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100" windowHeight="8475"/>
  </bookViews>
  <sheets>
    <sheet name="SUMMARY" sheetId="1" r:id="rId1"/>
  </sheets>
  <externalReferences>
    <externalReference r:id="rId2"/>
  </externalReferences>
  <definedNames>
    <definedName name="_xlnm.Print_Titles" localSheetId="0">SUMMARY!$3:$3</definedName>
    <definedName name="Staff_Adju">#REF!</definedName>
  </definedNames>
  <calcPr calcId="145621"/>
</workbook>
</file>

<file path=xl/calcChain.xml><?xml version="1.0" encoding="utf-8"?>
<calcChain xmlns="http://schemas.openxmlformats.org/spreadsheetml/2006/main">
  <c r="D4" i="1" l="1"/>
  <c r="G4" i="1" s="1"/>
  <c r="H4" i="1"/>
  <c r="M4" i="1"/>
  <c r="P4" i="1" s="1"/>
  <c r="Q4" i="1"/>
  <c r="T4" i="1" s="1"/>
  <c r="R4" i="1"/>
  <c r="V4" i="1"/>
  <c r="Z4" i="1"/>
  <c r="AA4" i="1"/>
  <c r="AC4" i="1"/>
  <c r="AE4" i="1"/>
  <c r="AF4" i="1"/>
  <c r="AH4" i="1"/>
  <c r="AI4" i="1"/>
  <c r="AN4" i="1"/>
  <c r="AO4" i="1" s="1"/>
  <c r="AQ4" i="1"/>
  <c r="AR4" i="1"/>
  <c r="AW4" i="1"/>
  <c r="AZ4" i="1" s="1"/>
  <c r="BA4" i="1"/>
  <c r="BD4" i="1" s="1"/>
  <c r="BB4" i="1"/>
  <c r="BK4" i="1"/>
  <c r="BQ4" i="1"/>
  <c r="D5" i="1"/>
  <c r="H5" i="1"/>
  <c r="M5" i="1"/>
  <c r="P5" i="1" s="1"/>
  <c r="Q5" i="1"/>
  <c r="V5" i="1"/>
  <c r="Y5" i="1" s="1"/>
  <c r="W5" i="1"/>
  <c r="Z5" i="1"/>
  <c r="AE5" i="1"/>
  <c r="AI5" i="1"/>
  <c r="AJ5" i="1"/>
  <c r="AL5" i="1"/>
  <c r="AN5" i="1"/>
  <c r="AO5" i="1"/>
  <c r="AQ5" i="1"/>
  <c r="AR5" i="1"/>
  <c r="AU5" i="1" s="1"/>
  <c r="AW5" i="1"/>
  <c r="AZ5" i="1" s="1"/>
  <c r="BA5" i="1"/>
  <c r="BA99" i="1" s="1"/>
  <c r="BK5" i="1"/>
  <c r="BQ5" i="1"/>
  <c r="D6" i="1"/>
  <c r="E6" i="1" s="1"/>
  <c r="G6" i="1"/>
  <c r="H6" i="1"/>
  <c r="M6" i="1"/>
  <c r="Q6" i="1"/>
  <c r="T6" i="1" s="1"/>
  <c r="R6" i="1"/>
  <c r="V6" i="1"/>
  <c r="Y6" i="1" s="1"/>
  <c r="W6" i="1"/>
  <c r="AD6" i="1" s="1"/>
  <c r="Z6" i="1"/>
  <c r="AA6" i="1"/>
  <c r="AC6" i="1"/>
  <c r="AE6" i="1"/>
  <c r="AI6" i="1"/>
  <c r="AL6" i="1" s="1"/>
  <c r="AJ6" i="1"/>
  <c r="AN6" i="1"/>
  <c r="AO6" i="1" s="1"/>
  <c r="AQ6" i="1"/>
  <c r="AR6" i="1"/>
  <c r="AU6" i="1" s="1"/>
  <c r="AW6" i="1"/>
  <c r="AZ6" i="1" s="1"/>
  <c r="BA6" i="1"/>
  <c r="BD6" i="1" s="1"/>
  <c r="BB6" i="1"/>
  <c r="BK6" i="1"/>
  <c r="BQ6" i="1"/>
  <c r="BQ98" i="1" s="1"/>
  <c r="D7" i="1"/>
  <c r="E7" i="1" s="1"/>
  <c r="G7" i="1"/>
  <c r="H7" i="1"/>
  <c r="M7" i="1"/>
  <c r="P7" i="1" s="1"/>
  <c r="Q7" i="1"/>
  <c r="T7" i="1" s="1"/>
  <c r="R7" i="1"/>
  <c r="V7" i="1"/>
  <c r="Z7" i="1"/>
  <c r="AA7" i="1"/>
  <c r="AC7" i="1"/>
  <c r="AE7" i="1"/>
  <c r="AI7" i="1"/>
  <c r="AI99" i="1" s="1"/>
  <c r="AN7" i="1"/>
  <c r="AR7" i="1"/>
  <c r="AU7" i="1" s="1"/>
  <c r="AW7" i="1"/>
  <c r="AZ7" i="1" s="1"/>
  <c r="BA7" i="1"/>
  <c r="BK7" i="1"/>
  <c r="BQ7" i="1"/>
  <c r="D8" i="1"/>
  <c r="E8" i="1" s="1"/>
  <c r="H8" i="1"/>
  <c r="M8" i="1"/>
  <c r="P8" i="1" s="1"/>
  <c r="Q8" i="1"/>
  <c r="T8" i="1" s="1"/>
  <c r="V8" i="1"/>
  <c r="Y8" i="1" s="1"/>
  <c r="W8" i="1"/>
  <c r="AD8" i="1" s="1"/>
  <c r="Z8" i="1"/>
  <c r="AA8" i="1" s="1"/>
  <c r="AC8" i="1"/>
  <c r="AE8" i="1"/>
  <c r="AI8" i="1"/>
  <c r="AN8" i="1"/>
  <c r="AR8" i="1"/>
  <c r="AU8" i="1" s="1"/>
  <c r="AW8" i="1"/>
  <c r="AZ8" i="1" s="1"/>
  <c r="BA8" i="1"/>
  <c r="BK8" i="1"/>
  <c r="BQ8" i="1"/>
  <c r="BR8" i="1"/>
  <c r="D9" i="1"/>
  <c r="E9" i="1" s="1"/>
  <c r="H9" i="1"/>
  <c r="M9" i="1"/>
  <c r="P9" i="1" s="1"/>
  <c r="Q9" i="1"/>
  <c r="T9" i="1" s="1"/>
  <c r="V9" i="1"/>
  <c r="Y9" i="1" s="1"/>
  <c r="W9" i="1"/>
  <c r="AD9" i="1" s="1"/>
  <c r="Z9" i="1"/>
  <c r="AA9" i="1" s="1"/>
  <c r="AC9" i="1"/>
  <c r="AE9" i="1"/>
  <c r="AI9" i="1"/>
  <c r="AN9" i="1"/>
  <c r="AR9" i="1"/>
  <c r="AU9" i="1" s="1"/>
  <c r="AW9" i="1"/>
  <c r="AZ9" i="1" s="1"/>
  <c r="BA9" i="1"/>
  <c r="BK9" i="1"/>
  <c r="BQ9" i="1"/>
  <c r="D10" i="1"/>
  <c r="E10" i="1" s="1"/>
  <c r="H10" i="1"/>
  <c r="M10" i="1"/>
  <c r="P10" i="1" s="1"/>
  <c r="Q10" i="1"/>
  <c r="T10" i="1" s="1"/>
  <c r="V10" i="1"/>
  <c r="Y10" i="1" s="1"/>
  <c r="W10" i="1"/>
  <c r="AD10" i="1" s="1"/>
  <c r="Z10" i="1"/>
  <c r="AA10" i="1" s="1"/>
  <c r="AC10" i="1"/>
  <c r="AE10" i="1"/>
  <c r="AI10" i="1"/>
  <c r="AN10" i="1"/>
  <c r="AR10" i="1"/>
  <c r="AU10" i="1" s="1"/>
  <c r="AW10" i="1"/>
  <c r="AZ10" i="1" s="1"/>
  <c r="BA10" i="1"/>
  <c r="BK10" i="1"/>
  <c r="BQ10" i="1"/>
  <c r="D11" i="1"/>
  <c r="E11" i="1" s="1"/>
  <c r="H11" i="1"/>
  <c r="M11" i="1"/>
  <c r="Q11" i="1"/>
  <c r="T11" i="1" s="1"/>
  <c r="V11" i="1"/>
  <c r="Y11" i="1" s="1"/>
  <c r="W11" i="1"/>
  <c r="AD11" i="1" s="1"/>
  <c r="Z11" i="1"/>
  <c r="AA11" i="1" s="1"/>
  <c r="AC11" i="1"/>
  <c r="AE11" i="1"/>
  <c r="AI11" i="1"/>
  <c r="AN11" i="1"/>
  <c r="AO11" i="1" s="1"/>
  <c r="AR11" i="1"/>
  <c r="AW11" i="1"/>
  <c r="BA11" i="1"/>
  <c r="BD11" i="1" s="1"/>
  <c r="BK11" i="1"/>
  <c r="BQ11" i="1"/>
  <c r="D12" i="1"/>
  <c r="E12" i="1" s="1"/>
  <c r="G12" i="1"/>
  <c r="H12" i="1"/>
  <c r="M12" i="1"/>
  <c r="Q12" i="1"/>
  <c r="T12" i="1" s="1"/>
  <c r="R12" i="1"/>
  <c r="V12" i="1"/>
  <c r="Z12" i="1"/>
  <c r="AA12" i="1"/>
  <c r="AC12" i="1"/>
  <c r="AE12" i="1"/>
  <c r="AF12" i="1" s="1"/>
  <c r="AH12" i="1"/>
  <c r="AI12" i="1"/>
  <c r="AN12" i="1"/>
  <c r="AR12" i="1"/>
  <c r="AW12" i="1"/>
  <c r="BA12" i="1"/>
  <c r="BK12" i="1"/>
  <c r="BQ12" i="1"/>
  <c r="D13" i="1"/>
  <c r="H13" i="1"/>
  <c r="M13" i="1"/>
  <c r="Q13" i="1"/>
  <c r="V13" i="1"/>
  <c r="Y13" i="1" s="1"/>
  <c r="Z13" i="1"/>
  <c r="AC13" i="1" s="1"/>
  <c r="AA13" i="1"/>
  <c r="AE13" i="1"/>
  <c r="AF13" i="1"/>
  <c r="AH13" i="1"/>
  <c r="AI13" i="1"/>
  <c r="AJ13" i="1" s="1"/>
  <c r="AM13" i="1" s="1"/>
  <c r="AL13" i="1"/>
  <c r="AN13" i="1"/>
  <c r="AO13" i="1" s="1"/>
  <c r="AR13" i="1"/>
  <c r="AW13" i="1"/>
  <c r="BA13" i="1"/>
  <c r="BD13" i="1" s="1"/>
  <c r="BK13" i="1"/>
  <c r="BQ13" i="1"/>
  <c r="D14" i="1"/>
  <c r="E14" i="1" s="1"/>
  <c r="H14" i="1"/>
  <c r="M14" i="1"/>
  <c r="Q14" i="1"/>
  <c r="T14" i="1" s="1"/>
  <c r="V14" i="1"/>
  <c r="Y14" i="1" s="1"/>
  <c r="W14" i="1"/>
  <c r="AD14" i="1" s="1"/>
  <c r="Z14" i="1"/>
  <c r="AA14" i="1" s="1"/>
  <c r="AC14" i="1"/>
  <c r="AE14" i="1"/>
  <c r="AI14" i="1"/>
  <c r="AN14" i="1"/>
  <c r="AR14" i="1"/>
  <c r="AW14" i="1"/>
  <c r="BA14" i="1"/>
  <c r="BK14" i="1"/>
  <c r="BQ14" i="1"/>
  <c r="D15" i="1"/>
  <c r="H15" i="1"/>
  <c r="M15" i="1"/>
  <c r="Q15" i="1"/>
  <c r="V15" i="1"/>
  <c r="Y15" i="1" s="1"/>
  <c r="Z15" i="1"/>
  <c r="AC15" i="1" s="1"/>
  <c r="AA15" i="1"/>
  <c r="AE15" i="1"/>
  <c r="AF15" i="1"/>
  <c r="AH15" i="1"/>
  <c r="AI15" i="1"/>
  <c r="AJ15" i="1" s="1"/>
  <c r="AM15" i="1" s="1"/>
  <c r="AL15" i="1"/>
  <c r="AN15" i="1"/>
  <c r="AO15" i="1" s="1"/>
  <c r="AR15" i="1"/>
  <c r="AW15" i="1"/>
  <c r="BA15" i="1"/>
  <c r="BD15" i="1" s="1"/>
  <c r="BK15" i="1"/>
  <c r="BQ15" i="1"/>
  <c r="D16" i="1"/>
  <c r="E16" i="1" s="1"/>
  <c r="H16" i="1"/>
  <c r="M16" i="1"/>
  <c r="Q16" i="1"/>
  <c r="T16" i="1" s="1"/>
  <c r="V16" i="1"/>
  <c r="Y16" i="1" s="1"/>
  <c r="W16" i="1"/>
  <c r="AD16" i="1" s="1"/>
  <c r="Z16" i="1"/>
  <c r="AA16" i="1" s="1"/>
  <c r="AC16" i="1"/>
  <c r="AE16" i="1"/>
  <c r="AI16" i="1"/>
  <c r="AN16" i="1"/>
  <c r="AO16" i="1" s="1"/>
  <c r="AR16" i="1"/>
  <c r="AW16" i="1"/>
  <c r="BA16" i="1"/>
  <c r="BD16" i="1" s="1"/>
  <c r="BK16" i="1"/>
  <c r="BQ16" i="1"/>
  <c r="D17" i="1"/>
  <c r="E17" i="1" s="1"/>
  <c r="G17" i="1"/>
  <c r="H17" i="1"/>
  <c r="M17" i="1"/>
  <c r="Q17" i="1"/>
  <c r="T17" i="1" s="1"/>
  <c r="R17" i="1"/>
  <c r="V17" i="1"/>
  <c r="Z17" i="1"/>
  <c r="AA17" i="1"/>
  <c r="AC17" i="1"/>
  <c r="AE17" i="1"/>
  <c r="AF17" i="1" s="1"/>
  <c r="AH17" i="1"/>
  <c r="AI17" i="1"/>
  <c r="AN17" i="1"/>
  <c r="AR17" i="1"/>
  <c r="AW17" i="1"/>
  <c r="BA17" i="1"/>
  <c r="BK17" i="1"/>
  <c r="BQ17" i="1"/>
  <c r="D18" i="1"/>
  <c r="E18" i="1" s="1"/>
  <c r="H18" i="1"/>
  <c r="M18" i="1"/>
  <c r="Q18" i="1"/>
  <c r="T18" i="1" s="1"/>
  <c r="V18" i="1"/>
  <c r="Z18" i="1"/>
  <c r="AA18" i="1" s="1"/>
  <c r="AC18" i="1"/>
  <c r="AE18" i="1"/>
  <c r="AI18" i="1"/>
  <c r="AL18" i="1" s="1"/>
  <c r="AJ18" i="1"/>
  <c r="AN18" i="1"/>
  <c r="AO18" i="1" s="1"/>
  <c r="AQ18" i="1"/>
  <c r="AR18" i="1"/>
  <c r="AW18" i="1"/>
  <c r="BA18" i="1"/>
  <c r="BD18" i="1" s="1"/>
  <c r="BB18" i="1"/>
  <c r="BK18" i="1"/>
  <c r="BQ18" i="1"/>
  <c r="D19" i="1"/>
  <c r="H19" i="1"/>
  <c r="M19" i="1"/>
  <c r="Q19" i="1"/>
  <c r="V19" i="1"/>
  <c r="Y19" i="1" s="1"/>
  <c r="W19" i="1"/>
  <c r="Z19" i="1"/>
  <c r="AE19" i="1"/>
  <c r="AI19" i="1"/>
  <c r="AJ19" i="1"/>
  <c r="AL19" i="1"/>
  <c r="AN19" i="1"/>
  <c r="AO19" i="1" s="1"/>
  <c r="AQ19" i="1"/>
  <c r="AR19" i="1"/>
  <c r="AW19" i="1"/>
  <c r="BA19" i="1"/>
  <c r="BD19" i="1" s="1"/>
  <c r="BB19" i="1"/>
  <c r="BK19" i="1"/>
  <c r="BQ19" i="1"/>
  <c r="D20" i="1"/>
  <c r="E20" i="1" s="1"/>
  <c r="G20" i="1"/>
  <c r="H20" i="1"/>
  <c r="M20" i="1"/>
  <c r="Q20" i="1"/>
  <c r="T20" i="1" s="1"/>
  <c r="R20" i="1"/>
  <c r="V20" i="1"/>
  <c r="Y20" i="1" s="1"/>
  <c r="Z20" i="1"/>
  <c r="AE20" i="1"/>
  <c r="AF20" i="1"/>
  <c r="AH20" i="1"/>
  <c r="AI20" i="1"/>
  <c r="AN20" i="1"/>
  <c r="AR20" i="1"/>
  <c r="AW20" i="1"/>
  <c r="BA20" i="1"/>
  <c r="BK20" i="1"/>
  <c r="BQ20" i="1"/>
  <c r="D21" i="1"/>
  <c r="H21" i="1"/>
  <c r="M21" i="1"/>
  <c r="Q21" i="1"/>
  <c r="V21" i="1"/>
  <c r="Z21" i="1"/>
  <c r="AA21" i="1"/>
  <c r="AC21" i="1"/>
  <c r="AE21" i="1"/>
  <c r="AF21" i="1"/>
  <c r="AH21" i="1"/>
  <c r="AI21" i="1"/>
  <c r="AN21" i="1"/>
  <c r="AR21" i="1"/>
  <c r="AW21" i="1"/>
  <c r="BA21" i="1"/>
  <c r="BK21" i="1"/>
  <c r="BQ21" i="1"/>
  <c r="D22" i="1"/>
  <c r="H22" i="1"/>
  <c r="M22" i="1"/>
  <c r="Q22" i="1"/>
  <c r="V22" i="1"/>
  <c r="Y22" i="1" s="1"/>
  <c r="W22" i="1"/>
  <c r="Z22" i="1"/>
  <c r="AE22" i="1"/>
  <c r="AI22" i="1"/>
  <c r="AJ22" i="1" s="1"/>
  <c r="AL22" i="1"/>
  <c r="AN22" i="1"/>
  <c r="AR22" i="1"/>
  <c r="AW22" i="1"/>
  <c r="BA22" i="1"/>
  <c r="BK22" i="1"/>
  <c r="BQ22" i="1"/>
  <c r="D23" i="1"/>
  <c r="H23" i="1"/>
  <c r="M23" i="1"/>
  <c r="Q23" i="1"/>
  <c r="V23" i="1"/>
  <c r="Z23" i="1"/>
  <c r="AE23" i="1"/>
  <c r="AI23" i="1"/>
  <c r="AJ23" i="1" s="1"/>
  <c r="AN23" i="1"/>
  <c r="AO23" i="1" s="1"/>
  <c r="AQ23" i="1"/>
  <c r="AR23" i="1"/>
  <c r="AW23" i="1"/>
  <c r="BA23" i="1"/>
  <c r="BD23" i="1" s="1"/>
  <c r="BB23" i="1"/>
  <c r="BK23" i="1"/>
  <c r="BQ23" i="1"/>
  <c r="D24" i="1"/>
  <c r="E24" i="1" s="1"/>
  <c r="G24" i="1"/>
  <c r="H24" i="1"/>
  <c r="M24" i="1"/>
  <c r="Q24" i="1"/>
  <c r="T24" i="1" s="1"/>
  <c r="R24" i="1"/>
  <c r="V24" i="1"/>
  <c r="Z24" i="1"/>
  <c r="AA24" i="1" s="1"/>
  <c r="AC24" i="1"/>
  <c r="AE24" i="1"/>
  <c r="AF24" i="1"/>
  <c r="AH24" i="1"/>
  <c r="AI24" i="1"/>
  <c r="AN24" i="1"/>
  <c r="AR24" i="1"/>
  <c r="AW24" i="1"/>
  <c r="BA24" i="1"/>
  <c r="BK24" i="1"/>
  <c r="BQ24" i="1"/>
  <c r="D25" i="1"/>
  <c r="H25" i="1"/>
  <c r="M25" i="1"/>
  <c r="Q25" i="1"/>
  <c r="V25" i="1"/>
  <c r="Y25" i="1" s="1"/>
  <c r="Z25" i="1"/>
  <c r="AC25" i="1" s="1"/>
  <c r="AA25" i="1"/>
  <c r="AE25" i="1"/>
  <c r="AF25" i="1" s="1"/>
  <c r="AH25" i="1"/>
  <c r="AI25" i="1"/>
  <c r="AJ25" i="1" s="1"/>
  <c r="AL25" i="1"/>
  <c r="AN25" i="1"/>
  <c r="AO25" i="1" s="1"/>
  <c r="AQ25" i="1"/>
  <c r="AR25" i="1"/>
  <c r="AW25" i="1"/>
  <c r="BA25" i="1"/>
  <c r="BD25" i="1" s="1"/>
  <c r="BK25" i="1"/>
  <c r="BQ25" i="1"/>
  <c r="D26" i="1"/>
  <c r="E26" i="1" s="1"/>
  <c r="G26" i="1"/>
  <c r="H26" i="1"/>
  <c r="M26" i="1"/>
  <c r="Q26" i="1"/>
  <c r="T26" i="1" s="1"/>
  <c r="V26" i="1"/>
  <c r="Z26" i="1"/>
  <c r="AE26" i="1"/>
  <c r="AF26" i="1"/>
  <c r="AH26" i="1"/>
  <c r="AI26" i="1"/>
  <c r="AN26" i="1"/>
  <c r="AO26" i="1" s="1"/>
  <c r="AQ26" i="1"/>
  <c r="AR26" i="1"/>
  <c r="AW26" i="1"/>
  <c r="BA26" i="1"/>
  <c r="BD26" i="1" s="1"/>
  <c r="BB26" i="1"/>
  <c r="BK26" i="1"/>
  <c r="BQ26" i="1"/>
  <c r="D27" i="1"/>
  <c r="H27" i="1"/>
  <c r="M27" i="1"/>
  <c r="Q27" i="1"/>
  <c r="V27" i="1"/>
  <c r="Y27" i="1" s="1"/>
  <c r="Z27" i="1"/>
  <c r="AC27" i="1" s="1"/>
  <c r="AA27" i="1"/>
  <c r="AE27" i="1"/>
  <c r="AI27" i="1"/>
  <c r="AJ27" i="1"/>
  <c r="AL27" i="1"/>
  <c r="AN27" i="1"/>
  <c r="AR27" i="1"/>
  <c r="AS27" i="1" s="1"/>
  <c r="AW27" i="1"/>
  <c r="AX27" i="1" s="1"/>
  <c r="BA27" i="1"/>
  <c r="BD27" i="1" s="1"/>
  <c r="BK27" i="1"/>
  <c r="BQ27" i="1"/>
  <c r="D28" i="1"/>
  <c r="E28" i="1" s="1"/>
  <c r="G28" i="1"/>
  <c r="H28" i="1"/>
  <c r="I28" i="1" s="1"/>
  <c r="M28" i="1"/>
  <c r="Q28" i="1"/>
  <c r="T28" i="1" s="1"/>
  <c r="V28" i="1"/>
  <c r="Y28" i="1" s="1"/>
  <c r="Z28" i="1"/>
  <c r="AC28" i="1" s="1"/>
  <c r="AA28" i="1"/>
  <c r="AE28" i="1"/>
  <c r="AI28" i="1"/>
  <c r="AJ28" i="1" s="1"/>
  <c r="AL28" i="1"/>
  <c r="AN28" i="1"/>
  <c r="AO28" i="1" s="1"/>
  <c r="AV28" i="1" s="1"/>
  <c r="AQ28" i="1"/>
  <c r="AR28" i="1"/>
  <c r="AS28" i="1" s="1"/>
  <c r="AW28" i="1"/>
  <c r="AX28" i="1" s="1"/>
  <c r="BA28" i="1"/>
  <c r="BD28" i="1" s="1"/>
  <c r="BK28" i="1"/>
  <c r="BQ28" i="1"/>
  <c r="D29" i="1"/>
  <c r="H29" i="1"/>
  <c r="I29" i="1" s="1"/>
  <c r="M29" i="1"/>
  <c r="N29" i="1" s="1"/>
  <c r="Q29" i="1"/>
  <c r="T29" i="1" s="1"/>
  <c r="V29" i="1"/>
  <c r="Y29" i="1" s="1"/>
  <c r="Z29" i="1"/>
  <c r="AE29" i="1"/>
  <c r="AF29" i="1"/>
  <c r="AH29" i="1"/>
  <c r="AI29" i="1"/>
  <c r="AN29" i="1"/>
  <c r="AR29" i="1"/>
  <c r="AS29" i="1" s="1"/>
  <c r="AW29" i="1"/>
  <c r="AX29" i="1" s="1"/>
  <c r="BA29" i="1"/>
  <c r="BD29" i="1" s="1"/>
  <c r="BK29" i="1"/>
  <c r="BQ29" i="1"/>
  <c r="D30" i="1"/>
  <c r="E30" i="1" s="1"/>
  <c r="L30" i="1" s="1"/>
  <c r="G30" i="1"/>
  <c r="H30" i="1"/>
  <c r="I30" i="1" s="1"/>
  <c r="M30" i="1"/>
  <c r="Q30" i="1"/>
  <c r="T30" i="1" s="1"/>
  <c r="V30" i="1"/>
  <c r="Y30" i="1" s="1"/>
  <c r="Z30" i="1"/>
  <c r="AA30" i="1"/>
  <c r="AC30" i="1"/>
  <c r="AE30" i="1"/>
  <c r="AI30" i="1"/>
  <c r="AJ30" i="1" s="1"/>
  <c r="AL30" i="1"/>
  <c r="AN30" i="1"/>
  <c r="AO30" i="1" s="1"/>
  <c r="AQ30" i="1"/>
  <c r="AR30" i="1"/>
  <c r="AS30" i="1" s="1"/>
  <c r="AW30" i="1"/>
  <c r="AX30" i="1" s="1"/>
  <c r="BA30" i="1"/>
  <c r="BD30" i="1" s="1"/>
  <c r="BK30" i="1"/>
  <c r="BQ30" i="1"/>
  <c r="D31" i="1"/>
  <c r="H31" i="1"/>
  <c r="M31" i="1"/>
  <c r="N31" i="1" s="1"/>
  <c r="Q31" i="1"/>
  <c r="T31" i="1" s="1"/>
  <c r="V31" i="1"/>
  <c r="Y31" i="1" s="1"/>
  <c r="Z31" i="1"/>
  <c r="AE31" i="1"/>
  <c r="AH31" i="1" s="1"/>
  <c r="AF31" i="1"/>
  <c r="AI31" i="1"/>
  <c r="AN31" i="1"/>
  <c r="AR31" i="1"/>
  <c r="AS31" i="1" s="1"/>
  <c r="AW31" i="1"/>
  <c r="AX31" i="1" s="1"/>
  <c r="BA31" i="1"/>
  <c r="BD31" i="1" s="1"/>
  <c r="BK31" i="1"/>
  <c r="BQ31" i="1"/>
  <c r="D32" i="1"/>
  <c r="E32" i="1" s="1"/>
  <c r="G32" i="1"/>
  <c r="H32" i="1"/>
  <c r="I32" i="1" s="1"/>
  <c r="M32" i="1"/>
  <c r="Q32" i="1"/>
  <c r="T32" i="1" s="1"/>
  <c r="V32" i="1"/>
  <c r="Y32" i="1" s="1"/>
  <c r="Z32" i="1"/>
  <c r="AC32" i="1" s="1"/>
  <c r="AA32" i="1"/>
  <c r="AE32" i="1"/>
  <c r="AI32" i="1"/>
  <c r="AJ32" i="1" s="1"/>
  <c r="AL32" i="1"/>
  <c r="AN32" i="1"/>
  <c r="AO32" i="1" s="1"/>
  <c r="AV32" i="1" s="1"/>
  <c r="AQ32" i="1"/>
  <c r="AR32" i="1"/>
  <c r="AS32" i="1" s="1"/>
  <c r="AW32" i="1"/>
  <c r="AX32" i="1" s="1"/>
  <c r="BA32" i="1"/>
  <c r="BD32" i="1" s="1"/>
  <c r="BK32" i="1"/>
  <c r="BQ32" i="1"/>
  <c r="D33" i="1"/>
  <c r="H33" i="1"/>
  <c r="I33" i="1" s="1"/>
  <c r="M33" i="1"/>
  <c r="N33" i="1" s="1"/>
  <c r="Q33" i="1"/>
  <c r="T33" i="1" s="1"/>
  <c r="V33" i="1"/>
  <c r="Y33" i="1" s="1"/>
  <c r="Z33" i="1"/>
  <c r="AE33" i="1"/>
  <c r="AF33" i="1"/>
  <c r="AH33" i="1"/>
  <c r="AI33" i="1"/>
  <c r="AN33" i="1"/>
  <c r="AR33" i="1"/>
  <c r="AS33" i="1" s="1"/>
  <c r="AW33" i="1"/>
  <c r="AX33" i="1" s="1"/>
  <c r="BA33" i="1"/>
  <c r="BD33" i="1" s="1"/>
  <c r="BK33" i="1"/>
  <c r="BQ33" i="1"/>
  <c r="D34" i="1"/>
  <c r="E34" i="1" s="1"/>
  <c r="L34" i="1" s="1"/>
  <c r="G34" i="1"/>
  <c r="H34" i="1"/>
  <c r="I34" i="1" s="1"/>
  <c r="M34" i="1"/>
  <c r="Q34" i="1"/>
  <c r="T34" i="1" s="1"/>
  <c r="V34" i="1"/>
  <c r="Y34" i="1" s="1"/>
  <c r="Z34" i="1"/>
  <c r="AA34" i="1"/>
  <c r="AC34" i="1"/>
  <c r="AE34" i="1"/>
  <c r="AI34" i="1"/>
  <c r="AJ34" i="1" s="1"/>
  <c r="AL34" i="1"/>
  <c r="AN34" i="1"/>
  <c r="AO34" i="1" s="1"/>
  <c r="AQ34" i="1"/>
  <c r="AR34" i="1"/>
  <c r="AS34" i="1" s="1"/>
  <c r="AW34" i="1"/>
  <c r="AX34" i="1" s="1"/>
  <c r="BA34" i="1"/>
  <c r="BD34" i="1" s="1"/>
  <c r="BK34" i="1"/>
  <c r="BQ34" i="1"/>
  <c r="D35" i="1"/>
  <c r="H35" i="1"/>
  <c r="M35" i="1"/>
  <c r="N35" i="1" s="1"/>
  <c r="Q35" i="1"/>
  <c r="T35" i="1" s="1"/>
  <c r="V35" i="1"/>
  <c r="Y35" i="1" s="1"/>
  <c r="Z35" i="1"/>
  <c r="AE35" i="1"/>
  <c r="AH35" i="1" s="1"/>
  <c r="AF35" i="1"/>
  <c r="AI35" i="1"/>
  <c r="AN35" i="1"/>
  <c r="AR35" i="1"/>
  <c r="AS35" i="1" s="1"/>
  <c r="AW35" i="1"/>
  <c r="AX35" i="1" s="1"/>
  <c r="BA35" i="1"/>
  <c r="BD35" i="1" s="1"/>
  <c r="BK35" i="1"/>
  <c r="BQ35" i="1"/>
  <c r="D36" i="1"/>
  <c r="E36" i="1" s="1"/>
  <c r="G36" i="1"/>
  <c r="H36" i="1"/>
  <c r="I36" i="1" s="1"/>
  <c r="M36" i="1"/>
  <c r="Q36" i="1"/>
  <c r="T36" i="1" s="1"/>
  <c r="V36" i="1"/>
  <c r="Y36" i="1" s="1"/>
  <c r="Z36" i="1"/>
  <c r="AC36" i="1" s="1"/>
  <c r="AA36" i="1"/>
  <c r="AE36" i="1"/>
  <c r="AI36" i="1"/>
  <c r="AJ36" i="1" s="1"/>
  <c r="AL36" i="1"/>
  <c r="AN36" i="1"/>
  <c r="AO36" i="1" s="1"/>
  <c r="AV36" i="1" s="1"/>
  <c r="AQ36" i="1"/>
  <c r="AR36" i="1"/>
  <c r="AS36" i="1" s="1"/>
  <c r="AW36" i="1"/>
  <c r="AX36" i="1" s="1"/>
  <c r="BA36" i="1"/>
  <c r="BD36" i="1" s="1"/>
  <c r="BK36" i="1"/>
  <c r="BQ36" i="1"/>
  <c r="D37" i="1"/>
  <c r="H37" i="1"/>
  <c r="I37" i="1" s="1"/>
  <c r="M37" i="1"/>
  <c r="N37" i="1" s="1"/>
  <c r="Q37" i="1"/>
  <c r="T37" i="1" s="1"/>
  <c r="V37" i="1"/>
  <c r="Y37" i="1" s="1"/>
  <c r="Z37" i="1"/>
  <c r="AE37" i="1"/>
  <c r="AF37" i="1"/>
  <c r="AH37" i="1"/>
  <c r="AI37" i="1"/>
  <c r="AN37" i="1"/>
  <c r="AR37" i="1"/>
  <c r="AS37" i="1" s="1"/>
  <c r="AW37" i="1"/>
  <c r="AX37" i="1" s="1"/>
  <c r="BA37" i="1"/>
  <c r="BD37" i="1" s="1"/>
  <c r="BK37" i="1"/>
  <c r="BQ37" i="1"/>
  <c r="D38" i="1"/>
  <c r="E38" i="1" s="1"/>
  <c r="L38" i="1" s="1"/>
  <c r="G38" i="1"/>
  <c r="H38" i="1"/>
  <c r="I38" i="1" s="1"/>
  <c r="M38" i="1"/>
  <c r="Q38" i="1"/>
  <c r="T38" i="1" s="1"/>
  <c r="V38" i="1"/>
  <c r="Y38" i="1" s="1"/>
  <c r="Z38" i="1"/>
  <c r="AA38" i="1"/>
  <c r="AC38" i="1"/>
  <c r="AE38" i="1"/>
  <c r="AI38" i="1"/>
  <c r="AJ38" i="1" s="1"/>
  <c r="AL38" i="1"/>
  <c r="AN38" i="1"/>
  <c r="AO38" i="1" s="1"/>
  <c r="AQ38" i="1"/>
  <c r="AR38" i="1"/>
  <c r="AS38" i="1" s="1"/>
  <c r="AW38" i="1"/>
  <c r="AX38" i="1" s="1"/>
  <c r="BA38" i="1"/>
  <c r="BD38" i="1" s="1"/>
  <c r="BK38" i="1"/>
  <c r="BQ38" i="1"/>
  <c r="D39" i="1"/>
  <c r="H39" i="1"/>
  <c r="M39" i="1"/>
  <c r="N39" i="1" s="1"/>
  <c r="Q39" i="1"/>
  <c r="T39" i="1" s="1"/>
  <c r="V39" i="1"/>
  <c r="Y39" i="1" s="1"/>
  <c r="Z39" i="1"/>
  <c r="AE39" i="1"/>
  <c r="AH39" i="1" s="1"/>
  <c r="AF39" i="1"/>
  <c r="AI39" i="1"/>
  <c r="AN39" i="1"/>
  <c r="AR39" i="1"/>
  <c r="AS39" i="1" s="1"/>
  <c r="AW39" i="1"/>
  <c r="AX39" i="1" s="1"/>
  <c r="BA39" i="1"/>
  <c r="BD39" i="1" s="1"/>
  <c r="BK39" i="1"/>
  <c r="BQ39" i="1"/>
  <c r="D40" i="1"/>
  <c r="E40" i="1" s="1"/>
  <c r="G40" i="1"/>
  <c r="H40" i="1"/>
  <c r="I40" i="1" s="1"/>
  <c r="M40" i="1"/>
  <c r="Q40" i="1"/>
  <c r="T40" i="1" s="1"/>
  <c r="V40" i="1"/>
  <c r="Y40" i="1" s="1"/>
  <c r="Z40" i="1"/>
  <c r="AC40" i="1" s="1"/>
  <c r="AA40" i="1"/>
  <c r="AE40" i="1"/>
  <c r="AI40" i="1"/>
  <c r="AJ40" i="1" s="1"/>
  <c r="AL40" i="1"/>
  <c r="AN40" i="1"/>
  <c r="AO40" i="1" s="1"/>
  <c r="AV40" i="1" s="1"/>
  <c r="AQ40" i="1"/>
  <c r="AR40" i="1"/>
  <c r="AS40" i="1" s="1"/>
  <c r="AW40" i="1"/>
  <c r="AX40" i="1" s="1"/>
  <c r="BA40" i="1"/>
  <c r="BD40" i="1" s="1"/>
  <c r="BK40" i="1"/>
  <c r="BQ40" i="1"/>
  <c r="D41" i="1"/>
  <c r="H41" i="1"/>
  <c r="I41" i="1" s="1"/>
  <c r="M41" i="1"/>
  <c r="N41" i="1" s="1"/>
  <c r="Q41" i="1"/>
  <c r="T41" i="1" s="1"/>
  <c r="V41" i="1"/>
  <c r="Y41" i="1" s="1"/>
  <c r="Z41" i="1"/>
  <c r="AE41" i="1"/>
  <c r="AF41" i="1"/>
  <c r="AH41" i="1"/>
  <c r="AI41" i="1"/>
  <c r="AN41" i="1"/>
  <c r="AR41" i="1"/>
  <c r="AS41" i="1" s="1"/>
  <c r="AW41" i="1"/>
  <c r="AX41" i="1" s="1"/>
  <c r="BA41" i="1"/>
  <c r="BD41" i="1" s="1"/>
  <c r="BK41" i="1"/>
  <c r="BQ41" i="1"/>
  <c r="D42" i="1"/>
  <c r="E42" i="1" s="1"/>
  <c r="L42" i="1" s="1"/>
  <c r="G42" i="1"/>
  <c r="H42" i="1"/>
  <c r="I42" i="1" s="1"/>
  <c r="M42" i="1"/>
  <c r="Q42" i="1"/>
  <c r="T42" i="1" s="1"/>
  <c r="R42" i="1"/>
  <c r="V42" i="1"/>
  <c r="Y42" i="1" s="1"/>
  <c r="Z42" i="1"/>
  <c r="AA42" i="1" s="1"/>
  <c r="AE42" i="1"/>
  <c r="AF42" i="1"/>
  <c r="AH42" i="1"/>
  <c r="AI42" i="1"/>
  <c r="AN42" i="1"/>
  <c r="AR42" i="1"/>
  <c r="AS42" i="1" s="1"/>
  <c r="AW42" i="1"/>
  <c r="AX42" i="1" s="1"/>
  <c r="BA42" i="1"/>
  <c r="BK42" i="1"/>
  <c r="BQ42" i="1"/>
  <c r="D43" i="1"/>
  <c r="E43" i="1" s="1"/>
  <c r="G43" i="1"/>
  <c r="H43" i="1"/>
  <c r="I43" i="1" s="1"/>
  <c r="M43" i="1"/>
  <c r="Q43" i="1"/>
  <c r="T43" i="1" s="1"/>
  <c r="R43" i="1"/>
  <c r="V43" i="1"/>
  <c r="Y43" i="1" s="1"/>
  <c r="Z43" i="1"/>
  <c r="AA43" i="1" s="1"/>
  <c r="AE43" i="1"/>
  <c r="AH43" i="1" s="1"/>
  <c r="AF43" i="1"/>
  <c r="AI43" i="1"/>
  <c r="AN43" i="1"/>
  <c r="AR43" i="1"/>
  <c r="AW43" i="1"/>
  <c r="BA43" i="1"/>
  <c r="BD43" i="1" s="1"/>
  <c r="BK43" i="1"/>
  <c r="BQ43" i="1"/>
  <c r="D44" i="1"/>
  <c r="H44" i="1"/>
  <c r="M44" i="1"/>
  <c r="Q44" i="1"/>
  <c r="T44" i="1" s="1"/>
  <c r="V44" i="1"/>
  <c r="Y44" i="1" s="1"/>
  <c r="W44" i="1"/>
  <c r="Z44" i="1"/>
  <c r="AA44" i="1"/>
  <c r="AC44" i="1"/>
  <c r="AE44" i="1"/>
  <c r="AF44" i="1" s="1"/>
  <c r="AI44" i="1"/>
  <c r="AN44" i="1"/>
  <c r="AO44" i="1" s="1"/>
  <c r="AR44" i="1"/>
  <c r="AW44" i="1"/>
  <c r="BA44" i="1"/>
  <c r="BD44" i="1" s="1"/>
  <c r="BK44" i="1"/>
  <c r="BQ44" i="1"/>
  <c r="D45" i="1"/>
  <c r="G45" i="1" s="1"/>
  <c r="H45" i="1"/>
  <c r="M45" i="1"/>
  <c r="Q45" i="1"/>
  <c r="T45" i="1" s="1"/>
  <c r="V45" i="1"/>
  <c r="Y45" i="1" s="1"/>
  <c r="Z45" i="1"/>
  <c r="AE45" i="1"/>
  <c r="AF45" i="1"/>
  <c r="AH45" i="1"/>
  <c r="AI45" i="1"/>
  <c r="AN45" i="1"/>
  <c r="AR45" i="1"/>
  <c r="AW45" i="1"/>
  <c r="BA45" i="1"/>
  <c r="BD45" i="1" s="1"/>
  <c r="BK45" i="1"/>
  <c r="BQ45" i="1"/>
  <c r="D46" i="1"/>
  <c r="E46" i="1" s="1"/>
  <c r="G46" i="1"/>
  <c r="H46" i="1"/>
  <c r="M46" i="1"/>
  <c r="Q46" i="1"/>
  <c r="T46" i="1" s="1"/>
  <c r="V46" i="1"/>
  <c r="Z46" i="1"/>
  <c r="AA46" i="1"/>
  <c r="AC46" i="1"/>
  <c r="AE46" i="1"/>
  <c r="AI46" i="1"/>
  <c r="AJ46" i="1" s="1"/>
  <c r="AL46" i="1"/>
  <c r="AN46" i="1"/>
  <c r="AR46" i="1"/>
  <c r="AW46" i="1"/>
  <c r="BA46" i="1"/>
  <c r="BK46" i="1"/>
  <c r="BQ46" i="1"/>
  <c r="D47" i="1"/>
  <c r="H47" i="1"/>
  <c r="M47" i="1"/>
  <c r="Q47" i="1"/>
  <c r="V47" i="1"/>
  <c r="Z47" i="1"/>
  <c r="AC47" i="1" s="1"/>
  <c r="AA47" i="1"/>
  <c r="AE47" i="1"/>
  <c r="AF47" i="1"/>
  <c r="AH47" i="1"/>
  <c r="AI47" i="1"/>
  <c r="AN47" i="1"/>
  <c r="AO47" i="1" s="1"/>
  <c r="AQ47" i="1"/>
  <c r="AR47" i="1"/>
  <c r="AW47" i="1"/>
  <c r="AZ47" i="1" s="1"/>
  <c r="BA47" i="1"/>
  <c r="BB47" i="1" s="1"/>
  <c r="BK47" i="1"/>
  <c r="BQ47" i="1"/>
  <c r="D48" i="1"/>
  <c r="G48" i="1"/>
  <c r="H48" i="1"/>
  <c r="K48" i="1" s="1"/>
  <c r="I48" i="1"/>
  <c r="M48" i="1"/>
  <c r="P48" i="1" s="1"/>
  <c r="Q48" i="1"/>
  <c r="V48" i="1"/>
  <c r="W48" i="1" s="1"/>
  <c r="AD48" i="1" s="1"/>
  <c r="Y48" i="1"/>
  <c r="Z48" i="1"/>
  <c r="AA48" i="1"/>
  <c r="AC48" i="1"/>
  <c r="AE48" i="1"/>
  <c r="AI48" i="1"/>
  <c r="AJ48" i="1" s="1"/>
  <c r="AN48" i="1"/>
  <c r="AO48" i="1" s="1"/>
  <c r="AR48" i="1"/>
  <c r="AU48" i="1" s="1"/>
  <c r="AW48" i="1"/>
  <c r="AZ48" i="1" s="1"/>
  <c r="BA48" i="1"/>
  <c r="BK48" i="1"/>
  <c r="BQ48" i="1"/>
  <c r="D49" i="1"/>
  <c r="H49" i="1"/>
  <c r="K49" i="1" s="1"/>
  <c r="M49" i="1"/>
  <c r="Q49" i="1"/>
  <c r="T49" i="1" s="1"/>
  <c r="R49" i="1"/>
  <c r="V49" i="1"/>
  <c r="Z49" i="1"/>
  <c r="AA49" i="1"/>
  <c r="AC49" i="1"/>
  <c r="AE49" i="1"/>
  <c r="AF49" i="1" s="1"/>
  <c r="AH49" i="1"/>
  <c r="AI49" i="1"/>
  <c r="AJ49" i="1" s="1"/>
  <c r="AM49" i="1" s="1"/>
  <c r="AN49" i="1"/>
  <c r="AO49" i="1" s="1"/>
  <c r="AR49" i="1"/>
  <c r="AW49" i="1"/>
  <c r="AZ49" i="1" s="1"/>
  <c r="BA49" i="1"/>
  <c r="BB49" i="1" s="1"/>
  <c r="BD49" i="1"/>
  <c r="BK49" i="1"/>
  <c r="BQ49" i="1"/>
  <c r="D50" i="1"/>
  <c r="G50" i="1"/>
  <c r="H50" i="1"/>
  <c r="K50" i="1" s="1"/>
  <c r="M50" i="1"/>
  <c r="Q50" i="1"/>
  <c r="R50" i="1" s="1"/>
  <c r="V50" i="1"/>
  <c r="Y50" i="1" s="1"/>
  <c r="Z50" i="1"/>
  <c r="AC50" i="1" s="1"/>
  <c r="AA50" i="1"/>
  <c r="AE50" i="1"/>
  <c r="AF50" i="1"/>
  <c r="AH50" i="1"/>
  <c r="AI50" i="1"/>
  <c r="AJ50" i="1" s="1"/>
  <c r="AM50" i="1" s="1"/>
  <c r="AL50" i="1"/>
  <c r="AN50" i="1"/>
  <c r="AO50" i="1" s="1"/>
  <c r="AQ50" i="1"/>
  <c r="AR50" i="1"/>
  <c r="AS50" i="1" s="1"/>
  <c r="AW50" i="1"/>
  <c r="AX50" i="1" s="1"/>
  <c r="BA50" i="1"/>
  <c r="BD50" i="1" s="1"/>
  <c r="BB50" i="1"/>
  <c r="BK50" i="1"/>
  <c r="BQ50" i="1"/>
  <c r="D51" i="1"/>
  <c r="H51" i="1"/>
  <c r="I51" i="1" s="1"/>
  <c r="M51" i="1"/>
  <c r="N51" i="1" s="1"/>
  <c r="Q51" i="1"/>
  <c r="V51" i="1"/>
  <c r="Y51" i="1" s="1"/>
  <c r="W51" i="1"/>
  <c r="Z51" i="1"/>
  <c r="AE51" i="1"/>
  <c r="AH51" i="1" s="1"/>
  <c r="AF51" i="1"/>
  <c r="AI51" i="1"/>
  <c r="AJ51" i="1"/>
  <c r="AL51" i="1"/>
  <c r="AN51" i="1"/>
  <c r="AO51" i="1" s="1"/>
  <c r="AQ51" i="1"/>
  <c r="AR51" i="1"/>
  <c r="AS51" i="1" s="1"/>
  <c r="AW51" i="1"/>
  <c r="AX51" i="1" s="1"/>
  <c r="BA51" i="1"/>
  <c r="BD51" i="1" s="1"/>
  <c r="BB51" i="1"/>
  <c r="BK51" i="1"/>
  <c r="BQ51" i="1"/>
  <c r="D52" i="1"/>
  <c r="H52" i="1"/>
  <c r="I52" i="1" s="1"/>
  <c r="M52" i="1"/>
  <c r="N52" i="1" s="1"/>
  <c r="Q52" i="1"/>
  <c r="V52" i="1"/>
  <c r="Y52" i="1" s="1"/>
  <c r="W52" i="1"/>
  <c r="Z52" i="1"/>
  <c r="AE52" i="1"/>
  <c r="AH52" i="1" s="1"/>
  <c r="AF52" i="1"/>
  <c r="AI52" i="1"/>
  <c r="AL52" i="1" s="1"/>
  <c r="AN52" i="1"/>
  <c r="AQ52" i="1" s="1"/>
  <c r="AR52" i="1"/>
  <c r="AS52" i="1" s="1"/>
  <c r="AW52" i="1"/>
  <c r="AX52" i="1" s="1"/>
  <c r="BA52" i="1"/>
  <c r="BB52" i="1"/>
  <c r="BD52" i="1"/>
  <c r="BK52" i="1"/>
  <c r="BQ52" i="1"/>
  <c r="D53" i="1"/>
  <c r="G53" i="1" s="1"/>
  <c r="H53" i="1"/>
  <c r="I53" i="1" s="1"/>
  <c r="M53" i="1"/>
  <c r="Q53" i="1"/>
  <c r="V53" i="1"/>
  <c r="Y53" i="1" s="1"/>
  <c r="W53" i="1"/>
  <c r="AD53" i="1" s="1"/>
  <c r="Z53" i="1"/>
  <c r="AA53" i="1" s="1"/>
  <c r="AC53" i="1"/>
  <c r="AE53" i="1"/>
  <c r="AI53" i="1"/>
  <c r="AL53" i="1" s="1"/>
  <c r="AN53" i="1"/>
  <c r="AQ53" i="1" s="1"/>
  <c r="AR53" i="1"/>
  <c r="AS53" i="1" s="1"/>
  <c r="AW53" i="1"/>
  <c r="AX53" i="1" s="1"/>
  <c r="BA53" i="1"/>
  <c r="BK53" i="1"/>
  <c r="BQ53" i="1"/>
  <c r="D54" i="1"/>
  <c r="G54" i="1" s="1"/>
  <c r="H54" i="1"/>
  <c r="BR54" i="1" s="1"/>
  <c r="M54" i="1"/>
  <c r="N54" i="1" s="1"/>
  <c r="Q54" i="1"/>
  <c r="R54" i="1" s="1"/>
  <c r="T54" i="1"/>
  <c r="V54" i="1"/>
  <c r="Z54" i="1"/>
  <c r="AC54" i="1" s="1"/>
  <c r="AA54" i="1"/>
  <c r="AE54" i="1"/>
  <c r="AF54" i="1"/>
  <c r="AH54" i="1"/>
  <c r="AI54" i="1"/>
  <c r="AL54" i="1" s="1"/>
  <c r="AN54" i="1"/>
  <c r="AQ54" i="1" s="1"/>
  <c r="AR54" i="1"/>
  <c r="AS54" i="1" s="1"/>
  <c r="AW54" i="1"/>
  <c r="AX54" i="1" s="1"/>
  <c r="BA54" i="1"/>
  <c r="BB54" i="1" s="1"/>
  <c r="BD54" i="1"/>
  <c r="BK54" i="1"/>
  <c r="BQ54" i="1"/>
  <c r="D55" i="1"/>
  <c r="H55" i="1"/>
  <c r="I55" i="1" s="1"/>
  <c r="M55" i="1"/>
  <c r="N55" i="1" s="1"/>
  <c r="Q55" i="1"/>
  <c r="V55" i="1"/>
  <c r="Y55" i="1" s="1"/>
  <c r="W55" i="1"/>
  <c r="Z55" i="1"/>
  <c r="AE55" i="1"/>
  <c r="AH55" i="1" s="1"/>
  <c r="AF55" i="1"/>
  <c r="AI55" i="1"/>
  <c r="AL55" i="1" s="1"/>
  <c r="AN55" i="1"/>
  <c r="AQ55" i="1" s="1"/>
  <c r="AR55" i="1"/>
  <c r="AS55" i="1" s="1"/>
  <c r="AW55" i="1"/>
  <c r="AX55" i="1" s="1"/>
  <c r="BA55" i="1"/>
  <c r="BB55" i="1"/>
  <c r="BD55" i="1"/>
  <c r="BK55" i="1"/>
  <c r="BQ55" i="1"/>
  <c r="BR55" i="1"/>
  <c r="D56" i="1"/>
  <c r="G56" i="1" s="1"/>
  <c r="H56" i="1"/>
  <c r="I56" i="1" s="1"/>
  <c r="M56" i="1"/>
  <c r="N56" i="1" s="1"/>
  <c r="Q56" i="1"/>
  <c r="BM56" i="1" s="1"/>
  <c r="V56" i="1"/>
  <c r="Y56" i="1" s="1"/>
  <c r="W56" i="1"/>
  <c r="Z56" i="1"/>
  <c r="AA56" i="1"/>
  <c r="AC56" i="1"/>
  <c r="AE56" i="1"/>
  <c r="AF56" i="1" s="1"/>
  <c r="AH56" i="1"/>
  <c r="AI56" i="1"/>
  <c r="AL56" i="1" s="1"/>
  <c r="AN56" i="1"/>
  <c r="AQ56" i="1" s="1"/>
  <c r="AR56" i="1"/>
  <c r="AS56" i="1" s="1"/>
  <c r="AW56" i="1"/>
  <c r="AX56" i="1" s="1"/>
  <c r="BA56" i="1"/>
  <c r="BK56" i="1"/>
  <c r="BQ56" i="1"/>
  <c r="D57" i="1"/>
  <c r="H57" i="1"/>
  <c r="I57" i="1" s="1"/>
  <c r="M57" i="1"/>
  <c r="N57" i="1" s="1"/>
  <c r="Q57" i="1"/>
  <c r="R57" i="1"/>
  <c r="T57" i="1"/>
  <c r="V57" i="1"/>
  <c r="W57" i="1" s="1"/>
  <c r="Y57" i="1"/>
  <c r="Z57" i="1"/>
  <c r="AE57" i="1"/>
  <c r="AH57" i="1" s="1"/>
  <c r="AF57" i="1"/>
  <c r="AI57" i="1"/>
  <c r="AL57" i="1" s="1"/>
  <c r="AN57" i="1"/>
  <c r="AQ57" i="1" s="1"/>
  <c r="AR57" i="1"/>
  <c r="AS57" i="1" s="1"/>
  <c r="AW57" i="1"/>
  <c r="AX57" i="1" s="1"/>
  <c r="BA57" i="1"/>
  <c r="BB57" i="1"/>
  <c r="BD57" i="1"/>
  <c r="BK57" i="1"/>
  <c r="BQ57" i="1"/>
  <c r="BR57" i="1"/>
  <c r="D58" i="1"/>
  <c r="G58" i="1" s="1"/>
  <c r="H58" i="1"/>
  <c r="I58" i="1" s="1"/>
  <c r="M58" i="1"/>
  <c r="N58" i="1" s="1"/>
  <c r="Q58" i="1"/>
  <c r="BM58" i="1" s="1"/>
  <c r="V58" i="1"/>
  <c r="Y58" i="1" s="1"/>
  <c r="W58" i="1"/>
  <c r="Z58" i="1"/>
  <c r="AA58" i="1"/>
  <c r="AC58" i="1"/>
  <c r="AE58" i="1"/>
  <c r="AF58" i="1" s="1"/>
  <c r="AH58" i="1"/>
  <c r="AI58" i="1"/>
  <c r="AL58" i="1" s="1"/>
  <c r="AN58" i="1"/>
  <c r="AQ58" i="1" s="1"/>
  <c r="AR58" i="1"/>
  <c r="AS58" i="1" s="1"/>
  <c r="AW58" i="1"/>
  <c r="AX58" i="1" s="1"/>
  <c r="BA58" i="1"/>
  <c r="BK58" i="1"/>
  <c r="BQ58" i="1"/>
  <c r="D59" i="1"/>
  <c r="H59" i="1"/>
  <c r="I59" i="1" s="1"/>
  <c r="M59" i="1"/>
  <c r="N59" i="1" s="1"/>
  <c r="Q59" i="1"/>
  <c r="R59" i="1"/>
  <c r="T59" i="1"/>
  <c r="V59" i="1"/>
  <c r="Z59" i="1"/>
  <c r="AE59" i="1"/>
  <c r="AF59" i="1" s="1"/>
  <c r="AI59" i="1"/>
  <c r="AL59" i="1" s="1"/>
  <c r="AN59" i="1"/>
  <c r="AQ59" i="1" s="1"/>
  <c r="AR59" i="1"/>
  <c r="AS59" i="1" s="1"/>
  <c r="AW59" i="1"/>
  <c r="AX59" i="1" s="1"/>
  <c r="BA59" i="1"/>
  <c r="BB59" i="1"/>
  <c r="BD59" i="1"/>
  <c r="BK59" i="1"/>
  <c r="BQ59" i="1"/>
  <c r="D60" i="1"/>
  <c r="H60" i="1"/>
  <c r="I60" i="1" s="1"/>
  <c r="M60" i="1"/>
  <c r="N60" i="1" s="1"/>
  <c r="Q60" i="1"/>
  <c r="V60" i="1"/>
  <c r="W60" i="1" s="1"/>
  <c r="AD60" i="1" s="1"/>
  <c r="Z60" i="1"/>
  <c r="AA60" i="1"/>
  <c r="AC60" i="1"/>
  <c r="AE60" i="1"/>
  <c r="AI60" i="1"/>
  <c r="AL60" i="1" s="1"/>
  <c r="AN60" i="1"/>
  <c r="AQ60" i="1" s="1"/>
  <c r="AR60" i="1"/>
  <c r="AS60" i="1" s="1"/>
  <c r="AW60" i="1"/>
  <c r="AX60" i="1" s="1"/>
  <c r="BA60" i="1"/>
  <c r="BK60" i="1"/>
  <c r="BQ60" i="1"/>
  <c r="D61" i="1"/>
  <c r="H61" i="1"/>
  <c r="M61" i="1"/>
  <c r="N61" i="1" s="1"/>
  <c r="Q61" i="1"/>
  <c r="R61" i="1"/>
  <c r="T61" i="1"/>
  <c r="V61" i="1"/>
  <c r="W61" i="1" s="1"/>
  <c r="Y61" i="1"/>
  <c r="Z61" i="1"/>
  <c r="AC61" i="1" s="1"/>
  <c r="AA61" i="1"/>
  <c r="AE61" i="1"/>
  <c r="AF61" i="1"/>
  <c r="AH61" i="1"/>
  <c r="AI61" i="1"/>
  <c r="AL61" i="1" s="1"/>
  <c r="AN61" i="1"/>
  <c r="AQ61" i="1" s="1"/>
  <c r="AR61" i="1"/>
  <c r="AS61" i="1" s="1"/>
  <c r="AW61" i="1"/>
  <c r="AX61" i="1" s="1"/>
  <c r="BE61" i="1" s="1"/>
  <c r="BA61" i="1"/>
  <c r="BB61" i="1"/>
  <c r="BD61" i="1"/>
  <c r="BK61" i="1"/>
  <c r="BQ61" i="1"/>
  <c r="D62" i="1"/>
  <c r="H62" i="1"/>
  <c r="I62" i="1" s="1"/>
  <c r="M62" i="1"/>
  <c r="N62" i="1" s="1"/>
  <c r="Q62" i="1"/>
  <c r="T62" i="1" s="1"/>
  <c r="R62" i="1"/>
  <c r="V62" i="1"/>
  <c r="Y62" i="1" s="1"/>
  <c r="W62" i="1"/>
  <c r="AD62" i="1" s="1"/>
  <c r="Z62" i="1"/>
  <c r="AA62" i="1"/>
  <c r="AC62" i="1"/>
  <c r="AE62" i="1"/>
  <c r="AF62" i="1" s="1"/>
  <c r="AH62" i="1"/>
  <c r="AI62" i="1"/>
  <c r="AL62" i="1" s="1"/>
  <c r="AN62" i="1"/>
  <c r="AQ62" i="1" s="1"/>
  <c r="AR62" i="1"/>
  <c r="AS62" i="1" s="1"/>
  <c r="AW62" i="1"/>
  <c r="AX62" i="1" s="1"/>
  <c r="BA62" i="1"/>
  <c r="BD62" i="1" s="1"/>
  <c r="BB62" i="1"/>
  <c r="BK62" i="1"/>
  <c r="BQ62" i="1"/>
  <c r="D63" i="1"/>
  <c r="H63" i="1"/>
  <c r="I63" i="1" s="1"/>
  <c r="M63" i="1"/>
  <c r="N63" i="1" s="1"/>
  <c r="Q63" i="1"/>
  <c r="R63" i="1"/>
  <c r="T63" i="1"/>
  <c r="V63" i="1"/>
  <c r="Z63" i="1"/>
  <c r="AE63" i="1"/>
  <c r="AF63" i="1" s="1"/>
  <c r="AI63" i="1"/>
  <c r="AL63" i="1" s="1"/>
  <c r="AN63" i="1"/>
  <c r="AQ63" i="1" s="1"/>
  <c r="AR63" i="1"/>
  <c r="AS63" i="1" s="1"/>
  <c r="AW63" i="1"/>
  <c r="AX63" i="1" s="1"/>
  <c r="BA63" i="1"/>
  <c r="BB63" i="1"/>
  <c r="BD63" i="1"/>
  <c r="BK63" i="1"/>
  <c r="BQ63" i="1"/>
  <c r="D64" i="1"/>
  <c r="G64" i="1" s="1"/>
  <c r="H64" i="1"/>
  <c r="I64" i="1" s="1"/>
  <c r="M64" i="1"/>
  <c r="N64" i="1" s="1"/>
  <c r="Q64" i="1"/>
  <c r="R64" i="1" s="1"/>
  <c r="T64" i="1"/>
  <c r="V64" i="1"/>
  <c r="W64" i="1"/>
  <c r="Y64" i="1"/>
  <c r="Z64" i="1"/>
  <c r="AA64" i="1" s="1"/>
  <c r="AE64" i="1"/>
  <c r="AH64" i="1" s="1"/>
  <c r="AF64" i="1"/>
  <c r="AI64" i="1"/>
  <c r="AL64" i="1" s="1"/>
  <c r="AN64" i="1"/>
  <c r="AQ64" i="1" s="1"/>
  <c r="AR64" i="1"/>
  <c r="AS64" i="1" s="1"/>
  <c r="AW64" i="1"/>
  <c r="AX64" i="1" s="1"/>
  <c r="BA64" i="1"/>
  <c r="BB64" i="1" s="1"/>
  <c r="BK64" i="1"/>
  <c r="BQ64" i="1"/>
  <c r="D65" i="1"/>
  <c r="G65" i="1" s="1"/>
  <c r="H65" i="1"/>
  <c r="I65" i="1" s="1"/>
  <c r="M65" i="1"/>
  <c r="N65" i="1" s="1"/>
  <c r="Q65" i="1"/>
  <c r="R65" i="1" s="1"/>
  <c r="T65" i="1"/>
  <c r="V65" i="1"/>
  <c r="Y65" i="1" s="1"/>
  <c r="W65" i="1"/>
  <c r="AD65" i="1" s="1"/>
  <c r="Z65" i="1"/>
  <c r="AA65" i="1" s="1"/>
  <c r="AC65" i="1"/>
  <c r="AE65" i="1"/>
  <c r="AF65" i="1"/>
  <c r="AH65" i="1"/>
  <c r="AI65" i="1"/>
  <c r="AL65" i="1" s="1"/>
  <c r="AN65" i="1"/>
  <c r="AQ65" i="1" s="1"/>
  <c r="AR65" i="1"/>
  <c r="AS65" i="1" s="1"/>
  <c r="AW65" i="1"/>
  <c r="AX65" i="1" s="1"/>
  <c r="BA65" i="1"/>
  <c r="BB65" i="1" s="1"/>
  <c r="BK65" i="1"/>
  <c r="BQ65" i="1"/>
  <c r="D66" i="1"/>
  <c r="G66" i="1" s="1"/>
  <c r="H66" i="1"/>
  <c r="I66" i="1" s="1"/>
  <c r="M66" i="1"/>
  <c r="N66" i="1" s="1"/>
  <c r="Q66" i="1"/>
  <c r="R66" i="1" s="1"/>
  <c r="T66" i="1"/>
  <c r="V66" i="1"/>
  <c r="W66" i="1"/>
  <c r="Y66" i="1"/>
  <c r="Z66" i="1"/>
  <c r="AA66" i="1" s="1"/>
  <c r="AE66" i="1"/>
  <c r="AH66" i="1" s="1"/>
  <c r="AF66" i="1"/>
  <c r="AI66" i="1"/>
  <c r="AL66" i="1" s="1"/>
  <c r="AN66" i="1"/>
  <c r="AQ66" i="1" s="1"/>
  <c r="AR66" i="1"/>
  <c r="AS66" i="1" s="1"/>
  <c r="AW66" i="1"/>
  <c r="AX66" i="1" s="1"/>
  <c r="BA66" i="1"/>
  <c r="BB66" i="1" s="1"/>
  <c r="BK66" i="1"/>
  <c r="BQ66" i="1"/>
  <c r="D67" i="1"/>
  <c r="G67" i="1" s="1"/>
  <c r="H67" i="1"/>
  <c r="I67" i="1" s="1"/>
  <c r="M67" i="1"/>
  <c r="N67" i="1" s="1"/>
  <c r="Q67" i="1"/>
  <c r="R67" i="1" s="1"/>
  <c r="T67" i="1"/>
  <c r="V67" i="1"/>
  <c r="Y67" i="1" s="1"/>
  <c r="W67" i="1"/>
  <c r="AD67" i="1" s="1"/>
  <c r="Z67" i="1"/>
  <c r="AA67" i="1" s="1"/>
  <c r="AC67" i="1"/>
  <c r="AE67" i="1"/>
  <c r="AF67" i="1"/>
  <c r="AH67" i="1"/>
  <c r="AI67" i="1"/>
  <c r="AL67" i="1" s="1"/>
  <c r="AN67" i="1"/>
  <c r="AQ67" i="1" s="1"/>
  <c r="AR67" i="1"/>
  <c r="AS67" i="1" s="1"/>
  <c r="AW67" i="1"/>
  <c r="AX67" i="1" s="1"/>
  <c r="BA67" i="1"/>
  <c r="BB67" i="1" s="1"/>
  <c r="BK67" i="1"/>
  <c r="BQ67" i="1"/>
  <c r="D68" i="1"/>
  <c r="G68" i="1" s="1"/>
  <c r="H68" i="1"/>
  <c r="I68" i="1" s="1"/>
  <c r="M68" i="1"/>
  <c r="N68" i="1" s="1"/>
  <c r="Q68" i="1"/>
  <c r="R68" i="1" s="1"/>
  <c r="T68" i="1"/>
  <c r="V68" i="1"/>
  <c r="W68" i="1"/>
  <c r="Y68" i="1"/>
  <c r="Z68" i="1"/>
  <c r="AA68" i="1" s="1"/>
  <c r="AE68" i="1"/>
  <c r="AH68" i="1" s="1"/>
  <c r="AF68" i="1"/>
  <c r="AI68" i="1"/>
  <c r="AL68" i="1" s="1"/>
  <c r="AN68" i="1"/>
  <c r="AQ68" i="1" s="1"/>
  <c r="AR68" i="1"/>
  <c r="AS68" i="1" s="1"/>
  <c r="AW68" i="1"/>
  <c r="AX68" i="1" s="1"/>
  <c r="BA68" i="1"/>
  <c r="BB68" i="1" s="1"/>
  <c r="BK68" i="1"/>
  <c r="BQ68" i="1"/>
  <c r="D69" i="1"/>
  <c r="G69" i="1" s="1"/>
  <c r="H69" i="1"/>
  <c r="M69" i="1"/>
  <c r="N69" i="1" s="1"/>
  <c r="Q69" i="1"/>
  <c r="R69" i="1" s="1"/>
  <c r="T69" i="1"/>
  <c r="V69" i="1"/>
  <c r="Y69" i="1" s="1"/>
  <c r="W69" i="1"/>
  <c r="AD69" i="1" s="1"/>
  <c r="Z69" i="1"/>
  <c r="AA69" i="1" s="1"/>
  <c r="AC69" i="1"/>
  <c r="AE69" i="1"/>
  <c r="AF69" i="1"/>
  <c r="AH69" i="1"/>
  <c r="AI69" i="1"/>
  <c r="AL69" i="1" s="1"/>
  <c r="AN69" i="1"/>
  <c r="AQ69" i="1" s="1"/>
  <c r="AR69" i="1"/>
  <c r="BM69" i="1" s="1"/>
  <c r="AW69" i="1"/>
  <c r="BA69" i="1"/>
  <c r="BB69" i="1" s="1"/>
  <c r="BK69" i="1"/>
  <c r="BQ69" i="1"/>
  <c r="D70" i="1"/>
  <c r="G70" i="1" s="1"/>
  <c r="H70" i="1"/>
  <c r="M70" i="1"/>
  <c r="Q70" i="1"/>
  <c r="R70" i="1"/>
  <c r="T70" i="1"/>
  <c r="V70" i="1"/>
  <c r="W70" i="1" s="1"/>
  <c r="AD70" i="1" s="1"/>
  <c r="Z70" i="1"/>
  <c r="AC70" i="1" s="1"/>
  <c r="AA70" i="1"/>
  <c r="AE70" i="1"/>
  <c r="AF70" i="1" s="1"/>
  <c r="AI70" i="1"/>
  <c r="AL70" i="1" s="1"/>
  <c r="AN70" i="1"/>
  <c r="AQ70" i="1" s="1"/>
  <c r="AR70" i="1"/>
  <c r="AW70" i="1"/>
  <c r="BA70" i="1"/>
  <c r="BB70" i="1"/>
  <c r="BD70" i="1"/>
  <c r="BK70" i="1"/>
  <c r="BQ70" i="1"/>
  <c r="D71" i="1"/>
  <c r="G71" i="1" s="1"/>
  <c r="H71" i="1"/>
  <c r="M71" i="1"/>
  <c r="Q71" i="1"/>
  <c r="R71" i="1" s="1"/>
  <c r="T71" i="1"/>
  <c r="V71" i="1"/>
  <c r="W71" i="1"/>
  <c r="Y71" i="1"/>
  <c r="Z71" i="1"/>
  <c r="AA71" i="1" s="1"/>
  <c r="AE71" i="1"/>
  <c r="AH71" i="1" s="1"/>
  <c r="AF71" i="1"/>
  <c r="AI71" i="1"/>
  <c r="AL71" i="1" s="1"/>
  <c r="AN71" i="1"/>
  <c r="AQ71" i="1" s="1"/>
  <c r="AR71" i="1"/>
  <c r="AW71" i="1"/>
  <c r="BA71" i="1"/>
  <c r="BB71" i="1" s="1"/>
  <c r="BK71" i="1"/>
  <c r="BQ71" i="1"/>
  <c r="D72" i="1"/>
  <c r="G72" i="1" s="1"/>
  <c r="H72" i="1"/>
  <c r="M72" i="1"/>
  <c r="Q72" i="1"/>
  <c r="R72" i="1" s="1"/>
  <c r="T72" i="1"/>
  <c r="V72" i="1"/>
  <c r="W72" i="1"/>
  <c r="Y72" i="1"/>
  <c r="Z72" i="1"/>
  <c r="AA72" i="1" s="1"/>
  <c r="AE72" i="1"/>
  <c r="AH72" i="1" s="1"/>
  <c r="AF72" i="1"/>
  <c r="AI72" i="1"/>
  <c r="AL72" i="1" s="1"/>
  <c r="AN72" i="1"/>
  <c r="AQ72" i="1" s="1"/>
  <c r="AR72" i="1"/>
  <c r="AW72" i="1"/>
  <c r="BA72" i="1"/>
  <c r="BB72" i="1" s="1"/>
  <c r="BK72" i="1"/>
  <c r="BQ72" i="1"/>
  <c r="D73" i="1"/>
  <c r="G73" i="1" s="1"/>
  <c r="H73" i="1"/>
  <c r="M73" i="1"/>
  <c r="Q73" i="1"/>
  <c r="T73" i="1" s="1"/>
  <c r="R73" i="1"/>
  <c r="V73" i="1"/>
  <c r="W73" i="1" s="1"/>
  <c r="AD73" i="1" s="1"/>
  <c r="Z73" i="1"/>
  <c r="AA73" i="1"/>
  <c r="AC73" i="1"/>
  <c r="AE73" i="1"/>
  <c r="AF73" i="1" s="1"/>
  <c r="AH73" i="1"/>
  <c r="AI73" i="1"/>
  <c r="AL73" i="1" s="1"/>
  <c r="AN73" i="1"/>
  <c r="AQ73" i="1" s="1"/>
  <c r="AR73" i="1"/>
  <c r="AW73" i="1"/>
  <c r="BA73" i="1"/>
  <c r="BD73" i="1" s="1"/>
  <c r="BB73" i="1"/>
  <c r="BK73" i="1"/>
  <c r="BQ73" i="1"/>
  <c r="D74" i="1"/>
  <c r="G74" i="1" s="1"/>
  <c r="H74" i="1"/>
  <c r="M74" i="1"/>
  <c r="BR74" i="1" s="1"/>
  <c r="Q74" i="1"/>
  <c r="T74" i="1" s="1"/>
  <c r="R74" i="1"/>
  <c r="V74" i="1"/>
  <c r="W74" i="1" s="1"/>
  <c r="AD74" i="1" s="1"/>
  <c r="Z74" i="1"/>
  <c r="AA74" i="1"/>
  <c r="AC74" i="1"/>
  <c r="AE74" i="1"/>
  <c r="AF74" i="1" s="1"/>
  <c r="AH74" i="1"/>
  <c r="AI74" i="1"/>
  <c r="AL74" i="1" s="1"/>
  <c r="AN74" i="1"/>
  <c r="AQ74" i="1" s="1"/>
  <c r="AR74" i="1"/>
  <c r="AW74" i="1"/>
  <c r="BA74" i="1"/>
  <c r="BD74" i="1" s="1"/>
  <c r="BB74" i="1"/>
  <c r="BK74" i="1"/>
  <c r="BQ74" i="1"/>
  <c r="D75" i="1"/>
  <c r="G75" i="1" s="1"/>
  <c r="H75" i="1"/>
  <c r="M75" i="1"/>
  <c r="Q75" i="1"/>
  <c r="R75" i="1" s="1"/>
  <c r="T75" i="1"/>
  <c r="V75" i="1"/>
  <c r="Y75" i="1" s="1"/>
  <c r="W75" i="1"/>
  <c r="AD75" i="1" s="1"/>
  <c r="Z75" i="1"/>
  <c r="AA75" i="1" s="1"/>
  <c r="AC75" i="1"/>
  <c r="AE75" i="1"/>
  <c r="AF75" i="1"/>
  <c r="AH75" i="1"/>
  <c r="AI75" i="1"/>
  <c r="AL75" i="1" s="1"/>
  <c r="AN75" i="1"/>
  <c r="AQ75" i="1" s="1"/>
  <c r="AR75" i="1"/>
  <c r="AU75" i="1" s="1"/>
  <c r="AW75" i="1"/>
  <c r="AZ75" i="1" s="1"/>
  <c r="AX75" i="1"/>
  <c r="BA75" i="1"/>
  <c r="BB75" i="1"/>
  <c r="BD75" i="1"/>
  <c r="BK75" i="1"/>
  <c r="BQ75" i="1"/>
  <c r="D76" i="1"/>
  <c r="H76" i="1"/>
  <c r="M76" i="1"/>
  <c r="Q76" i="1"/>
  <c r="R76" i="1" s="1"/>
  <c r="V76" i="1"/>
  <c r="Y76" i="1" s="1"/>
  <c r="W76" i="1"/>
  <c r="Z76" i="1"/>
  <c r="AA76" i="1" s="1"/>
  <c r="AE76" i="1"/>
  <c r="AF76" i="1" s="1"/>
  <c r="AI76" i="1"/>
  <c r="AN76" i="1"/>
  <c r="AR76" i="1"/>
  <c r="AU76" i="1" s="1"/>
  <c r="AS76" i="1"/>
  <c r="AW76" i="1"/>
  <c r="AZ76" i="1" s="1"/>
  <c r="AX76" i="1"/>
  <c r="BA76" i="1"/>
  <c r="BD76" i="1" s="1"/>
  <c r="BB76" i="1"/>
  <c r="BK76" i="1"/>
  <c r="BQ76" i="1"/>
  <c r="D77" i="1"/>
  <c r="H77" i="1"/>
  <c r="M77" i="1"/>
  <c r="Q77" i="1"/>
  <c r="V77" i="1"/>
  <c r="W77" i="1" s="1"/>
  <c r="Z77" i="1"/>
  <c r="AC77" i="1" s="1"/>
  <c r="AA77" i="1"/>
  <c r="AD77" i="1"/>
  <c r="AE77" i="1"/>
  <c r="AH77" i="1" s="1"/>
  <c r="AF77" i="1"/>
  <c r="AI77" i="1"/>
  <c r="AJ77" i="1" s="1"/>
  <c r="AN77" i="1"/>
  <c r="AO77" i="1" s="1"/>
  <c r="AQ77" i="1"/>
  <c r="AR77" i="1"/>
  <c r="AU77" i="1" s="1"/>
  <c r="AS77" i="1"/>
  <c r="AV77" i="1" s="1"/>
  <c r="AW77" i="1"/>
  <c r="AZ77" i="1" s="1"/>
  <c r="BA77" i="1"/>
  <c r="BB77" i="1"/>
  <c r="BD77" i="1"/>
  <c r="BK77" i="1"/>
  <c r="BQ77" i="1"/>
  <c r="D78" i="1"/>
  <c r="G78" i="1" s="1"/>
  <c r="H78" i="1"/>
  <c r="M78" i="1"/>
  <c r="Q78" i="1"/>
  <c r="T78" i="1" s="1"/>
  <c r="V78" i="1"/>
  <c r="Y78" i="1" s="1"/>
  <c r="W78" i="1"/>
  <c r="Z78" i="1"/>
  <c r="AC78" i="1" s="1"/>
  <c r="AA78" i="1"/>
  <c r="AE78" i="1"/>
  <c r="AF78" i="1" s="1"/>
  <c r="AM78" i="1" s="1"/>
  <c r="AI78" i="1"/>
  <c r="AJ78" i="1" s="1"/>
  <c r="AL78" i="1"/>
  <c r="AN78" i="1"/>
  <c r="AO78" i="1" s="1"/>
  <c r="AV78" i="1" s="1"/>
  <c r="AR78" i="1"/>
  <c r="AU78" i="1" s="1"/>
  <c r="AS78" i="1"/>
  <c r="AW78" i="1"/>
  <c r="BA78" i="1"/>
  <c r="BK78" i="1"/>
  <c r="BQ78" i="1"/>
  <c r="D79" i="1"/>
  <c r="G79" i="1"/>
  <c r="H79" i="1"/>
  <c r="K79" i="1" s="1"/>
  <c r="M79" i="1"/>
  <c r="Q79" i="1"/>
  <c r="R79" i="1" s="1"/>
  <c r="V79" i="1"/>
  <c r="Y79" i="1" s="1"/>
  <c r="Z79" i="1"/>
  <c r="AA79" i="1" s="1"/>
  <c r="AC79" i="1"/>
  <c r="AE79" i="1"/>
  <c r="AF79" i="1"/>
  <c r="AH79" i="1"/>
  <c r="AI79" i="1"/>
  <c r="AN79" i="1"/>
  <c r="AO79" i="1" s="1"/>
  <c r="AQ79" i="1"/>
  <c r="AR79" i="1"/>
  <c r="AU79" i="1" s="1"/>
  <c r="AS79" i="1"/>
  <c r="AV79" i="1" s="1"/>
  <c r="AW79" i="1"/>
  <c r="AZ79" i="1" s="1"/>
  <c r="AX79" i="1"/>
  <c r="BA79" i="1"/>
  <c r="BD79" i="1" s="1"/>
  <c r="BK79" i="1"/>
  <c r="BQ79" i="1"/>
  <c r="D80" i="1"/>
  <c r="H80" i="1"/>
  <c r="M80" i="1"/>
  <c r="P80" i="1" s="1"/>
  <c r="Q80" i="1"/>
  <c r="T80" i="1" s="1"/>
  <c r="R80" i="1"/>
  <c r="V80" i="1"/>
  <c r="W80" i="1" s="1"/>
  <c r="AD80" i="1" s="1"/>
  <c r="Z80" i="1"/>
  <c r="AA80" i="1"/>
  <c r="AC80" i="1"/>
  <c r="AE80" i="1"/>
  <c r="AF80" i="1"/>
  <c r="AH80" i="1"/>
  <c r="AI80" i="1"/>
  <c r="AN80" i="1"/>
  <c r="AR80" i="1"/>
  <c r="AU80" i="1" s="1"/>
  <c r="AW80" i="1"/>
  <c r="AZ80" i="1" s="1"/>
  <c r="AX80" i="1"/>
  <c r="BE80" i="1" s="1"/>
  <c r="BA80" i="1"/>
  <c r="BD80" i="1" s="1"/>
  <c r="BB80" i="1"/>
  <c r="BK80" i="1"/>
  <c r="BQ80" i="1"/>
  <c r="D81" i="1"/>
  <c r="D99" i="1" s="1"/>
  <c r="H81" i="1"/>
  <c r="K81" i="1" s="1"/>
  <c r="I81" i="1"/>
  <c r="M81" i="1"/>
  <c r="P81" i="1" s="1"/>
  <c r="N81" i="1"/>
  <c r="Q81" i="1"/>
  <c r="T81" i="1" s="1"/>
  <c r="R81" i="1"/>
  <c r="V81" i="1"/>
  <c r="W81" i="1"/>
  <c r="AD81" i="1" s="1"/>
  <c r="Y81" i="1"/>
  <c r="Z81" i="1"/>
  <c r="AA81" i="1" s="1"/>
  <c r="AE81" i="1"/>
  <c r="AF81" i="1" s="1"/>
  <c r="AI81" i="1"/>
  <c r="AJ81" i="1" s="1"/>
  <c r="AN81" i="1"/>
  <c r="AR81" i="1"/>
  <c r="AW81" i="1"/>
  <c r="AZ81" i="1" s="1"/>
  <c r="BA81" i="1"/>
  <c r="BB81" i="1" s="1"/>
  <c r="BD81" i="1"/>
  <c r="BK81" i="1"/>
  <c r="BQ81" i="1"/>
  <c r="D82" i="1"/>
  <c r="E82" i="1" s="1"/>
  <c r="G82" i="1"/>
  <c r="H82" i="1"/>
  <c r="K82" i="1" s="1"/>
  <c r="I82" i="1"/>
  <c r="L82" i="1" s="1"/>
  <c r="M82" i="1"/>
  <c r="P82" i="1" s="1"/>
  <c r="N82" i="1"/>
  <c r="Q82" i="1"/>
  <c r="T82" i="1" s="1"/>
  <c r="V82" i="1"/>
  <c r="Z82" i="1"/>
  <c r="AA82" i="1" s="1"/>
  <c r="AC82" i="1"/>
  <c r="AE82" i="1"/>
  <c r="AH82" i="1" s="1"/>
  <c r="AF82" i="1"/>
  <c r="AM82" i="1" s="1"/>
  <c r="AI82" i="1"/>
  <c r="AJ82" i="1" s="1"/>
  <c r="AL82" i="1"/>
  <c r="AN82" i="1"/>
  <c r="AR82" i="1"/>
  <c r="AU82" i="1" s="1"/>
  <c r="AW82" i="1"/>
  <c r="AZ82" i="1" s="1"/>
  <c r="BA82" i="1"/>
  <c r="BK82" i="1"/>
  <c r="BQ82" i="1"/>
  <c r="D83" i="1"/>
  <c r="H83" i="1"/>
  <c r="K83" i="1" s="1"/>
  <c r="M83" i="1"/>
  <c r="P83" i="1" s="1"/>
  <c r="Q83" i="1"/>
  <c r="V83" i="1"/>
  <c r="Z83" i="1"/>
  <c r="AA83" i="1" s="1"/>
  <c r="AE83" i="1"/>
  <c r="AH83" i="1" s="1"/>
  <c r="AF83" i="1"/>
  <c r="AI83" i="1"/>
  <c r="AJ83" i="1" s="1"/>
  <c r="AN83" i="1"/>
  <c r="AO83" i="1" s="1"/>
  <c r="AR83" i="1"/>
  <c r="AU83" i="1" s="1"/>
  <c r="AW83" i="1"/>
  <c r="AZ83" i="1" s="1"/>
  <c r="BA83" i="1"/>
  <c r="BD83" i="1" s="1"/>
  <c r="BK83" i="1"/>
  <c r="BQ83" i="1"/>
  <c r="D84" i="1"/>
  <c r="H84" i="1"/>
  <c r="K84" i="1" s="1"/>
  <c r="M84" i="1"/>
  <c r="P84" i="1" s="1"/>
  <c r="Q84" i="1"/>
  <c r="V84" i="1"/>
  <c r="Y84" i="1" s="1"/>
  <c r="W84" i="1"/>
  <c r="AD84" i="1" s="1"/>
  <c r="Z84" i="1"/>
  <c r="AA84" i="1" s="1"/>
  <c r="AC84" i="1"/>
  <c r="AE84" i="1"/>
  <c r="AH84" i="1" s="1"/>
  <c r="AF84" i="1"/>
  <c r="AI84" i="1"/>
  <c r="AJ84" i="1" s="1"/>
  <c r="AL84" i="1"/>
  <c r="AN84" i="1"/>
  <c r="AR84" i="1"/>
  <c r="AU84" i="1" s="1"/>
  <c r="AW84" i="1"/>
  <c r="AZ84" i="1" s="1"/>
  <c r="BA84" i="1"/>
  <c r="BK84" i="1"/>
  <c r="BQ84" i="1"/>
  <c r="D85" i="1"/>
  <c r="H85" i="1"/>
  <c r="K85" i="1" s="1"/>
  <c r="M85" i="1"/>
  <c r="P85" i="1" s="1"/>
  <c r="Q85" i="1"/>
  <c r="V85" i="1"/>
  <c r="Y85" i="1" s="1"/>
  <c r="W85" i="1"/>
  <c r="AD85" i="1" s="1"/>
  <c r="Z85" i="1"/>
  <c r="AA85" i="1" s="1"/>
  <c r="AC85" i="1"/>
  <c r="AE85" i="1"/>
  <c r="AH85" i="1" s="1"/>
  <c r="AF85" i="1"/>
  <c r="AI85" i="1"/>
  <c r="AJ85" i="1" s="1"/>
  <c r="AL85" i="1"/>
  <c r="AN85" i="1"/>
  <c r="AR85" i="1"/>
  <c r="AU85" i="1" s="1"/>
  <c r="AW85" i="1"/>
  <c r="AZ85" i="1" s="1"/>
  <c r="BA85" i="1"/>
  <c r="BK85" i="1"/>
  <c r="BQ85" i="1"/>
  <c r="D86" i="1"/>
  <c r="H86" i="1"/>
  <c r="K86" i="1" s="1"/>
  <c r="M86" i="1"/>
  <c r="P86" i="1" s="1"/>
  <c r="Q86" i="1"/>
  <c r="V86" i="1"/>
  <c r="W86" i="1"/>
  <c r="AD86" i="1" s="1"/>
  <c r="Z86" i="1"/>
  <c r="AA86" i="1" s="1"/>
  <c r="AC86" i="1"/>
  <c r="AE86" i="1"/>
  <c r="AH86" i="1" s="1"/>
  <c r="AF86" i="1"/>
  <c r="AI86" i="1"/>
  <c r="AJ86" i="1" s="1"/>
  <c r="AL86" i="1"/>
  <c r="AN86" i="1"/>
  <c r="AR86" i="1"/>
  <c r="AU86" i="1" s="1"/>
  <c r="AW86" i="1"/>
  <c r="AZ86" i="1" s="1"/>
  <c r="BA86" i="1"/>
  <c r="BK86" i="1"/>
  <c r="BQ86" i="1"/>
  <c r="BM87" i="1"/>
  <c r="BN87" i="1"/>
  <c r="BO87" i="1"/>
  <c r="BS87" i="1"/>
  <c r="BV87" i="1" s="1"/>
  <c r="BT87" i="1"/>
  <c r="BU87" i="1"/>
  <c r="BM88" i="1"/>
  <c r="BN88" i="1"/>
  <c r="BS88" i="1"/>
  <c r="BT88" i="1"/>
  <c r="BU88" i="1"/>
  <c r="BM89" i="1"/>
  <c r="BO89" i="1" s="1"/>
  <c r="BN89" i="1"/>
  <c r="BS89" i="1"/>
  <c r="BT89" i="1"/>
  <c r="BU89" i="1"/>
  <c r="BM90" i="1"/>
  <c r="BN90" i="1"/>
  <c r="BO90" i="1"/>
  <c r="BS90" i="1"/>
  <c r="BV90" i="1" s="1"/>
  <c r="BT90" i="1"/>
  <c r="BU90" i="1"/>
  <c r="BM91" i="1"/>
  <c r="BO91" i="1" s="1"/>
  <c r="BN91" i="1"/>
  <c r="BS91" i="1"/>
  <c r="BT91" i="1"/>
  <c r="BU91" i="1"/>
  <c r="BM92" i="1"/>
  <c r="BN92" i="1"/>
  <c r="BS92" i="1"/>
  <c r="BT92" i="1"/>
  <c r="BU92" i="1"/>
  <c r="BM93" i="1"/>
  <c r="BO93" i="1" s="1"/>
  <c r="BN93" i="1"/>
  <c r="BS93" i="1"/>
  <c r="BT93" i="1"/>
  <c r="BU93" i="1"/>
  <c r="BM94" i="1"/>
  <c r="BN94" i="1"/>
  <c r="BS94" i="1"/>
  <c r="BT94" i="1"/>
  <c r="BU94" i="1"/>
  <c r="BM95" i="1"/>
  <c r="BO95" i="1" s="1"/>
  <c r="BN95" i="1"/>
  <c r="BS95" i="1"/>
  <c r="BT95" i="1"/>
  <c r="BU95" i="1"/>
  <c r="BM96" i="1"/>
  <c r="BO96" i="1" s="1"/>
  <c r="BN96" i="1"/>
  <c r="BS96" i="1"/>
  <c r="BV96" i="1" s="1"/>
  <c r="BT96" i="1"/>
  <c r="BU96" i="1"/>
  <c r="BM97" i="1"/>
  <c r="BN97" i="1"/>
  <c r="BS97" i="1"/>
  <c r="BT97" i="1"/>
  <c r="BV97" i="1" s="1"/>
  <c r="BU97" i="1"/>
  <c r="BK98" i="1"/>
  <c r="O99" i="1"/>
  <c r="P99" i="1" s="1"/>
  <c r="AE99" i="1"/>
  <c r="AW99" i="1"/>
  <c r="R101" i="1"/>
  <c r="AM79" i="1" l="1"/>
  <c r="BD82" i="1"/>
  <c r="BB82" i="1"/>
  <c r="AK99" i="1"/>
  <c r="Z99" i="1"/>
  <c r="BV91" i="1"/>
  <c r="BC99" i="1"/>
  <c r="BB86" i="1"/>
  <c r="Q99" i="1"/>
  <c r="R86" i="1"/>
  <c r="BD84" i="1"/>
  <c r="BB84" i="1"/>
  <c r="T84" i="1"/>
  <c r="R84" i="1"/>
  <c r="BR83" i="1"/>
  <c r="T83" i="1"/>
  <c r="BG83" i="1" s="1"/>
  <c r="R83" i="1"/>
  <c r="Y82" i="1"/>
  <c r="BG82" i="1" s="1"/>
  <c r="W82" i="1"/>
  <c r="AD82" i="1" s="1"/>
  <c r="BR82" i="1"/>
  <c r="K80" i="1"/>
  <c r="I80" i="1"/>
  <c r="AJ79" i="1"/>
  <c r="AL79" i="1"/>
  <c r="P78" i="1"/>
  <c r="N78" i="1"/>
  <c r="K76" i="1"/>
  <c r="BN76" i="1"/>
  <c r="I76" i="1"/>
  <c r="BH75" i="1"/>
  <c r="BE75" i="1"/>
  <c r="AD72" i="1"/>
  <c r="AD71" i="1"/>
  <c r="AD68" i="1"/>
  <c r="AD66" i="1"/>
  <c r="AD64" i="1"/>
  <c r="W63" i="1"/>
  <c r="Y63" i="1"/>
  <c r="U63" i="1"/>
  <c r="BM62" i="1"/>
  <c r="BE62" i="1"/>
  <c r="I61" i="1"/>
  <c r="BR61" i="1"/>
  <c r="BD60" i="1"/>
  <c r="BB60" i="1"/>
  <c r="W59" i="1"/>
  <c r="AD59" i="1" s="1"/>
  <c r="Y59" i="1"/>
  <c r="U59" i="1"/>
  <c r="AD58" i="1"/>
  <c r="AD57" i="1"/>
  <c r="AD56" i="1"/>
  <c r="T52" i="1"/>
  <c r="R52" i="1"/>
  <c r="BR51" i="1"/>
  <c r="AM51" i="1"/>
  <c r="E51" i="1"/>
  <c r="L51" i="1" s="1"/>
  <c r="G51" i="1"/>
  <c r="BM51" i="1"/>
  <c r="AU49" i="1"/>
  <c r="AS49" i="1"/>
  <c r="AV49" i="1" s="1"/>
  <c r="W49" i="1"/>
  <c r="AD49" i="1" s="1"/>
  <c r="Y49" i="1"/>
  <c r="BD48" i="1"/>
  <c r="BB48" i="1"/>
  <c r="AO46" i="1"/>
  <c r="AQ46" i="1"/>
  <c r="E41" i="1"/>
  <c r="L41" i="1" s="1"/>
  <c r="G41" i="1"/>
  <c r="BU41" i="1"/>
  <c r="BL41" i="1"/>
  <c r="AA39" i="1"/>
  <c r="AC39" i="1"/>
  <c r="I39" i="1"/>
  <c r="BL39" i="1"/>
  <c r="BU39" i="1"/>
  <c r="E37" i="1"/>
  <c r="L37" i="1" s="1"/>
  <c r="G37" i="1"/>
  <c r="BU37" i="1"/>
  <c r="BL37" i="1"/>
  <c r="AA35" i="1"/>
  <c r="AC35" i="1"/>
  <c r="I35" i="1"/>
  <c r="BL35" i="1"/>
  <c r="BU35" i="1"/>
  <c r="E33" i="1"/>
  <c r="L33" i="1" s="1"/>
  <c r="G33" i="1"/>
  <c r="BU33" i="1"/>
  <c r="BL33" i="1"/>
  <c r="AA31" i="1"/>
  <c r="AC31" i="1"/>
  <c r="I31" i="1"/>
  <c r="BL31" i="1"/>
  <c r="BU31" i="1"/>
  <c r="E29" i="1"/>
  <c r="L29" i="1" s="1"/>
  <c r="G29" i="1"/>
  <c r="BU29" i="1"/>
  <c r="BL29" i="1"/>
  <c r="AF27" i="1"/>
  <c r="AM27" i="1" s="1"/>
  <c r="AH27" i="1"/>
  <c r="T27" i="1"/>
  <c r="R27" i="1"/>
  <c r="BU27" i="1"/>
  <c r="AA26" i="1"/>
  <c r="AC26" i="1"/>
  <c r="S99" i="1"/>
  <c r="BV94" i="1"/>
  <c r="BV88" i="1"/>
  <c r="AM86" i="1"/>
  <c r="AO85" i="1"/>
  <c r="AQ85" i="1"/>
  <c r="E85" i="1"/>
  <c r="G85" i="1"/>
  <c r="AM84" i="1"/>
  <c r="AL83" i="1"/>
  <c r="AC83" i="1"/>
  <c r="AO82" i="1"/>
  <c r="AQ82" i="1"/>
  <c r="AH81" i="1"/>
  <c r="G80" i="1"/>
  <c r="BL80" i="1"/>
  <c r="BR80" i="1"/>
  <c r="P79" i="1"/>
  <c r="BM79" i="1"/>
  <c r="N79" i="1"/>
  <c r="U79" i="1" s="1"/>
  <c r="BU78" i="1"/>
  <c r="BH78" i="1"/>
  <c r="AH78" i="1"/>
  <c r="AD78" i="1"/>
  <c r="K78" i="1"/>
  <c r="I78" i="1"/>
  <c r="AM77" i="1"/>
  <c r="T77" i="1"/>
  <c r="R77" i="1"/>
  <c r="U77" i="1" s="1"/>
  <c r="BE76" i="1"/>
  <c r="AC76" i="1"/>
  <c r="T76" i="1"/>
  <c r="BD72" i="1"/>
  <c r="AC72" i="1"/>
  <c r="BD71" i="1"/>
  <c r="AC71" i="1"/>
  <c r="AH70" i="1"/>
  <c r="Y70" i="1"/>
  <c r="BR68" i="1"/>
  <c r="BD68" i="1"/>
  <c r="AC68" i="1"/>
  <c r="BM67" i="1"/>
  <c r="BR66" i="1"/>
  <c r="BD66" i="1"/>
  <c r="AC66" i="1"/>
  <c r="BM65" i="1"/>
  <c r="BR64" i="1"/>
  <c r="BD64" i="1"/>
  <c r="AC64" i="1"/>
  <c r="BE63" i="1"/>
  <c r="AH63" i="1"/>
  <c r="U62" i="1"/>
  <c r="AF60" i="1"/>
  <c r="AH60" i="1"/>
  <c r="Y60" i="1"/>
  <c r="BE59" i="1"/>
  <c r="AH59" i="1"/>
  <c r="T55" i="1"/>
  <c r="R55" i="1"/>
  <c r="U55" i="1" s="1"/>
  <c r="R53" i="1"/>
  <c r="T53" i="1"/>
  <c r="BM53" i="1"/>
  <c r="BR52" i="1"/>
  <c r="AA52" i="1"/>
  <c r="AC52" i="1"/>
  <c r="AF48" i="1"/>
  <c r="AH48" i="1"/>
  <c r="E44" i="1"/>
  <c r="G44" i="1"/>
  <c r="BM44" i="1"/>
  <c r="AJ39" i="1"/>
  <c r="AL39" i="1"/>
  <c r="AJ35" i="1"/>
  <c r="AM35" i="1" s="1"/>
  <c r="AL35" i="1"/>
  <c r="AJ31" i="1"/>
  <c r="AL31" i="1"/>
  <c r="BD85" i="1"/>
  <c r="BB85" i="1"/>
  <c r="T85" i="1"/>
  <c r="R85" i="1"/>
  <c r="AU81" i="1"/>
  <c r="AS81" i="1"/>
  <c r="BH81" i="1"/>
  <c r="AO80" i="1"/>
  <c r="AQ80" i="1"/>
  <c r="BD78" i="1"/>
  <c r="BB78" i="1"/>
  <c r="P77" i="1"/>
  <c r="N77" i="1"/>
  <c r="G63" i="1"/>
  <c r="BM63" i="1"/>
  <c r="G59" i="1"/>
  <c r="BM59" i="1"/>
  <c r="BB58" i="1"/>
  <c r="BD58" i="1"/>
  <c r="R58" i="1"/>
  <c r="U58" i="1" s="1"/>
  <c r="T58" i="1"/>
  <c r="AA57" i="1"/>
  <c r="AC57" i="1"/>
  <c r="G57" i="1"/>
  <c r="BM57" i="1"/>
  <c r="BB56" i="1"/>
  <c r="BD56" i="1"/>
  <c r="R56" i="1"/>
  <c r="U56" i="1" s="1"/>
  <c r="T56" i="1"/>
  <c r="AA55" i="1"/>
  <c r="AC55" i="1"/>
  <c r="AA51" i="1"/>
  <c r="AD51" i="1" s="1"/>
  <c r="AC51" i="1"/>
  <c r="U51" i="1"/>
  <c r="E47" i="1"/>
  <c r="G47" i="1"/>
  <c r="BS47" i="1"/>
  <c r="BM47" i="1"/>
  <c r="AO45" i="1"/>
  <c r="AQ45" i="1"/>
  <c r="AF40" i="1"/>
  <c r="AM40" i="1" s="1"/>
  <c r="AH40" i="1"/>
  <c r="AF36" i="1"/>
  <c r="AM36" i="1" s="1"/>
  <c r="AH36" i="1"/>
  <c r="AF32" i="1"/>
  <c r="AM32" i="1" s="1"/>
  <c r="AH32" i="1"/>
  <c r="AF28" i="1"/>
  <c r="AM28" i="1" s="1"/>
  <c r="AH28" i="1"/>
  <c r="BD7" i="1"/>
  <c r="BB7" i="1"/>
  <c r="AL7" i="1"/>
  <c r="AJ7" i="1"/>
  <c r="BR7" i="1"/>
  <c r="BD5" i="1"/>
  <c r="BB5" i="1"/>
  <c r="BR5" i="1"/>
  <c r="AN99" i="1"/>
  <c r="AB99" i="1"/>
  <c r="BO94" i="1"/>
  <c r="BV92" i="1"/>
  <c r="BV89" i="1"/>
  <c r="BO88" i="1"/>
  <c r="AO86" i="1"/>
  <c r="AQ86" i="1"/>
  <c r="V99" i="1"/>
  <c r="E86" i="1"/>
  <c r="G86" i="1"/>
  <c r="AM85" i="1"/>
  <c r="AO84" i="1"/>
  <c r="AQ84" i="1"/>
  <c r="E84" i="1"/>
  <c r="G84" i="1"/>
  <c r="BB83" i="1"/>
  <c r="AQ83" i="1"/>
  <c r="AM83" i="1"/>
  <c r="Y83" i="1"/>
  <c r="W83" i="1"/>
  <c r="AD83" i="1" s="1"/>
  <c r="E83" i="1"/>
  <c r="G83" i="1"/>
  <c r="BM83" i="1"/>
  <c r="AO81" i="1"/>
  <c r="AQ81" i="1"/>
  <c r="AC81" i="1"/>
  <c r="AJ80" i="1"/>
  <c r="AM80" i="1" s="1"/>
  <c r="AL80" i="1"/>
  <c r="Y80" i="1"/>
  <c r="T79" i="1"/>
  <c r="BN78" i="1"/>
  <c r="AZ78" i="1"/>
  <c r="AX78" i="1"/>
  <c r="Y77" i="1"/>
  <c r="K77" i="1"/>
  <c r="I77" i="1"/>
  <c r="AH76" i="1"/>
  <c r="AD76" i="1"/>
  <c r="P76" i="1"/>
  <c r="N76" i="1"/>
  <c r="U76" i="1" s="1"/>
  <c r="Y74" i="1"/>
  <c r="Y73" i="1"/>
  <c r="BM72" i="1"/>
  <c r="BO72" i="1" s="1"/>
  <c r="BR70" i="1"/>
  <c r="BD69" i="1"/>
  <c r="I69" i="1"/>
  <c r="BR69" i="1"/>
  <c r="BM68" i="1"/>
  <c r="BR67" i="1"/>
  <c r="BD67" i="1"/>
  <c r="BM66" i="1"/>
  <c r="BR65" i="1"/>
  <c r="BD65" i="1"/>
  <c r="BM64" i="1"/>
  <c r="BR63" i="1"/>
  <c r="AC63" i="1"/>
  <c r="AA63" i="1"/>
  <c r="G62" i="1"/>
  <c r="BR62" i="1"/>
  <c r="T60" i="1"/>
  <c r="R60" i="1"/>
  <c r="BR59" i="1"/>
  <c r="AC59" i="1"/>
  <c r="AA59" i="1"/>
  <c r="W54" i="1"/>
  <c r="AD54" i="1" s="1"/>
  <c r="Y54" i="1"/>
  <c r="I54" i="1"/>
  <c r="BM54" i="1"/>
  <c r="BD53" i="1"/>
  <c r="BB53" i="1"/>
  <c r="P50" i="1"/>
  <c r="BR50" i="1"/>
  <c r="R48" i="1"/>
  <c r="T48" i="1"/>
  <c r="BL48" i="1"/>
  <c r="Y46" i="1"/>
  <c r="W46" i="1"/>
  <c r="AD46" i="1" s="1"/>
  <c r="AJ44" i="1"/>
  <c r="AL44" i="1"/>
  <c r="AF38" i="1"/>
  <c r="AH38" i="1"/>
  <c r="AF34" i="1"/>
  <c r="AH34" i="1"/>
  <c r="AF30" i="1"/>
  <c r="AH30" i="1"/>
  <c r="AJ24" i="1"/>
  <c r="AM24" i="1" s="1"/>
  <c r="AL24" i="1"/>
  <c r="AO14" i="1"/>
  <c r="AQ14" i="1"/>
  <c r="AH23" i="1"/>
  <c r="AF23" i="1"/>
  <c r="AM23" i="1" s="1"/>
  <c r="BM23" i="1"/>
  <c r="AO22" i="1"/>
  <c r="AQ22" i="1"/>
  <c r="AC22" i="1"/>
  <c r="AA22" i="1"/>
  <c r="AD22" i="1" s="1"/>
  <c r="AO21" i="1"/>
  <c r="AQ21" i="1"/>
  <c r="Y21" i="1"/>
  <c r="W21" i="1"/>
  <c r="AD21" i="1" s="1"/>
  <c r="E21" i="1"/>
  <c r="BM21" i="1"/>
  <c r="G21" i="1"/>
  <c r="AF18" i="1"/>
  <c r="AM18" i="1" s="1"/>
  <c r="AH18" i="1"/>
  <c r="AO12" i="1"/>
  <c r="AQ12" i="1"/>
  <c r="AJ11" i="1"/>
  <c r="AL11" i="1"/>
  <c r="BM11" i="1"/>
  <c r="BD10" i="1"/>
  <c r="BB10" i="1"/>
  <c r="AL10" i="1"/>
  <c r="AJ10" i="1"/>
  <c r="BL10" i="1"/>
  <c r="BR10" i="1"/>
  <c r="AU4" i="1"/>
  <c r="BR4" i="1"/>
  <c r="AP99" i="1"/>
  <c r="AG99" i="1"/>
  <c r="X99" i="1"/>
  <c r="F99" i="1"/>
  <c r="G99" i="1" s="1"/>
  <c r="BO97" i="1"/>
  <c r="BV95" i="1"/>
  <c r="BV93" i="1"/>
  <c r="BO92" i="1"/>
  <c r="BM82" i="1"/>
  <c r="BS79" i="1"/>
  <c r="BM73" i="1"/>
  <c r="BM71" i="1"/>
  <c r="BE68" i="1"/>
  <c r="U68" i="1"/>
  <c r="BE66" i="1"/>
  <c r="U66" i="1"/>
  <c r="BE64" i="1"/>
  <c r="U64" i="1"/>
  <c r="AD61" i="1"/>
  <c r="U61" i="1"/>
  <c r="BM60" i="1"/>
  <c r="BE60" i="1"/>
  <c r="G60" i="1"/>
  <c r="BR60" i="1"/>
  <c r="BE58" i="1"/>
  <c r="BE56" i="1"/>
  <c r="AD55" i="1"/>
  <c r="BE54" i="1"/>
  <c r="U54" i="1"/>
  <c r="AF53" i="1"/>
  <c r="AH53" i="1"/>
  <c r="G52" i="1"/>
  <c r="BM52" i="1"/>
  <c r="AV50" i="1"/>
  <c r="E50" i="1"/>
  <c r="BM50" i="1"/>
  <c r="BL47" i="1"/>
  <c r="BD46" i="1"/>
  <c r="BB46" i="1"/>
  <c r="AA45" i="1"/>
  <c r="AC45" i="1"/>
  <c r="AO39" i="1"/>
  <c r="AV39" i="1" s="1"/>
  <c r="AQ39" i="1"/>
  <c r="AO35" i="1"/>
  <c r="AV35" i="1" s="1"/>
  <c r="AQ35" i="1"/>
  <c r="AO31" i="1"/>
  <c r="AV31" i="1" s="1"/>
  <c r="AQ31" i="1"/>
  <c r="AO27" i="1"/>
  <c r="AV27" i="1" s="1"/>
  <c r="AQ27" i="1"/>
  <c r="E27" i="1"/>
  <c r="G27" i="1"/>
  <c r="BL27" i="1"/>
  <c r="BM26" i="1"/>
  <c r="BR25" i="1"/>
  <c r="BD24" i="1"/>
  <c r="BB24" i="1"/>
  <c r="AA23" i="1"/>
  <c r="AC23" i="1"/>
  <c r="T15" i="1"/>
  <c r="R15" i="1"/>
  <c r="BD12" i="1"/>
  <c r="BB12" i="1"/>
  <c r="AM81" i="1"/>
  <c r="BM76" i="1"/>
  <c r="BN75" i="1"/>
  <c r="U69" i="1"/>
  <c r="BE67" i="1"/>
  <c r="U67" i="1"/>
  <c r="BE65" i="1"/>
  <c r="U65" i="1"/>
  <c r="G61" i="1"/>
  <c r="BM61" i="1"/>
  <c r="U60" i="1"/>
  <c r="G55" i="1"/>
  <c r="BM55" i="1"/>
  <c r="N53" i="1"/>
  <c r="U53" i="1" s="1"/>
  <c r="BR53" i="1"/>
  <c r="AD52" i="1"/>
  <c r="T51" i="1"/>
  <c r="R51" i="1"/>
  <c r="P49" i="1"/>
  <c r="N49" i="1"/>
  <c r="BR48" i="1"/>
  <c r="T47" i="1"/>
  <c r="R47" i="1"/>
  <c r="AF46" i="1"/>
  <c r="AM46" i="1" s="1"/>
  <c r="AH46" i="1"/>
  <c r="AO42" i="1"/>
  <c r="AQ42" i="1"/>
  <c r="BU42" i="1"/>
  <c r="AA41" i="1"/>
  <c r="AC41" i="1"/>
  <c r="N40" i="1"/>
  <c r="BU40" i="1"/>
  <c r="AA37" i="1"/>
  <c r="AC37" i="1"/>
  <c r="N36" i="1"/>
  <c r="BU36" i="1"/>
  <c r="AA33" i="1"/>
  <c r="AC33" i="1"/>
  <c r="N32" i="1"/>
  <c r="BU32" i="1"/>
  <c r="AA29" i="1"/>
  <c r="AC29" i="1"/>
  <c r="N28" i="1"/>
  <c r="BU28" i="1"/>
  <c r="Y26" i="1"/>
  <c r="W26" i="1"/>
  <c r="AF22" i="1"/>
  <c r="AM22" i="1" s="1"/>
  <c r="AH22" i="1"/>
  <c r="T22" i="1"/>
  <c r="R22" i="1"/>
  <c r="BD20" i="1"/>
  <c r="BB20" i="1"/>
  <c r="AC20" i="1"/>
  <c r="AA20" i="1"/>
  <c r="Y18" i="1"/>
  <c r="W18" i="1"/>
  <c r="AD18" i="1" s="1"/>
  <c r="AO10" i="1"/>
  <c r="AQ10" i="1"/>
  <c r="AO9" i="1"/>
  <c r="AQ9" i="1"/>
  <c r="BR9" i="1"/>
  <c r="Y7" i="1"/>
  <c r="W7" i="1"/>
  <c r="AD7" i="1" s="1"/>
  <c r="BL7" i="1"/>
  <c r="BM7" i="1"/>
  <c r="BO7" i="1" s="1"/>
  <c r="BR58" i="1"/>
  <c r="BR56" i="1"/>
  <c r="BE53" i="1"/>
  <c r="U52" i="1"/>
  <c r="W50" i="1"/>
  <c r="AD50" i="1" s="1"/>
  <c r="I50" i="1"/>
  <c r="L50" i="1" s="1"/>
  <c r="AQ49" i="1"/>
  <c r="BH49" i="1"/>
  <c r="AX48" i="1"/>
  <c r="BE48" i="1" s="1"/>
  <c r="AL48" i="1"/>
  <c r="Y47" i="1"/>
  <c r="W47" i="1"/>
  <c r="AD47" i="1" s="1"/>
  <c r="AJ45" i="1"/>
  <c r="AM45" i="1" s="1"/>
  <c r="AL45" i="1"/>
  <c r="R45" i="1"/>
  <c r="BB44" i="1"/>
  <c r="AQ44" i="1"/>
  <c r="AH44" i="1"/>
  <c r="AO43" i="1"/>
  <c r="AQ43" i="1"/>
  <c r="AC43" i="1"/>
  <c r="BD42" i="1"/>
  <c r="BB42" i="1"/>
  <c r="BE42" i="1" s="1"/>
  <c r="AJ42" i="1"/>
  <c r="AL42" i="1"/>
  <c r="AC42" i="1"/>
  <c r="AO41" i="1"/>
  <c r="AV41" i="1" s="1"/>
  <c r="AQ41" i="1"/>
  <c r="AM39" i="1"/>
  <c r="E39" i="1"/>
  <c r="G39" i="1"/>
  <c r="AO37" i="1"/>
  <c r="AQ37" i="1"/>
  <c r="E35" i="1"/>
  <c r="G35" i="1"/>
  <c r="AO33" i="1"/>
  <c r="AV33" i="1" s="1"/>
  <c r="AQ33" i="1"/>
  <c r="AM31" i="1"/>
  <c r="E31" i="1"/>
  <c r="G31" i="1"/>
  <c r="AO29" i="1"/>
  <c r="AQ29" i="1"/>
  <c r="T25" i="1"/>
  <c r="R25" i="1"/>
  <c r="AL23" i="1"/>
  <c r="Y23" i="1"/>
  <c r="W23" i="1"/>
  <c r="AD23" i="1" s="1"/>
  <c r="E23" i="1"/>
  <c r="L23" i="1" s="1"/>
  <c r="G23" i="1"/>
  <c r="BR22" i="1"/>
  <c r="BD21" i="1"/>
  <c r="BB21" i="1"/>
  <c r="T21" i="1"/>
  <c r="R21" i="1"/>
  <c r="BR17" i="1"/>
  <c r="BD14" i="1"/>
  <c r="BB14" i="1"/>
  <c r="AL14" i="1"/>
  <c r="AJ14" i="1"/>
  <c r="BR14" i="1"/>
  <c r="E13" i="1"/>
  <c r="G13" i="1"/>
  <c r="BD9" i="1"/>
  <c r="BB9" i="1"/>
  <c r="AL9" i="1"/>
  <c r="AJ9" i="1"/>
  <c r="BL9" i="1"/>
  <c r="AO8" i="1"/>
  <c r="AQ8" i="1"/>
  <c r="AF6" i="1"/>
  <c r="AM6" i="1" s="1"/>
  <c r="AH6" i="1"/>
  <c r="P6" i="1"/>
  <c r="BR6" i="1"/>
  <c r="AH5" i="1"/>
  <c r="AF5" i="1"/>
  <c r="AM5" i="1" s="1"/>
  <c r="T5" i="1"/>
  <c r="R5" i="1"/>
  <c r="Y4" i="1"/>
  <c r="W4" i="1"/>
  <c r="AD4" i="1" s="1"/>
  <c r="BL4" i="1"/>
  <c r="BE57" i="1"/>
  <c r="U57" i="1"/>
  <c r="BE55" i="1"/>
  <c r="BE52" i="1"/>
  <c r="BE51" i="1"/>
  <c r="BE50" i="1"/>
  <c r="AM48" i="1"/>
  <c r="AJ47" i="1"/>
  <c r="AM47" i="1" s="1"/>
  <c r="AL47" i="1"/>
  <c r="E45" i="1"/>
  <c r="BR45" i="1"/>
  <c r="AM44" i="1"/>
  <c r="AJ43" i="1"/>
  <c r="AM43" i="1" s="1"/>
  <c r="AL43" i="1"/>
  <c r="BR43" i="1"/>
  <c r="N42" i="1"/>
  <c r="U42" i="1" s="1"/>
  <c r="BR42" i="1"/>
  <c r="AJ41" i="1"/>
  <c r="AL41" i="1"/>
  <c r="N38" i="1"/>
  <c r="BL38" i="1"/>
  <c r="AJ37" i="1"/>
  <c r="AM37" i="1" s="1"/>
  <c r="AL37" i="1"/>
  <c r="N34" i="1"/>
  <c r="BL34" i="1"/>
  <c r="AJ33" i="1"/>
  <c r="AL33" i="1"/>
  <c r="N30" i="1"/>
  <c r="BL30" i="1"/>
  <c r="AJ29" i="1"/>
  <c r="AM29" i="1" s="1"/>
  <c r="AL29" i="1"/>
  <c r="AJ26" i="1"/>
  <c r="AM26" i="1" s="1"/>
  <c r="AL26" i="1"/>
  <c r="E22" i="1"/>
  <c r="G22" i="1"/>
  <c r="AO20" i="1"/>
  <c r="AQ20" i="1"/>
  <c r="AH19" i="1"/>
  <c r="AF19" i="1"/>
  <c r="AM19" i="1" s="1"/>
  <c r="T19" i="1"/>
  <c r="R19" i="1"/>
  <c r="BD17" i="1"/>
  <c r="BB17" i="1"/>
  <c r="AJ16" i="1"/>
  <c r="AL16" i="1"/>
  <c r="BM16" i="1"/>
  <c r="BO16" i="1" s="1"/>
  <c r="E15" i="1"/>
  <c r="G15" i="1"/>
  <c r="T13" i="1"/>
  <c r="R13" i="1"/>
  <c r="BD8" i="1"/>
  <c r="BB8" i="1"/>
  <c r="AL8" i="1"/>
  <c r="AJ8" i="1"/>
  <c r="BL8" i="1"/>
  <c r="BM8" i="1"/>
  <c r="AO7" i="1"/>
  <c r="AQ7" i="1"/>
  <c r="BM46" i="1"/>
  <c r="BT27" i="1"/>
  <c r="AO24" i="1"/>
  <c r="AQ24" i="1"/>
  <c r="BD22" i="1"/>
  <c r="BB22" i="1"/>
  <c r="AJ21" i="1"/>
  <c r="AM21" i="1" s="1"/>
  <c r="AL21" i="1"/>
  <c r="AA19" i="1"/>
  <c r="AD19" i="1" s="1"/>
  <c r="AC19" i="1"/>
  <c r="AO17" i="1"/>
  <c r="AQ17" i="1"/>
  <c r="Y17" i="1"/>
  <c r="W17" i="1"/>
  <c r="AD17" i="1" s="1"/>
  <c r="AF16" i="1"/>
  <c r="AH16" i="1"/>
  <c r="AF14" i="1"/>
  <c r="AM14" i="1" s="1"/>
  <c r="AH14" i="1"/>
  <c r="AM12" i="1"/>
  <c r="Y12" i="1"/>
  <c r="W12" i="1"/>
  <c r="AD12" i="1" s="1"/>
  <c r="AF11" i="1"/>
  <c r="AH11" i="1"/>
  <c r="AF10" i="1"/>
  <c r="AM10" i="1" s="1"/>
  <c r="AH10" i="1"/>
  <c r="AF9" i="1"/>
  <c r="AH9" i="1"/>
  <c r="AF8" i="1"/>
  <c r="AH8" i="1"/>
  <c r="AF7" i="1"/>
  <c r="AH7" i="1"/>
  <c r="BL6" i="1"/>
  <c r="BM6" i="1"/>
  <c r="E5" i="1"/>
  <c r="G5" i="1"/>
  <c r="BM5" i="1"/>
  <c r="BM42" i="1"/>
  <c r="BL40" i="1"/>
  <c r="BU38" i="1"/>
  <c r="BL36" i="1"/>
  <c r="BU34" i="1"/>
  <c r="BL32" i="1"/>
  <c r="BU30" i="1"/>
  <c r="BL28" i="1"/>
  <c r="BL26" i="1"/>
  <c r="AM25" i="1"/>
  <c r="E25" i="1"/>
  <c r="G25" i="1"/>
  <c r="Y24" i="1"/>
  <c r="W24" i="1"/>
  <c r="AD24" i="1" s="1"/>
  <c r="BR24" i="1"/>
  <c r="T23" i="1"/>
  <c r="R23" i="1"/>
  <c r="AJ20" i="1"/>
  <c r="AM20" i="1" s="1"/>
  <c r="AL20" i="1"/>
  <c r="E19" i="1"/>
  <c r="G19" i="1"/>
  <c r="BR19" i="1"/>
  <c r="AJ17" i="1"/>
  <c r="AM17" i="1" s="1"/>
  <c r="AL17" i="1"/>
  <c r="AJ12" i="1"/>
  <c r="AL12" i="1"/>
  <c r="AA5" i="1"/>
  <c r="AA99" i="1" s="1"/>
  <c r="AA102" i="1" s="1"/>
  <c r="AC5" i="1"/>
  <c r="AJ4" i="1"/>
  <c r="AM4" i="1" s="1"/>
  <c r="AL4" i="1"/>
  <c r="W20" i="1"/>
  <c r="AD20" i="1" s="1"/>
  <c r="BM18" i="1"/>
  <c r="R18" i="1"/>
  <c r="G18" i="1"/>
  <c r="BB16" i="1"/>
  <c r="AQ16" i="1"/>
  <c r="R16" i="1"/>
  <c r="G16" i="1"/>
  <c r="BB15" i="1"/>
  <c r="AQ15" i="1"/>
  <c r="W15" i="1"/>
  <c r="AD15" i="1" s="1"/>
  <c r="BM15" i="1"/>
  <c r="BO15" i="1" s="1"/>
  <c r="R14" i="1"/>
  <c r="G14" i="1"/>
  <c r="BB13" i="1"/>
  <c r="AQ13" i="1"/>
  <c r="W13" i="1"/>
  <c r="AD13" i="1" s="1"/>
  <c r="BM13" i="1"/>
  <c r="BR12" i="1"/>
  <c r="BB11" i="1"/>
  <c r="AQ11" i="1"/>
  <c r="R11" i="1"/>
  <c r="G11" i="1"/>
  <c r="BM10" i="1"/>
  <c r="R10" i="1"/>
  <c r="G10" i="1"/>
  <c r="BM9" i="1"/>
  <c r="R9" i="1"/>
  <c r="G9" i="1"/>
  <c r="R8" i="1"/>
  <c r="G8" i="1"/>
  <c r="BL5" i="1"/>
  <c r="BM20" i="1"/>
  <c r="BM4" i="1"/>
  <c r="BG79" i="1"/>
  <c r="BG85" i="1"/>
  <c r="BG84" i="1"/>
  <c r="E80" i="1"/>
  <c r="L80" i="1" s="1"/>
  <c r="BT80" i="1"/>
  <c r="I75" i="1"/>
  <c r="K75" i="1"/>
  <c r="AS74" i="1"/>
  <c r="AU74" i="1"/>
  <c r="N74" i="1"/>
  <c r="U74" i="1" s="1"/>
  <c r="P74" i="1"/>
  <c r="AX73" i="1"/>
  <c r="BE73" i="1" s="1"/>
  <c r="AZ73" i="1"/>
  <c r="I71" i="1"/>
  <c r="BH71" i="1"/>
  <c r="BN71" i="1"/>
  <c r="BO71" i="1" s="1"/>
  <c r="BS71" i="1"/>
  <c r="K71" i="1"/>
  <c r="AS70" i="1"/>
  <c r="AU70" i="1"/>
  <c r="N70" i="1"/>
  <c r="U70" i="1" s="1"/>
  <c r="P70" i="1"/>
  <c r="AX69" i="1"/>
  <c r="BE69" i="1" s="1"/>
  <c r="AZ69" i="1"/>
  <c r="AR99" i="1"/>
  <c r="J99" i="1"/>
  <c r="K99" i="1" s="1"/>
  <c r="BU86" i="1"/>
  <c r="BL86" i="1"/>
  <c r="BU85" i="1"/>
  <c r="BL85" i="1"/>
  <c r="BU84" i="1"/>
  <c r="BL84" i="1"/>
  <c r="BU83" i="1"/>
  <c r="BL83" i="1"/>
  <c r="BU82" i="1"/>
  <c r="BL82" i="1"/>
  <c r="BU81" i="1"/>
  <c r="BN81" i="1"/>
  <c r="BR79" i="1"/>
  <c r="BL79" i="1"/>
  <c r="BS78" i="1"/>
  <c r="BM78" i="1"/>
  <c r="BO78" i="1" s="1"/>
  <c r="BU77" i="1"/>
  <c r="BN77" i="1"/>
  <c r="BH77" i="1"/>
  <c r="BS76" i="1"/>
  <c r="BR73" i="1"/>
  <c r="AV51" i="1"/>
  <c r="E81" i="1"/>
  <c r="L81" i="1" s="1"/>
  <c r="BT81" i="1"/>
  <c r="AQ76" i="1"/>
  <c r="AO76" i="1"/>
  <c r="AV76" i="1" s="1"/>
  <c r="G76" i="1"/>
  <c r="BL76" i="1"/>
  <c r="BU76" i="1"/>
  <c r="E76" i="1"/>
  <c r="L76" i="1" s="1"/>
  <c r="BT76" i="1"/>
  <c r="N75" i="1"/>
  <c r="U75" i="1" s="1"/>
  <c r="P75" i="1"/>
  <c r="AX74" i="1"/>
  <c r="BE74" i="1" s="1"/>
  <c r="AZ74" i="1"/>
  <c r="I72" i="1"/>
  <c r="BH72" i="1"/>
  <c r="BN72" i="1"/>
  <c r="BS72" i="1"/>
  <c r="K72" i="1"/>
  <c r="AS71" i="1"/>
  <c r="AU71" i="1"/>
  <c r="N71" i="1"/>
  <c r="U71" i="1" s="1"/>
  <c r="P71" i="1"/>
  <c r="AX70" i="1"/>
  <c r="BE70" i="1" s="1"/>
  <c r="AZ70" i="1"/>
  <c r="BR85" i="1"/>
  <c r="BM85" i="1"/>
  <c r="E78" i="1"/>
  <c r="L78" i="1" s="1"/>
  <c r="BT78" i="1"/>
  <c r="G77" i="1"/>
  <c r="E77" i="1"/>
  <c r="L77" i="1" s="1"/>
  <c r="BT77" i="1"/>
  <c r="I73" i="1"/>
  <c r="BH73" i="1"/>
  <c r="BN73" i="1"/>
  <c r="BS73" i="1"/>
  <c r="K73" i="1"/>
  <c r="AS72" i="1"/>
  <c r="AU72" i="1"/>
  <c r="N72" i="1"/>
  <c r="U72" i="1" s="1"/>
  <c r="P72" i="1"/>
  <c r="AX71" i="1"/>
  <c r="BE71" i="1" s="1"/>
  <c r="AZ71" i="1"/>
  <c r="AT99" i="1"/>
  <c r="AU99" i="1" s="1"/>
  <c r="BS86" i="1"/>
  <c r="BN86" i="1"/>
  <c r="BH86" i="1"/>
  <c r="BD86" i="1"/>
  <c r="AX86" i="1"/>
  <c r="AS86" i="1"/>
  <c r="AV86" i="1" s="1"/>
  <c r="Y86" i="1"/>
  <c r="T86" i="1"/>
  <c r="BG86" i="1" s="1"/>
  <c r="N86" i="1"/>
  <c r="I86" i="1"/>
  <c r="L86" i="1" s="1"/>
  <c r="BS85" i="1"/>
  <c r="BN85" i="1"/>
  <c r="BH85" i="1"/>
  <c r="AX85" i="1"/>
  <c r="BE85" i="1" s="1"/>
  <c r="AS85" i="1"/>
  <c r="N85" i="1"/>
  <c r="U85" i="1" s="1"/>
  <c r="I85" i="1"/>
  <c r="BS84" i="1"/>
  <c r="BN84" i="1"/>
  <c r="BH84" i="1"/>
  <c r="AX84" i="1"/>
  <c r="AS84" i="1"/>
  <c r="AV84" i="1" s="1"/>
  <c r="N84" i="1"/>
  <c r="I84" i="1"/>
  <c r="L84" i="1" s="1"/>
  <c r="BS83" i="1"/>
  <c r="BN83" i="1"/>
  <c r="BO83" i="1" s="1"/>
  <c r="BH83" i="1"/>
  <c r="AX83" i="1"/>
  <c r="BE83" i="1" s="1"/>
  <c r="AS83" i="1"/>
  <c r="AV83" i="1" s="1"/>
  <c r="N83" i="1"/>
  <c r="U83" i="1" s="1"/>
  <c r="I83" i="1"/>
  <c r="BS82" i="1"/>
  <c r="BN82" i="1"/>
  <c r="BH82" i="1"/>
  <c r="AX82" i="1"/>
  <c r="BE82" i="1" s="1"/>
  <c r="AS82" i="1"/>
  <c r="AV82" i="1" s="1"/>
  <c r="R82" i="1"/>
  <c r="U82" i="1" s="1"/>
  <c r="BR81" i="1"/>
  <c r="BL81" i="1"/>
  <c r="AX81" i="1"/>
  <c r="BE81" i="1" s="1"/>
  <c r="AL81" i="1"/>
  <c r="G81" i="1"/>
  <c r="BS80" i="1"/>
  <c r="BM80" i="1"/>
  <c r="AS80" i="1"/>
  <c r="N80" i="1"/>
  <c r="U80" i="1" s="1"/>
  <c r="BU79" i="1"/>
  <c r="BN79" i="1"/>
  <c r="BO79" i="1" s="1"/>
  <c r="BH79" i="1"/>
  <c r="BB79" i="1"/>
  <c r="BE79" i="1" s="1"/>
  <c r="W79" i="1"/>
  <c r="AD79" i="1" s="1"/>
  <c r="I79" i="1"/>
  <c r="AQ78" i="1"/>
  <c r="R78" i="1"/>
  <c r="U78" i="1" s="1"/>
  <c r="BR77" i="1"/>
  <c r="BL77" i="1"/>
  <c r="AX77" i="1"/>
  <c r="BE77" i="1" s="1"/>
  <c r="AL77" i="1"/>
  <c r="BH76" i="1"/>
  <c r="BR75" i="1"/>
  <c r="AS75" i="1"/>
  <c r="BR71" i="1"/>
  <c r="E79" i="1"/>
  <c r="L79" i="1" s="1"/>
  <c r="BT79" i="1"/>
  <c r="BV79" i="1" s="1"/>
  <c r="AL76" i="1"/>
  <c r="AJ76" i="1"/>
  <c r="AM76" i="1" s="1"/>
  <c r="I74" i="1"/>
  <c r="BH74" i="1"/>
  <c r="BN74" i="1"/>
  <c r="BS74" i="1"/>
  <c r="K74" i="1"/>
  <c r="BG74" i="1" s="1"/>
  <c r="AS73" i="1"/>
  <c r="AU73" i="1"/>
  <c r="N73" i="1"/>
  <c r="U73" i="1" s="1"/>
  <c r="P73" i="1"/>
  <c r="AX72" i="1"/>
  <c r="BE72" i="1" s="1"/>
  <c r="AZ72" i="1"/>
  <c r="I70" i="1"/>
  <c r="BH70" i="1"/>
  <c r="BN70" i="1"/>
  <c r="BS70" i="1"/>
  <c r="K70" i="1"/>
  <c r="AS69" i="1"/>
  <c r="AU69" i="1"/>
  <c r="BR86" i="1"/>
  <c r="BM86" i="1"/>
  <c r="BR84" i="1"/>
  <c r="BM84" i="1"/>
  <c r="BO84" i="1" s="1"/>
  <c r="H99" i="1"/>
  <c r="H101" i="1" s="1"/>
  <c r="AY99" i="1"/>
  <c r="M99" i="1"/>
  <c r="BT86" i="1"/>
  <c r="BT85" i="1"/>
  <c r="BT84" i="1"/>
  <c r="BT83" i="1"/>
  <c r="BT82" i="1"/>
  <c r="BS81" i="1"/>
  <c r="BV81" i="1" s="1"/>
  <c r="BM81" i="1"/>
  <c r="U81" i="1"/>
  <c r="BU80" i="1"/>
  <c r="BN80" i="1"/>
  <c r="BH80" i="1"/>
  <c r="BR78" i="1"/>
  <c r="BL78" i="1"/>
  <c r="BE78" i="1"/>
  <c r="BS77" i="1"/>
  <c r="BM77" i="1"/>
  <c r="BO77" i="1" s="1"/>
  <c r="BR76" i="1"/>
  <c r="BS75" i="1"/>
  <c r="BM75" i="1"/>
  <c r="BO75" i="1" s="1"/>
  <c r="BM74" i="1"/>
  <c r="BR72" i="1"/>
  <c r="BM70" i="1"/>
  <c r="BO70" i="1" s="1"/>
  <c r="I47" i="1"/>
  <c r="L47" i="1" s="1"/>
  <c r="K47" i="1"/>
  <c r="AS46" i="1"/>
  <c r="AV46" i="1" s="1"/>
  <c r="AU46" i="1"/>
  <c r="N46" i="1"/>
  <c r="P46" i="1"/>
  <c r="AX45" i="1"/>
  <c r="AZ45" i="1"/>
  <c r="I45" i="1"/>
  <c r="BH45" i="1"/>
  <c r="BN45" i="1"/>
  <c r="BS45" i="1"/>
  <c r="K45" i="1"/>
  <c r="AS44" i="1"/>
  <c r="AV44" i="1" s="1"/>
  <c r="AU44" i="1"/>
  <c r="N44" i="1"/>
  <c r="P44" i="1"/>
  <c r="AX43" i="1"/>
  <c r="AZ43" i="1"/>
  <c r="BT75" i="1"/>
  <c r="AO75" i="1"/>
  <c r="AV75" i="1" s="1"/>
  <c r="AJ75" i="1"/>
  <c r="AM75" i="1" s="1"/>
  <c r="E75" i="1"/>
  <c r="L75" i="1" s="1"/>
  <c r="BT74" i="1"/>
  <c r="AO74" i="1"/>
  <c r="AV74" i="1" s="1"/>
  <c r="AJ74" i="1"/>
  <c r="AM74" i="1" s="1"/>
  <c r="E74" i="1"/>
  <c r="L74" i="1" s="1"/>
  <c r="BT73" i="1"/>
  <c r="AO73" i="1"/>
  <c r="AV73" i="1" s="1"/>
  <c r="AJ73" i="1"/>
  <c r="AM73" i="1" s="1"/>
  <c r="E73" i="1"/>
  <c r="L73" i="1" s="1"/>
  <c r="BT72" i="1"/>
  <c r="AO72" i="1"/>
  <c r="AJ72" i="1"/>
  <c r="AM72" i="1" s="1"/>
  <c r="E72" i="1"/>
  <c r="L72" i="1" s="1"/>
  <c r="BT71" i="1"/>
  <c r="AO71" i="1"/>
  <c r="AV71" i="1" s="1"/>
  <c r="AJ71" i="1"/>
  <c r="AM71" i="1" s="1"/>
  <c r="E71" i="1"/>
  <c r="L71" i="1" s="1"/>
  <c r="BT70" i="1"/>
  <c r="AO70" i="1"/>
  <c r="AV70" i="1" s="1"/>
  <c r="AJ70" i="1"/>
  <c r="AM70" i="1" s="1"/>
  <c r="E70" i="1"/>
  <c r="L70" i="1" s="1"/>
  <c r="BT69" i="1"/>
  <c r="AO69" i="1"/>
  <c r="AV69" i="1" s="1"/>
  <c r="AJ69" i="1"/>
  <c r="AM69" i="1" s="1"/>
  <c r="P69" i="1"/>
  <c r="K69" i="1"/>
  <c r="E69" i="1"/>
  <c r="L69" i="1" s="1"/>
  <c r="BT68" i="1"/>
  <c r="AZ68" i="1"/>
  <c r="AU68" i="1"/>
  <c r="AO68" i="1"/>
  <c r="AV68" i="1" s="1"/>
  <c r="AJ68" i="1"/>
  <c r="AM68" i="1" s="1"/>
  <c r="P68" i="1"/>
  <c r="K68" i="1"/>
  <c r="E68" i="1"/>
  <c r="L68" i="1" s="1"/>
  <c r="BT67" i="1"/>
  <c r="AZ67" i="1"/>
  <c r="AU67" i="1"/>
  <c r="AO67" i="1"/>
  <c r="AV67" i="1" s="1"/>
  <c r="AJ67" i="1"/>
  <c r="AM67" i="1" s="1"/>
  <c r="P67" i="1"/>
  <c r="K67" i="1"/>
  <c r="E67" i="1"/>
  <c r="L67" i="1" s="1"/>
  <c r="BT66" i="1"/>
  <c r="AZ66" i="1"/>
  <c r="AU66" i="1"/>
  <c r="AO66" i="1"/>
  <c r="AV66" i="1" s="1"/>
  <c r="AJ66" i="1"/>
  <c r="AM66" i="1" s="1"/>
  <c r="P66" i="1"/>
  <c r="K66" i="1"/>
  <c r="E66" i="1"/>
  <c r="L66" i="1" s="1"/>
  <c r="BT65" i="1"/>
  <c r="AZ65" i="1"/>
  <c r="AU65" i="1"/>
  <c r="AO65" i="1"/>
  <c r="AV65" i="1" s="1"/>
  <c r="AJ65" i="1"/>
  <c r="AM65" i="1" s="1"/>
  <c r="P65" i="1"/>
  <c r="K65" i="1"/>
  <c r="E65" i="1"/>
  <c r="L65" i="1" s="1"/>
  <c r="BT64" i="1"/>
  <c r="AZ64" i="1"/>
  <c r="AU64" i="1"/>
  <c r="AO64" i="1"/>
  <c r="AV64" i="1" s="1"/>
  <c r="AJ64" i="1"/>
  <c r="AM64" i="1" s="1"/>
  <c r="P64" i="1"/>
  <c r="K64" i="1"/>
  <c r="E64" i="1"/>
  <c r="L64" i="1" s="1"/>
  <c r="BT63" i="1"/>
  <c r="AZ63" i="1"/>
  <c r="AU63" i="1"/>
  <c r="AO63" i="1"/>
  <c r="AV63" i="1" s="1"/>
  <c r="AJ63" i="1"/>
  <c r="AM63" i="1" s="1"/>
  <c r="P63" i="1"/>
  <c r="K63" i="1"/>
  <c r="E63" i="1"/>
  <c r="L63" i="1" s="1"/>
  <c r="BT62" i="1"/>
  <c r="AZ62" i="1"/>
  <c r="AU62" i="1"/>
  <c r="AO62" i="1"/>
  <c r="AV62" i="1" s="1"/>
  <c r="AJ62" i="1"/>
  <c r="AM62" i="1" s="1"/>
  <c r="P62" i="1"/>
  <c r="K62" i="1"/>
  <c r="E62" i="1"/>
  <c r="L62" i="1" s="1"/>
  <c r="BT61" i="1"/>
  <c r="AZ61" i="1"/>
  <c r="AU61" i="1"/>
  <c r="AO61" i="1"/>
  <c r="AV61" i="1" s="1"/>
  <c r="AJ61" i="1"/>
  <c r="AM61" i="1" s="1"/>
  <c r="P61" i="1"/>
  <c r="K61" i="1"/>
  <c r="E61" i="1"/>
  <c r="L61" i="1" s="1"/>
  <c r="BT60" i="1"/>
  <c r="AZ60" i="1"/>
  <c r="AU60" i="1"/>
  <c r="AO60" i="1"/>
  <c r="AV60" i="1" s="1"/>
  <c r="AJ60" i="1"/>
  <c r="P60" i="1"/>
  <c r="K60" i="1"/>
  <c r="E60" i="1"/>
  <c r="L60" i="1" s="1"/>
  <c r="BT59" i="1"/>
  <c r="AZ59" i="1"/>
  <c r="AU59" i="1"/>
  <c r="AO59" i="1"/>
  <c r="AV59" i="1" s="1"/>
  <c r="AJ59" i="1"/>
  <c r="AM59" i="1" s="1"/>
  <c r="P59" i="1"/>
  <c r="K59" i="1"/>
  <c r="E59" i="1"/>
  <c r="L59" i="1" s="1"/>
  <c r="BT58" i="1"/>
  <c r="AZ58" i="1"/>
  <c r="AU58" i="1"/>
  <c r="AO58" i="1"/>
  <c r="AV58" i="1" s="1"/>
  <c r="AJ58" i="1"/>
  <c r="AM58" i="1" s="1"/>
  <c r="P58" i="1"/>
  <c r="K58" i="1"/>
  <c r="E58" i="1"/>
  <c r="L58" i="1" s="1"/>
  <c r="BT57" i="1"/>
  <c r="AZ57" i="1"/>
  <c r="AU57" i="1"/>
  <c r="AO57" i="1"/>
  <c r="AV57" i="1" s="1"/>
  <c r="AJ57" i="1"/>
  <c r="AM57" i="1" s="1"/>
  <c r="P57" i="1"/>
  <c r="K57" i="1"/>
  <c r="E57" i="1"/>
  <c r="L57" i="1" s="1"/>
  <c r="BT56" i="1"/>
  <c r="AZ56" i="1"/>
  <c r="AU56" i="1"/>
  <c r="AO56" i="1"/>
  <c r="AV56" i="1" s="1"/>
  <c r="AJ56" i="1"/>
  <c r="AM56" i="1" s="1"/>
  <c r="P56" i="1"/>
  <c r="K56" i="1"/>
  <c r="E56" i="1"/>
  <c r="L56" i="1" s="1"/>
  <c r="BT55" i="1"/>
  <c r="AZ55" i="1"/>
  <c r="AU55" i="1"/>
  <c r="AO55" i="1"/>
  <c r="AV55" i="1" s="1"/>
  <c r="AJ55" i="1"/>
  <c r="AM55" i="1" s="1"/>
  <c r="P55" i="1"/>
  <c r="K55" i="1"/>
  <c r="E55" i="1"/>
  <c r="L55" i="1" s="1"/>
  <c r="BT54" i="1"/>
  <c r="AZ54" i="1"/>
  <c r="AU54" i="1"/>
  <c r="AO54" i="1"/>
  <c r="AV54" i="1" s="1"/>
  <c r="AJ54" i="1"/>
  <c r="AM54" i="1" s="1"/>
  <c r="P54" i="1"/>
  <c r="K54" i="1"/>
  <c r="E54" i="1"/>
  <c r="L54" i="1" s="1"/>
  <c r="BT53" i="1"/>
  <c r="AZ53" i="1"/>
  <c r="AU53" i="1"/>
  <c r="AO53" i="1"/>
  <c r="AV53" i="1" s="1"/>
  <c r="AJ53" i="1"/>
  <c r="AM53" i="1" s="1"/>
  <c r="P53" i="1"/>
  <c r="K53" i="1"/>
  <c r="E53" i="1"/>
  <c r="L53" i="1" s="1"/>
  <c r="BT52" i="1"/>
  <c r="AZ52" i="1"/>
  <c r="AU52" i="1"/>
  <c r="AO52" i="1"/>
  <c r="AJ52" i="1"/>
  <c r="P52" i="1"/>
  <c r="K52" i="1"/>
  <c r="E52" i="1"/>
  <c r="L52" i="1" s="1"/>
  <c r="BT51" i="1"/>
  <c r="AZ51" i="1"/>
  <c r="AU51" i="1"/>
  <c r="P51" i="1"/>
  <c r="K51" i="1"/>
  <c r="BT50" i="1"/>
  <c r="AZ50" i="1"/>
  <c r="AU50" i="1"/>
  <c r="T50" i="1"/>
  <c r="BS49" i="1"/>
  <c r="BV49" i="1" s="1"/>
  <c r="BM49" i="1"/>
  <c r="U49" i="1"/>
  <c r="BU48" i="1"/>
  <c r="BN48" i="1"/>
  <c r="BH48" i="1"/>
  <c r="BD47" i="1"/>
  <c r="BU46" i="1"/>
  <c r="BL46" i="1"/>
  <c r="BU44" i="1"/>
  <c r="BL44" i="1"/>
  <c r="AD44" i="1"/>
  <c r="AV42" i="1"/>
  <c r="AM42" i="1"/>
  <c r="AM41" i="1"/>
  <c r="L39" i="1"/>
  <c r="AV37" i="1"/>
  <c r="L35" i="1"/>
  <c r="AM33" i="1"/>
  <c r="L31" i="1"/>
  <c r="AV29" i="1"/>
  <c r="E48" i="1"/>
  <c r="L48" i="1" s="1"/>
  <c r="BT48" i="1"/>
  <c r="BU75" i="1"/>
  <c r="BL75" i="1"/>
  <c r="BU74" i="1"/>
  <c r="BL74" i="1"/>
  <c r="BU73" i="1"/>
  <c r="BL73" i="1"/>
  <c r="BU72" i="1"/>
  <c r="BL72" i="1"/>
  <c r="BU71" i="1"/>
  <c r="BL71" i="1"/>
  <c r="BU70" i="1"/>
  <c r="BL70" i="1"/>
  <c r="BU69" i="1"/>
  <c r="BL69" i="1"/>
  <c r="BU68" i="1"/>
  <c r="BL68" i="1"/>
  <c r="BU67" i="1"/>
  <c r="BL67" i="1"/>
  <c r="BU66" i="1"/>
  <c r="BL66" i="1"/>
  <c r="BU65" i="1"/>
  <c r="BL65" i="1"/>
  <c r="BU64" i="1"/>
  <c r="BL64" i="1"/>
  <c r="BU63" i="1"/>
  <c r="BL63" i="1"/>
  <c r="BU62" i="1"/>
  <c r="BL62" i="1"/>
  <c r="BU61" i="1"/>
  <c r="BL61" i="1"/>
  <c r="BU60" i="1"/>
  <c r="BL60" i="1"/>
  <c r="BU59" i="1"/>
  <c r="BL59" i="1"/>
  <c r="BU58" i="1"/>
  <c r="BL58" i="1"/>
  <c r="BU57" i="1"/>
  <c r="BL57" i="1"/>
  <c r="BU56" i="1"/>
  <c r="BL56" i="1"/>
  <c r="BU55" i="1"/>
  <c r="BL55" i="1"/>
  <c r="BU54" i="1"/>
  <c r="BL54" i="1"/>
  <c r="BU53" i="1"/>
  <c r="BL53" i="1"/>
  <c r="BU52" i="1"/>
  <c r="BL52" i="1"/>
  <c r="BU51" i="1"/>
  <c r="BL51" i="1"/>
  <c r="BU50" i="1"/>
  <c r="BL50" i="1"/>
  <c r="N50" i="1"/>
  <c r="U50" i="1" s="1"/>
  <c r="BF50" i="1" s="1"/>
  <c r="BU49" i="1"/>
  <c r="BN49" i="1"/>
  <c r="I49" i="1"/>
  <c r="AQ48" i="1"/>
  <c r="BG48" i="1" s="1"/>
  <c r="BR47" i="1"/>
  <c r="AX47" i="1"/>
  <c r="BE47" i="1" s="1"/>
  <c r="BO44" i="1"/>
  <c r="E49" i="1"/>
  <c r="L49" i="1" s="1"/>
  <c r="BT49" i="1"/>
  <c r="AS47" i="1"/>
  <c r="AV47" i="1" s="1"/>
  <c r="AU47" i="1"/>
  <c r="N47" i="1"/>
  <c r="U47" i="1" s="1"/>
  <c r="P47" i="1"/>
  <c r="AX46" i="1"/>
  <c r="BE46" i="1" s="1"/>
  <c r="AZ46" i="1"/>
  <c r="I46" i="1"/>
  <c r="L46" i="1" s="1"/>
  <c r="BH46" i="1"/>
  <c r="BN46" i="1"/>
  <c r="BO46" i="1" s="1"/>
  <c r="BS46" i="1"/>
  <c r="K46" i="1"/>
  <c r="BG46" i="1" s="1"/>
  <c r="AS45" i="1"/>
  <c r="AV45" i="1" s="1"/>
  <c r="AU45" i="1"/>
  <c r="N45" i="1"/>
  <c r="P45" i="1"/>
  <c r="AX44" i="1"/>
  <c r="BE44" i="1" s="1"/>
  <c r="AZ44" i="1"/>
  <c r="I44" i="1"/>
  <c r="L44" i="1" s="1"/>
  <c r="BH44" i="1"/>
  <c r="BN44" i="1"/>
  <c r="BS44" i="1"/>
  <c r="K44" i="1"/>
  <c r="AS43" i="1"/>
  <c r="AV43" i="1" s="1"/>
  <c r="AU43" i="1"/>
  <c r="N43" i="1"/>
  <c r="U43" i="1" s="1"/>
  <c r="P43" i="1"/>
  <c r="R46" i="1"/>
  <c r="BU45" i="1"/>
  <c r="BL45" i="1"/>
  <c r="BB45" i="1"/>
  <c r="W45" i="1"/>
  <c r="AD45" i="1" s="1"/>
  <c r="R44" i="1"/>
  <c r="BU43" i="1"/>
  <c r="BL43" i="1"/>
  <c r="BB43" i="1"/>
  <c r="W43" i="1"/>
  <c r="AD43" i="1" s="1"/>
  <c r="BS69" i="1"/>
  <c r="BN69" i="1"/>
  <c r="BO69" i="1" s="1"/>
  <c r="BH69" i="1"/>
  <c r="BS68" i="1"/>
  <c r="BN68" i="1"/>
  <c r="BO68" i="1" s="1"/>
  <c r="BH68" i="1"/>
  <c r="BS67" i="1"/>
  <c r="BN67" i="1"/>
  <c r="BO67" i="1" s="1"/>
  <c r="BH67" i="1"/>
  <c r="BS66" i="1"/>
  <c r="BN66" i="1"/>
  <c r="BO66" i="1" s="1"/>
  <c r="BH66" i="1"/>
  <c r="BS65" i="1"/>
  <c r="BN65" i="1"/>
  <c r="BO65" i="1" s="1"/>
  <c r="BH65" i="1"/>
  <c r="BS64" i="1"/>
  <c r="BN64" i="1"/>
  <c r="BO64" i="1" s="1"/>
  <c r="BH64" i="1"/>
  <c r="BS63" i="1"/>
  <c r="BN63" i="1"/>
  <c r="BO63" i="1" s="1"/>
  <c r="BH63" i="1"/>
  <c r="BS62" i="1"/>
  <c r="BN62" i="1"/>
  <c r="BO62" i="1" s="1"/>
  <c r="BH62" i="1"/>
  <c r="BS61" i="1"/>
  <c r="BN61" i="1"/>
  <c r="BO61" i="1" s="1"/>
  <c r="BH61" i="1"/>
  <c r="BS60" i="1"/>
  <c r="BN60" i="1"/>
  <c r="BO60" i="1" s="1"/>
  <c r="BH60" i="1"/>
  <c r="BS59" i="1"/>
  <c r="BN59" i="1"/>
  <c r="BO59" i="1" s="1"/>
  <c r="BH59" i="1"/>
  <c r="BS58" i="1"/>
  <c r="BN58" i="1"/>
  <c r="BO58" i="1" s="1"/>
  <c r="BH58" i="1"/>
  <c r="BS57" i="1"/>
  <c r="BN57" i="1"/>
  <c r="BO57" i="1" s="1"/>
  <c r="BH57" i="1"/>
  <c r="BS56" i="1"/>
  <c r="BN56" i="1"/>
  <c r="BO56" i="1" s="1"/>
  <c r="BH56" i="1"/>
  <c r="BS55" i="1"/>
  <c r="BN55" i="1"/>
  <c r="BH55" i="1"/>
  <c r="BS54" i="1"/>
  <c r="BN54" i="1"/>
  <c r="BO54" i="1" s="1"/>
  <c r="BH54" i="1"/>
  <c r="BS53" i="1"/>
  <c r="BN53" i="1"/>
  <c r="BO53" i="1" s="1"/>
  <c r="BH53" i="1"/>
  <c r="BS52" i="1"/>
  <c r="BN52" i="1"/>
  <c r="BO52" i="1" s="1"/>
  <c r="BH52" i="1"/>
  <c r="BS51" i="1"/>
  <c r="BV51" i="1" s="1"/>
  <c r="BN51" i="1"/>
  <c r="BH51" i="1"/>
  <c r="BS50" i="1"/>
  <c r="BN50" i="1"/>
  <c r="BO50" i="1" s="1"/>
  <c r="BH50" i="1"/>
  <c r="BR49" i="1"/>
  <c r="BL49" i="1"/>
  <c r="AX49" i="1"/>
  <c r="BE49" i="1" s="1"/>
  <c r="AL49" i="1"/>
  <c r="G49" i="1"/>
  <c r="BS48" i="1"/>
  <c r="BV48" i="1" s="1"/>
  <c r="BM48" i="1"/>
  <c r="BO48" i="1" s="1"/>
  <c r="AS48" i="1"/>
  <c r="AV48" i="1" s="1"/>
  <c r="N48" i="1"/>
  <c r="U48" i="1" s="1"/>
  <c r="BU47" i="1"/>
  <c r="BN47" i="1"/>
  <c r="BO47" i="1" s="1"/>
  <c r="BH47" i="1"/>
  <c r="BR46" i="1"/>
  <c r="BM45" i="1"/>
  <c r="BR44" i="1"/>
  <c r="BM43" i="1"/>
  <c r="L43" i="1"/>
  <c r="L40" i="1"/>
  <c r="AV38" i="1"/>
  <c r="AM38" i="1"/>
  <c r="L36" i="1"/>
  <c r="AV34" i="1"/>
  <c r="AM34" i="1"/>
  <c r="L32" i="1"/>
  <c r="AV30" i="1"/>
  <c r="AM30" i="1"/>
  <c r="L28" i="1"/>
  <c r="BO13" i="1"/>
  <c r="K27" i="1"/>
  <c r="I27" i="1"/>
  <c r="L27" i="1" s="1"/>
  <c r="AU26" i="1"/>
  <c r="AS26" i="1"/>
  <c r="AV26" i="1" s="1"/>
  <c r="P26" i="1"/>
  <c r="N26" i="1"/>
  <c r="AZ25" i="1"/>
  <c r="AX25" i="1"/>
  <c r="K25" i="1"/>
  <c r="BT25" i="1"/>
  <c r="I25" i="1"/>
  <c r="L25" i="1" s="1"/>
  <c r="BH25" i="1"/>
  <c r="BN25" i="1"/>
  <c r="BS25" i="1"/>
  <c r="AU24" i="1"/>
  <c r="AS24" i="1"/>
  <c r="AV24" i="1" s="1"/>
  <c r="BL23" i="1"/>
  <c r="BU23" i="1"/>
  <c r="K23" i="1"/>
  <c r="BT23" i="1"/>
  <c r="I23" i="1"/>
  <c r="BH23" i="1"/>
  <c r="BN23" i="1"/>
  <c r="BS23" i="1"/>
  <c r="AU22" i="1"/>
  <c r="AS22" i="1"/>
  <c r="AV22" i="1" s="1"/>
  <c r="P22" i="1"/>
  <c r="N22" i="1"/>
  <c r="U22" i="1" s="1"/>
  <c r="AZ21" i="1"/>
  <c r="AX21" i="1"/>
  <c r="BE21" i="1" s="1"/>
  <c r="P19" i="1"/>
  <c r="N19" i="1"/>
  <c r="U19" i="1" s="1"/>
  <c r="AZ18" i="1"/>
  <c r="AX18" i="1"/>
  <c r="BE18" i="1" s="1"/>
  <c r="P17" i="1"/>
  <c r="N17" i="1"/>
  <c r="U17" i="1" s="1"/>
  <c r="AZ16" i="1"/>
  <c r="AX16" i="1"/>
  <c r="BE16" i="1" s="1"/>
  <c r="BL15" i="1"/>
  <c r="BU15" i="1"/>
  <c r="K15" i="1"/>
  <c r="BT15" i="1"/>
  <c r="I15" i="1"/>
  <c r="BH15" i="1"/>
  <c r="BN15" i="1"/>
  <c r="BS15" i="1"/>
  <c r="BV15" i="1" s="1"/>
  <c r="AU14" i="1"/>
  <c r="AS14" i="1"/>
  <c r="BL13" i="1"/>
  <c r="BU13" i="1"/>
  <c r="K13" i="1"/>
  <c r="BT13" i="1"/>
  <c r="I13" i="1"/>
  <c r="BH13" i="1"/>
  <c r="BN13" i="1"/>
  <c r="BS13" i="1"/>
  <c r="AU12" i="1"/>
  <c r="AS12" i="1"/>
  <c r="AV12" i="1" s="1"/>
  <c r="P12" i="1"/>
  <c r="N12" i="1"/>
  <c r="U12" i="1" s="1"/>
  <c r="AZ11" i="1"/>
  <c r="AX11" i="1"/>
  <c r="BE11" i="1" s="1"/>
  <c r="BT47" i="1"/>
  <c r="BV47" i="1" s="1"/>
  <c r="BT46" i="1"/>
  <c r="BT45" i="1"/>
  <c r="BT44" i="1"/>
  <c r="BT43" i="1"/>
  <c r="K43" i="1"/>
  <c r="BG43" i="1" s="1"/>
  <c r="BT42" i="1"/>
  <c r="AZ42" i="1"/>
  <c r="AU42" i="1"/>
  <c r="P42" i="1"/>
  <c r="K42" i="1"/>
  <c r="BT41" i="1"/>
  <c r="AZ41" i="1"/>
  <c r="AU41" i="1"/>
  <c r="P41" i="1"/>
  <c r="K41" i="1"/>
  <c r="BG41" i="1" s="1"/>
  <c r="BT40" i="1"/>
  <c r="AZ40" i="1"/>
  <c r="AU40" i="1"/>
  <c r="P40" i="1"/>
  <c r="K40" i="1"/>
  <c r="BT39" i="1"/>
  <c r="AZ39" i="1"/>
  <c r="AU39" i="1"/>
  <c r="P39" i="1"/>
  <c r="K39" i="1"/>
  <c r="BT38" i="1"/>
  <c r="AZ38" i="1"/>
  <c r="AU38" i="1"/>
  <c r="P38" i="1"/>
  <c r="K38" i="1"/>
  <c r="BT37" i="1"/>
  <c r="AZ37" i="1"/>
  <c r="AU37" i="1"/>
  <c r="P37" i="1"/>
  <c r="K37" i="1"/>
  <c r="BG37" i="1" s="1"/>
  <c r="BT36" i="1"/>
  <c r="AZ36" i="1"/>
  <c r="AU36" i="1"/>
  <c r="P36" i="1"/>
  <c r="K36" i="1"/>
  <c r="BT35" i="1"/>
  <c r="AZ35" i="1"/>
  <c r="AU35" i="1"/>
  <c r="P35" i="1"/>
  <c r="K35" i="1"/>
  <c r="BT34" i="1"/>
  <c r="AZ34" i="1"/>
  <c r="AU34" i="1"/>
  <c r="P34" i="1"/>
  <c r="K34" i="1"/>
  <c r="BT33" i="1"/>
  <c r="AZ33" i="1"/>
  <c r="AU33" i="1"/>
  <c r="P33" i="1"/>
  <c r="K33" i="1"/>
  <c r="BG33" i="1" s="1"/>
  <c r="BT32" i="1"/>
  <c r="AZ32" i="1"/>
  <c r="AU32" i="1"/>
  <c r="P32" i="1"/>
  <c r="K32" i="1"/>
  <c r="BT31" i="1"/>
  <c r="AZ31" i="1"/>
  <c r="AU31" i="1"/>
  <c r="P31" i="1"/>
  <c r="K31" i="1"/>
  <c r="BT30" i="1"/>
  <c r="AZ30" i="1"/>
  <c r="AU30" i="1"/>
  <c r="P30" i="1"/>
  <c r="K30" i="1"/>
  <c r="BT29" i="1"/>
  <c r="AZ29" i="1"/>
  <c r="AU29" i="1"/>
  <c r="P29" i="1"/>
  <c r="K29" i="1"/>
  <c r="BG29" i="1" s="1"/>
  <c r="BT28" i="1"/>
  <c r="AZ28" i="1"/>
  <c r="AU28" i="1"/>
  <c r="P28" i="1"/>
  <c r="K28" i="1"/>
  <c r="AZ27" i="1"/>
  <c r="AU27" i="1"/>
  <c r="BU26" i="1"/>
  <c r="AD26" i="1"/>
  <c r="AZ24" i="1"/>
  <c r="AX24" i="1"/>
  <c r="P23" i="1"/>
  <c r="N23" i="1"/>
  <c r="U23" i="1" s="1"/>
  <c r="AZ22" i="1"/>
  <c r="AX22" i="1"/>
  <c r="BL20" i="1"/>
  <c r="BU20" i="1"/>
  <c r="K20" i="1"/>
  <c r="BT20" i="1"/>
  <c r="I20" i="1"/>
  <c r="BH20" i="1"/>
  <c r="BN20" i="1"/>
  <c r="BO20" i="1" s="1"/>
  <c r="BS20" i="1"/>
  <c r="AU19" i="1"/>
  <c r="AS19" i="1"/>
  <c r="BL18" i="1"/>
  <c r="BU18" i="1"/>
  <c r="K18" i="1"/>
  <c r="BT18" i="1"/>
  <c r="I18" i="1"/>
  <c r="BH18" i="1"/>
  <c r="BN18" i="1"/>
  <c r="BO18" i="1" s="1"/>
  <c r="BS18" i="1"/>
  <c r="AU17" i="1"/>
  <c r="AS17" i="1"/>
  <c r="P15" i="1"/>
  <c r="N15" i="1"/>
  <c r="AZ14" i="1"/>
  <c r="AX14" i="1"/>
  <c r="BE14" i="1" s="1"/>
  <c r="P13" i="1"/>
  <c r="N13" i="1"/>
  <c r="AZ12" i="1"/>
  <c r="AX12" i="1"/>
  <c r="BL42" i="1"/>
  <c r="AV21" i="1"/>
  <c r="AV16" i="1"/>
  <c r="P27" i="1"/>
  <c r="N27" i="1"/>
  <c r="U27" i="1" s="1"/>
  <c r="AZ26" i="1"/>
  <c r="AX26" i="1"/>
  <c r="BE26" i="1" s="1"/>
  <c r="K26" i="1"/>
  <c r="BT26" i="1"/>
  <c r="I26" i="1"/>
  <c r="L26" i="1" s="1"/>
  <c r="BH26" i="1"/>
  <c r="BN26" i="1"/>
  <c r="BO26" i="1" s="1"/>
  <c r="BS26" i="1"/>
  <c r="AU25" i="1"/>
  <c r="AS25" i="1"/>
  <c r="AV25" i="1" s="1"/>
  <c r="P25" i="1"/>
  <c r="N25" i="1"/>
  <c r="BL24" i="1"/>
  <c r="BU24" i="1"/>
  <c r="K24" i="1"/>
  <c r="BT24" i="1"/>
  <c r="I24" i="1"/>
  <c r="L24" i="1" s="1"/>
  <c r="BH24" i="1"/>
  <c r="BN24" i="1"/>
  <c r="BS24" i="1"/>
  <c r="BV24" i="1" s="1"/>
  <c r="AU23" i="1"/>
  <c r="AS23" i="1"/>
  <c r="AV23" i="1" s="1"/>
  <c r="BL21" i="1"/>
  <c r="BU21" i="1"/>
  <c r="K21" i="1"/>
  <c r="BT21" i="1"/>
  <c r="I21" i="1"/>
  <c r="L21" i="1" s="1"/>
  <c r="BH21" i="1"/>
  <c r="BN21" i="1"/>
  <c r="BO21" i="1" s="1"/>
  <c r="BS21" i="1"/>
  <c r="AU20" i="1"/>
  <c r="AS20" i="1"/>
  <c r="P20" i="1"/>
  <c r="N20" i="1"/>
  <c r="U20" i="1" s="1"/>
  <c r="AZ19" i="1"/>
  <c r="AX19" i="1"/>
  <c r="BE19" i="1" s="1"/>
  <c r="P18" i="1"/>
  <c r="N18" i="1"/>
  <c r="U18" i="1" s="1"/>
  <c r="AZ17" i="1"/>
  <c r="AX17" i="1"/>
  <c r="BE17" i="1" s="1"/>
  <c r="BL16" i="1"/>
  <c r="BU16" i="1"/>
  <c r="K16" i="1"/>
  <c r="BT16" i="1"/>
  <c r="I16" i="1"/>
  <c r="L16" i="1" s="1"/>
  <c r="BH16" i="1"/>
  <c r="BN16" i="1"/>
  <c r="BS16" i="1"/>
  <c r="BV16" i="1" s="1"/>
  <c r="AU15" i="1"/>
  <c r="AS15" i="1"/>
  <c r="AV15" i="1" s="1"/>
  <c r="BL14" i="1"/>
  <c r="BU14" i="1"/>
  <c r="K14" i="1"/>
  <c r="BT14" i="1"/>
  <c r="I14" i="1"/>
  <c r="L14" i="1" s="1"/>
  <c r="BH14" i="1"/>
  <c r="BN14" i="1"/>
  <c r="BS14" i="1"/>
  <c r="AU13" i="1"/>
  <c r="AS13" i="1"/>
  <c r="AV13" i="1" s="1"/>
  <c r="BL11" i="1"/>
  <c r="BU11" i="1"/>
  <c r="K11" i="1"/>
  <c r="BT11" i="1"/>
  <c r="I11" i="1"/>
  <c r="L11" i="1" s="1"/>
  <c r="BH11" i="1"/>
  <c r="BN11" i="1"/>
  <c r="BO11" i="1" s="1"/>
  <c r="BS11" i="1"/>
  <c r="BV11" i="1" s="1"/>
  <c r="W42" i="1"/>
  <c r="AD42" i="1" s="1"/>
  <c r="BR41" i="1"/>
  <c r="BM41" i="1"/>
  <c r="BB41" i="1"/>
  <c r="BE41" i="1" s="1"/>
  <c r="W41" i="1"/>
  <c r="AD41" i="1" s="1"/>
  <c r="R41" i="1"/>
  <c r="U41" i="1" s="1"/>
  <c r="BR40" i="1"/>
  <c r="BM40" i="1"/>
  <c r="BB40" i="1"/>
  <c r="BE40" i="1" s="1"/>
  <c r="W40" i="1"/>
  <c r="AD40" i="1" s="1"/>
  <c r="R40" i="1"/>
  <c r="U40" i="1" s="1"/>
  <c r="BR39" i="1"/>
  <c r="BM39" i="1"/>
  <c r="BB39" i="1"/>
  <c r="BE39" i="1" s="1"/>
  <c r="W39" i="1"/>
  <c r="AD39" i="1" s="1"/>
  <c r="R39" i="1"/>
  <c r="U39" i="1" s="1"/>
  <c r="BR38" i="1"/>
  <c r="BM38" i="1"/>
  <c r="BB38" i="1"/>
  <c r="BE38" i="1" s="1"/>
  <c r="W38" i="1"/>
  <c r="AD38" i="1" s="1"/>
  <c r="R38" i="1"/>
  <c r="U38" i="1" s="1"/>
  <c r="BF38" i="1" s="1"/>
  <c r="BR37" i="1"/>
  <c r="BM37" i="1"/>
  <c r="BB37" i="1"/>
  <c r="BE37" i="1" s="1"/>
  <c r="W37" i="1"/>
  <c r="AD37" i="1" s="1"/>
  <c r="R37" i="1"/>
  <c r="U37" i="1" s="1"/>
  <c r="BR36" i="1"/>
  <c r="BM36" i="1"/>
  <c r="BB36" i="1"/>
  <c r="BE36" i="1" s="1"/>
  <c r="W36" i="1"/>
  <c r="AD36" i="1" s="1"/>
  <c r="R36" i="1"/>
  <c r="U36" i="1" s="1"/>
  <c r="BR35" i="1"/>
  <c r="BM35" i="1"/>
  <c r="BB35" i="1"/>
  <c r="BE35" i="1" s="1"/>
  <c r="W35" i="1"/>
  <c r="AD35" i="1" s="1"/>
  <c r="R35" i="1"/>
  <c r="U35" i="1" s="1"/>
  <c r="BR34" i="1"/>
  <c r="BM34" i="1"/>
  <c r="BB34" i="1"/>
  <c r="BE34" i="1" s="1"/>
  <c r="W34" i="1"/>
  <c r="AD34" i="1" s="1"/>
  <c r="R34" i="1"/>
  <c r="U34" i="1" s="1"/>
  <c r="BF34" i="1" s="1"/>
  <c r="BR33" i="1"/>
  <c r="BM33" i="1"/>
  <c r="BB33" i="1"/>
  <c r="BE33" i="1" s="1"/>
  <c r="W33" i="1"/>
  <c r="AD33" i="1" s="1"/>
  <c r="R33" i="1"/>
  <c r="U33" i="1" s="1"/>
  <c r="BR32" i="1"/>
  <c r="BM32" i="1"/>
  <c r="BB32" i="1"/>
  <c r="BE32" i="1" s="1"/>
  <c r="W32" i="1"/>
  <c r="AD32" i="1" s="1"/>
  <c r="R32" i="1"/>
  <c r="U32" i="1" s="1"/>
  <c r="BR31" i="1"/>
  <c r="BM31" i="1"/>
  <c r="BB31" i="1"/>
  <c r="BE31" i="1" s="1"/>
  <c r="W31" i="1"/>
  <c r="AD31" i="1" s="1"/>
  <c r="R31" i="1"/>
  <c r="U31" i="1" s="1"/>
  <c r="BR30" i="1"/>
  <c r="BM30" i="1"/>
  <c r="BB30" i="1"/>
  <c r="BE30" i="1" s="1"/>
  <c r="W30" i="1"/>
  <c r="AD30" i="1" s="1"/>
  <c r="R30" i="1"/>
  <c r="U30" i="1" s="1"/>
  <c r="BF30" i="1" s="1"/>
  <c r="BR29" i="1"/>
  <c r="BM29" i="1"/>
  <c r="BB29" i="1"/>
  <c r="BE29" i="1" s="1"/>
  <c r="W29" i="1"/>
  <c r="AD29" i="1" s="1"/>
  <c r="R29" i="1"/>
  <c r="U29" i="1" s="1"/>
  <c r="BR28" i="1"/>
  <c r="BM28" i="1"/>
  <c r="BB28" i="1"/>
  <c r="BE28" i="1" s="1"/>
  <c r="W28" i="1"/>
  <c r="AD28" i="1" s="1"/>
  <c r="R28" i="1"/>
  <c r="U28" i="1" s="1"/>
  <c r="BR27" i="1"/>
  <c r="BM27" i="1"/>
  <c r="BB27" i="1"/>
  <c r="BE27" i="1" s="1"/>
  <c r="W27" i="1"/>
  <c r="AD27" i="1" s="1"/>
  <c r="R26" i="1"/>
  <c r="BU25" i="1"/>
  <c r="BL25" i="1"/>
  <c r="BB25" i="1"/>
  <c r="W25" i="1"/>
  <c r="BM24" i="1"/>
  <c r="BO24" i="1" s="1"/>
  <c r="BR23" i="1"/>
  <c r="BM22" i="1"/>
  <c r="BR20" i="1"/>
  <c r="BR15" i="1"/>
  <c r="L15" i="1"/>
  <c r="BM14" i="1"/>
  <c r="AV14" i="1"/>
  <c r="BR13" i="1"/>
  <c r="L13" i="1"/>
  <c r="BM12" i="1"/>
  <c r="L10" i="1"/>
  <c r="L6" i="1"/>
  <c r="P24" i="1"/>
  <c r="N24" i="1"/>
  <c r="U24" i="1" s="1"/>
  <c r="AZ23" i="1"/>
  <c r="AX23" i="1"/>
  <c r="BE23" i="1" s="1"/>
  <c r="BL22" i="1"/>
  <c r="BU22" i="1"/>
  <c r="K22" i="1"/>
  <c r="BG22" i="1" s="1"/>
  <c r="BT22" i="1"/>
  <c r="I22" i="1"/>
  <c r="L22" i="1" s="1"/>
  <c r="BH22" i="1"/>
  <c r="BN22" i="1"/>
  <c r="BS22" i="1"/>
  <c r="BV22" i="1" s="1"/>
  <c r="AU21" i="1"/>
  <c r="AS21" i="1"/>
  <c r="P21" i="1"/>
  <c r="N21" i="1"/>
  <c r="AZ20" i="1"/>
  <c r="AX20" i="1"/>
  <c r="BE20" i="1" s="1"/>
  <c r="BL19" i="1"/>
  <c r="BU19" i="1"/>
  <c r="K19" i="1"/>
  <c r="BG19" i="1" s="1"/>
  <c r="BT19" i="1"/>
  <c r="I19" i="1"/>
  <c r="L19" i="1" s="1"/>
  <c r="BH19" i="1"/>
  <c r="BN19" i="1"/>
  <c r="BS19" i="1"/>
  <c r="AU18" i="1"/>
  <c r="AS18" i="1"/>
  <c r="AV18" i="1" s="1"/>
  <c r="BL17" i="1"/>
  <c r="BU17" i="1"/>
  <c r="K17" i="1"/>
  <c r="BG17" i="1" s="1"/>
  <c r="BT17" i="1"/>
  <c r="I17" i="1"/>
  <c r="L17" i="1" s="1"/>
  <c r="BF17" i="1" s="1"/>
  <c r="BH17" i="1"/>
  <c r="BN17" i="1"/>
  <c r="BS17" i="1"/>
  <c r="BV17" i="1" s="1"/>
  <c r="AU16" i="1"/>
  <c r="AS16" i="1"/>
  <c r="P16" i="1"/>
  <c r="N16" i="1"/>
  <c r="U16" i="1" s="1"/>
  <c r="AZ15" i="1"/>
  <c r="AX15" i="1"/>
  <c r="BE15" i="1" s="1"/>
  <c r="P14" i="1"/>
  <c r="N14" i="1"/>
  <c r="U14" i="1" s="1"/>
  <c r="AZ13" i="1"/>
  <c r="AX13" i="1"/>
  <c r="BE13" i="1" s="1"/>
  <c r="BL12" i="1"/>
  <c r="BU12" i="1"/>
  <c r="K12" i="1"/>
  <c r="BG12" i="1" s="1"/>
  <c r="BT12" i="1"/>
  <c r="I12" i="1"/>
  <c r="L12" i="1" s="1"/>
  <c r="BH12" i="1"/>
  <c r="BN12" i="1"/>
  <c r="BS12" i="1"/>
  <c r="AU11" i="1"/>
  <c r="AS11" i="1"/>
  <c r="AV11" i="1" s="1"/>
  <c r="P11" i="1"/>
  <c r="N11" i="1"/>
  <c r="BS43" i="1"/>
  <c r="BV43" i="1" s="1"/>
  <c r="BN43" i="1"/>
  <c r="BH43" i="1"/>
  <c r="BS42" i="1"/>
  <c r="BV42" i="1" s="1"/>
  <c r="BN42" i="1"/>
  <c r="BO42" i="1" s="1"/>
  <c r="BH42" i="1"/>
  <c r="BS41" i="1"/>
  <c r="BV41" i="1" s="1"/>
  <c r="BN41" i="1"/>
  <c r="BH41" i="1"/>
  <c r="BS40" i="1"/>
  <c r="BV40" i="1" s="1"/>
  <c r="BN40" i="1"/>
  <c r="BH40" i="1"/>
  <c r="BS39" i="1"/>
  <c r="BV39" i="1" s="1"/>
  <c r="BN39" i="1"/>
  <c r="BH39" i="1"/>
  <c r="BS38" i="1"/>
  <c r="BV38" i="1" s="1"/>
  <c r="BN38" i="1"/>
  <c r="BH38" i="1"/>
  <c r="BS37" i="1"/>
  <c r="BV37" i="1" s="1"/>
  <c r="BN37" i="1"/>
  <c r="BH37" i="1"/>
  <c r="BS36" i="1"/>
  <c r="BV36" i="1" s="1"/>
  <c r="BN36" i="1"/>
  <c r="BH36" i="1"/>
  <c r="BS35" i="1"/>
  <c r="BV35" i="1" s="1"/>
  <c r="BN35" i="1"/>
  <c r="BH35" i="1"/>
  <c r="BS34" i="1"/>
  <c r="BV34" i="1" s="1"/>
  <c r="BN34" i="1"/>
  <c r="BH34" i="1"/>
  <c r="BS33" i="1"/>
  <c r="BV33" i="1" s="1"/>
  <c r="BN33" i="1"/>
  <c r="BH33" i="1"/>
  <c r="BS32" i="1"/>
  <c r="BV32" i="1" s="1"/>
  <c r="BN32" i="1"/>
  <c r="BH32" i="1"/>
  <c r="BS31" i="1"/>
  <c r="BV31" i="1" s="1"/>
  <c r="BN31" i="1"/>
  <c r="BH31" i="1"/>
  <c r="BS30" i="1"/>
  <c r="BV30" i="1" s="1"/>
  <c r="BN30" i="1"/>
  <c r="BH30" i="1"/>
  <c r="BS29" i="1"/>
  <c r="BV29" i="1" s="1"/>
  <c r="BN29" i="1"/>
  <c r="BH29" i="1"/>
  <c r="BS28" i="1"/>
  <c r="BV28" i="1" s="1"/>
  <c r="BN28" i="1"/>
  <c r="BH28" i="1"/>
  <c r="BS27" i="1"/>
  <c r="BV27" i="1" s="1"/>
  <c r="BN27" i="1"/>
  <c r="BH27" i="1"/>
  <c r="BR26" i="1"/>
  <c r="BM25" i="1"/>
  <c r="BO25" i="1" s="1"/>
  <c r="BR21" i="1"/>
  <c r="L20" i="1"/>
  <c r="BM19" i="1"/>
  <c r="AV19" i="1"/>
  <c r="BR18" i="1"/>
  <c r="L18" i="1"/>
  <c r="BM17" i="1"/>
  <c r="AV17" i="1"/>
  <c r="BR16" i="1"/>
  <c r="BR11" i="1"/>
  <c r="AV4" i="1"/>
  <c r="BS10" i="1"/>
  <c r="BN10" i="1"/>
  <c r="BO10" i="1" s="1"/>
  <c r="BH10" i="1"/>
  <c r="AX10" i="1"/>
  <c r="BE10" i="1" s="1"/>
  <c r="AS10" i="1"/>
  <c r="N10" i="1"/>
  <c r="U10" i="1" s="1"/>
  <c r="I10" i="1"/>
  <c r="BS9" i="1"/>
  <c r="BN9" i="1"/>
  <c r="BO9" i="1" s="1"/>
  <c r="BH9" i="1"/>
  <c r="AX9" i="1"/>
  <c r="AS9" i="1"/>
  <c r="AV9" i="1" s="1"/>
  <c r="N9" i="1"/>
  <c r="I9" i="1"/>
  <c r="L9" i="1" s="1"/>
  <c r="BS8" i="1"/>
  <c r="BN8" i="1"/>
  <c r="BO8" i="1" s="1"/>
  <c r="BH8" i="1"/>
  <c r="AX8" i="1"/>
  <c r="BE8" i="1" s="1"/>
  <c r="AS8" i="1"/>
  <c r="N8" i="1"/>
  <c r="U8" i="1" s="1"/>
  <c r="I8" i="1"/>
  <c r="L8" i="1" s="1"/>
  <c r="BS7" i="1"/>
  <c r="BN7" i="1"/>
  <c r="BH7" i="1"/>
  <c r="AX7" i="1"/>
  <c r="BE7" i="1" s="1"/>
  <c r="AS7" i="1"/>
  <c r="AV7" i="1" s="1"/>
  <c r="N7" i="1"/>
  <c r="U7" i="1" s="1"/>
  <c r="I7" i="1"/>
  <c r="L7" i="1" s="1"/>
  <c r="BS6" i="1"/>
  <c r="BN6" i="1"/>
  <c r="BO6" i="1" s="1"/>
  <c r="BH6" i="1"/>
  <c r="AX6" i="1"/>
  <c r="BE6" i="1" s="1"/>
  <c r="AS6" i="1"/>
  <c r="AV6" i="1" s="1"/>
  <c r="N6" i="1"/>
  <c r="U6" i="1" s="1"/>
  <c r="I6" i="1"/>
  <c r="BS5" i="1"/>
  <c r="BN5" i="1"/>
  <c r="BO5" i="1" s="1"/>
  <c r="BH5" i="1"/>
  <c r="AX5" i="1"/>
  <c r="BE5" i="1" s="1"/>
  <c r="AS5" i="1"/>
  <c r="AV5" i="1" s="1"/>
  <c r="N5" i="1"/>
  <c r="U5" i="1" s="1"/>
  <c r="I5" i="1"/>
  <c r="L5" i="1" s="1"/>
  <c r="BS4" i="1"/>
  <c r="BN4" i="1"/>
  <c r="BH4" i="1"/>
  <c r="AX4" i="1"/>
  <c r="AS4" i="1"/>
  <c r="N4" i="1"/>
  <c r="I4" i="1"/>
  <c r="BT10" i="1"/>
  <c r="K10" i="1"/>
  <c r="BT9" i="1"/>
  <c r="K9" i="1"/>
  <c r="BT8" i="1"/>
  <c r="K8" i="1"/>
  <c r="BT7" i="1"/>
  <c r="K7" i="1"/>
  <c r="BT6" i="1"/>
  <c r="K6" i="1"/>
  <c r="BT5" i="1"/>
  <c r="K5" i="1"/>
  <c r="BT4" i="1"/>
  <c r="K4" i="1"/>
  <c r="E4" i="1"/>
  <c r="BU10" i="1"/>
  <c r="BU9" i="1"/>
  <c r="BU8" i="1"/>
  <c r="BU7" i="1"/>
  <c r="BU6" i="1"/>
  <c r="BU5" i="1"/>
  <c r="BU4" i="1"/>
  <c r="BF51" i="1" l="1"/>
  <c r="BN98" i="1"/>
  <c r="BF19" i="1"/>
  <c r="BG26" i="1"/>
  <c r="BG31" i="1"/>
  <c r="BD99" i="1"/>
  <c r="AV72" i="1"/>
  <c r="L45" i="1"/>
  <c r="AM16" i="1"/>
  <c r="BG80" i="1"/>
  <c r="BG4" i="1"/>
  <c r="BG6" i="1"/>
  <c r="BG8" i="1"/>
  <c r="BG10" i="1"/>
  <c r="AV8" i="1"/>
  <c r="BE9" i="1"/>
  <c r="BF9" i="1" s="1"/>
  <c r="U11" i="1"/>
  <c r="BO14" i="1"/>
  <c r="BF29" i="1"/>
  <c r="BF33" i="1"/>
  <c r="BF37" i="1"/>
  <c r="BF41" i="1"/>
  <c r="U13" i="1"/>
  <c r="U15" i="1"/>
  <c r="BF15" i="1" s="1"/>
  <c r="BV18" i="1"/>
  <c r="BG28" i="1"/>
  <c r="BG32" i="1"/>
  <c r="BO23" i="1"/>
  <c r="BO51" i="1"/>
  <c r="BV52" i="1"/>
  <c r="BO55" i="1"/>
  <c r="BV56" i="1"/>
  <c r="BV60" i="1"/>
  <c r="BV64" i="1"/>
  <c r="BV68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V45" i="1"/>
  <c r="BV77" i="1"/>
  <c r="BO81" i="1"/>
  <c r="BO86" i="1"/>
  <c r="BG70" i="1"/>
  <c r="L83" i="1"/>
  <c r="BF83" i="1" s="1"/>
  <c r="U84" i="1"/>
  <c r="BF84" i="1" s="1"/>
  <c r="AV85" i="1"/>
  <c r="BO73" i="1"/>
  <c r="AM8" i="1"/>
  <c r="BO76" i="1"/>
  <c r="AV81" i="1"/>
  <c r="BF42" i="1"/>
  <c r="BF11" i="1"/>
  <c r="BV25" i="1"/>
  <c r="BG72" i="1"/>
  <c r="BG71" i="1"/>
  <c r="AF99" i="1"/>
  <c r="BG5" i="1"/>
  <c r="BG7" i="1"/>
  <c r="BG9" i="1"/>
  <c r="U9" i="1"/>
  <c r="AV10" i="1"/>
  <c r="AV99" i="1" s="1"/>
  <c r="U21" i="1"/>
  <c r="R99" i="1"/>
  <c r="R102" i="1" s="1"/>
  <c r="BO28" i="1"/>
  <c r="BO32" i="1"/>
  <c r="BO36" i="1"/>
  <c r="BO40" i="1"/>
  <c r="AV20" i="1"/>
  <c r="U25" i="1"/>
  <c r="BV26" i="1"/>
  <c r="BE12" i="1"/>
  <c r="BF12" i="1" s="1"/>
  <c r="BE22" i="1"/>
  <c r="BF22" i="1" s="1"/>
  <c r="BE24" i="1"/>
  <c r="BG30" i="1"/>
  <c r="BG34" i="1"/>
  <c r="BO45" i="1"/>
  <c r="BV50" i="1"/>
  <c r="BV54" i="1"/>
  <c r="BV58" i="1"/>
  <c r="BV62" i="1"/>
  <c r="BV66" i="1"/>
  <c r="U45" i="1"/>
  <c r="BV46" i="1"/>
  <c r="BG50" i="1"/>
  <c r="BG51" i="1"/>
  <c r="AM60" i="1"/>
  <c r="BF60" i="1" s="1"/>
  <c r="BO74" i="1"/>
  <c r="BG78" i="1"/>
  <c r="AV80" i="1"/>
  <c r="BF82" i="1"/>
  <c r="BO82" i="1"/>
  <c r="BE84" i="1"/>
  <c r="L85" i="1"/>
  <c r="BF85" i="1" s="1"/>
  <c r="U86" i="1"/>
  <c r="BE86" i="1"/>
  <c r="BF86" i="1" s="1"/>
  <c r="BG73" i="1"/>
  <c r="AM7" i="1"/>
  <c r="AM9" i="1"/>
  <c r="AD5" i="1"/>
  <c r="BF5" i="1" s="1"/>
  <c r="AM11" i="1"/>
  <c r="AD63" i="1"/>
  <c r="AA101" i="1"/>
  <c r="BF8" i="1"/>
  <c r="BF7" i="1"/>
  <c r="BF47" i="1"/>
  <c r="BE4" i="1"/>
  <c r="AX99" i="1"/>
  <c r="AX102" i="1" s="1"/>
  <c r="BV4" i="1"/>
  <c r="BS98" i="1"/>
  <c r="AV52" i="1"/>
  <c r="AO99" i="1"/>
  <c r="BV9" i="1"/>
  <c r="BH99" i="1"/>
  <c r="BU98" i="1"/>
  <c r="AS99" i="1"/>
  <c r="AS102" i="1" s="1"/>
  <c r="BV8" i="1"/>
  <c r="BO17" i="1"/>
  <c r="BO19" i="1"/>
  <c r="BV12" i="1"/>
  <c r="BV19" i="1"/>
  <c r="BB99" i="1"/>
  <c r="BB102" i="1" s="1"/>
  <c r="BO29" i="1"/>
  <c r="BO33" i="1"/>
  <c r="BO37" i="1"/>
  <c r="BO41" i="1"/>
  <c r="BG11" i="1"/>
  <c r="BG16" i="1"/>
  <c r="BG24" i="1"/>
  <c r="BV20" i="1"/>
  <c r="BG38" i="1"/>
  <c r="BG42" i="1"/>
  <c r="AZ99" i="1"/>
  <c r="BG15" i="1"/>
  <c r="BG25" i="1"/>
  <c r="BG27" i="1"/>
  <c r="BF28" i="1"/>
  <c r="BF40" i="1"/>
  <c r="BG49" i="1"/>
  <c r="BV53" i="1"/>
  <c r="BV57" i="1"/>
  <c r="BV61" i="1"/>
  <c r="BV65" i="1"/>
  <c r="BV69" i="1"/>
  <c r="BF53" i="1"/>
  <c r="BF54" i="1"/>
  <c r="BF55" i="1"/>
  <c r="BF56" i="1"/>
  <c r="BF57" i="1"/>
  <c r="BF58" i="1"/>
  <c r="BF59" i="1"/>
  <c r="BF61" i="1"/>
  <c r="BF62" i="1"/>
  <c r="BF63" i="1"/>
  <c r="BF64" i="1"/>
  <c r="BF65" i="1"/>
  <c r="BF66" i="1"/>
  <c r="BF67" i="1"/>
  <c r="BF68" i="1"/>
  <c r="BF69" i="1"/>
  <c r="BG45" i="1"/>
  <c r="BF45" i="1"/>
  <c r="U46" i="1"/>
  <c r="BF46" i="1" s="1"/>
  <c r="BV75" i="1"/>
  <c r="BV74" i="1"/>
  <c r="BG81" i="1"/>
  <c r="BV84" i="1"/>
  <c r="BG77" i="1"/>
  <c r="BF76" i="1"/>
  <c r="BF80" i="1"/>
  <c r="AD25" i="1"/>
  <c r="W99" i="1"/>
  <c r="AM52" i="1"/>
  <c r="BF52" i="1" s="1"/>
  <c r="AJ99" i="1"/>
  <c r="BV5" i="1"/>
  <c r="BF10" i="1"/>
  <c r="BF23" i="1"/>
  <c r="BG18" i="1"/>
  <c r="BF14" i="1"/>
  <c r="BF21" i="1"/>
  <c r="U26" i="1"/>
  <c r="BF26" i="1" s="1"/>
  <c r="BF27" i="1"/>
  <c r="BF32" i="1"/>
  <c r="BV44" i="1"/>
  <c r="BF48" i="1"/>
  <c r="AM99" i="1"/>
  <c r="BF39" i="1"/>
  <c r="BE43" i="1"/>
  <c r="BF43" i="1" s="1"/>
  <c r="BG47" i="1"/>
  <c r="N101" i="1"/>
  <c r="BF79" i="1"/>
  <c r="BV80" i="1"/>
  <c r="BV85" i="1"/>
  <c r="BF77" i="1"/>
  <c r="BV72" i="1"/>
  <c r="BG76" i="1"/>
  <c r="BF81" i="1"/>
  <c r="BV76" i="1"/>
  <c r="BV71" i="1"/>
  <c r="L4" i="1"/>
  <c r="E99" i="1"/>
  <c r="U4" i="1"/>
  <c r="N99" i="1"/>
  <c r="N102" i="1" s="1"/>
  <c r="BV6" i="1"/>
  <c r="BV10" i="1"/>
  <c r="BO4" i="1"/>
  <c r="BF13" i="1"/>
  <c r="BO22" i="1"/>
  <c r="BO27" i="1"/>
  <c r="BO31" i="1"/>
  <c r="BO35" i="1"/>
  <c r="BO39" i="1"/>
  <c r="BL98" i="1"/>
  <c r="BG14" i="1"/>
  <c r="BG21" i="1"/>
  <c r="BG36" i="1"/>
  <c r="BG40" i="1"/>
  <c r="BG13" i="1"/>
  <c r="BG23" i="1"/>
  <c r="BF25" i="1"/>
  <c r="BF36" i="1"/>
  <c r="BV55" i="1"/>
  <c r="BV59" i="1"/>
  <c r="BV63" i="1"/>
  <c r="BV67" i="1"/>
  <c r="BG44" i="1"/>
  <c r="BF31" i="1"/>
  <c r="BF70" i="1"/>
  <c r="BF71" i="1"/>
  <c r="BF72" i="1"/>
  <c r="BF73" i="1"/>
  <c r="BF74" i="1"/>
  <c r="BF75" i="1"/>
  <c r="BE45" i="1"/>
  <c r="BO80" i="1"/>
  <c r="BV82" i="1"/>
  <c r="BV73" i="1"/>
  <c r="BF78" i="1"/>
  <c r="BO85" i="1"/>
  <c r="BO12" i="1"/>
  <c r="BM98" i="1"/>
  <c r="BF6" i="1"/>
  <c r="I99" i="1"/>
  <c r="I102" i="1" s="1"/>
  <c r="BT98" i="1"/>
  <c r="BV7" i="1"/>
  <c r="BR98" i="1"/>
  <c r="BF18" i="1"/>
  <c r="BF20" i="1"/>
  <c r="BO30" i="1"/>
  <c r="BO34" i="1"/>
  <c r="BO38" i="1"/>
  <c r="BV14" i="1"/>
  <c r="BV21" i="1"/>
  <c r="BG20" i="1"/>
  <c r="BF16" i="1"/>
  <c r="BF24" i="1"/>
  <c r="BG35" i="1"/>
  <c r="BG39" i="1"/>
  <c r="BV13" i="1"/>
  <c r="BV23" i="1"/>
  <c r="BE25" i="1"/>
  <c r="BO43" i="1"/>
  <c r="BF49" i="1"/>
  <c r="BF35" i="1"/>
  <c r="BO49" i="1"/>
  <c r="U44" i="1"/>
  <c r="BF44" i="1" s="1"/>
  <c r="I101" i="1"/>
  <c r="BV70" i="1"/>
  <c r="BV83" i="1"/>
  <c r="BV86" i="1"/>
  <c r="BV78" i="1"/>
  <c r="BG75" i="1"/>
  <c r="BO98" i="1" l="1"/>
  <c r="AS101" i="1"/>
  <c r="AD99" i="1"/>
  <c r="AF102" i="1"/>
  <c r="AF101" i="1"/>
  <c r="BG99" i="1"/>
  <c r="BF4" i="1"/>
  <c r="BF99" i="1" s="1"/>
  <c r="BV98" i="1"/>
  <c r="U99" i="1"/>
  <c r="BE99" i="1"/>
  <c r="L99" i="1"/>
  <c r="E102" i="1"/>
  <c r="E101" i="1"/>
  <c r="AJ101" i="1"/>
  <c r="AJ102" i="1"/>
  <c r="W102" i="1"/>
  <c r="W101" i="1"/>
  <c r="AO102" i="1"/>
  <c r="AO101" i="1"/>
  <c r="BF102" i="1" l="1"/>
  <c r="BF101" i="1"/>
</calcChain>
</file>

<file path=xl/sharedStrings.xml><?xml version="1.0" encoding="utf-8"?>
<sst xmlns="http://schemas.openxmlformats.org/spreadsheetml/2006/main" count="238" uniqueCount="235">
  <si>
    <t>Ediger, Norman &amp; Diane</t>
  </si>
  <si>
    <t>1087</t>
  </si>
  <si>
    <t>Roach, Phil &amp; Jama</t>
  </si>
  <si>
    <t>1086</t>
  </si>
  <si>
    <t>Dorfler,Steven &amp; Jarvis,Jaynie</t>
  </si>
  <si>
    <t>1085</t>
  </si>
  <si>
    <t>Stalin, Steve &amp; Susan</t>
  </si>
  <si>
    <t>1084</t>
  </si>
  <si>
    <t>Baxter, Matthew &amp; Alison</t>
  </si>
  <si>
    <t>1083</t>
  </si>
  <si>
    <t>Aaker, Kevin &amp; Debra</t>
  </si>
  <si>
    <t>1082</t>
  </si>
  <si>
    <t>Park, Diane</t>
  </si>
  <si>
    <t>1081</t>
  </si>
  <si>
    <t>White, Denae</t>
  </si>
  <si>
    <t>1080</t>
  </si>
  <si>
    <t>Nance, Larry &amp; Kelly</t>
  </si>
  <si>
    <t>1079</t>
  </si>
  <si>
    <t>Markus, Ronny</t>
  </si>
  <si>
    <t>1078</t>
  </si>
  <si>
    <t>Bennett, Curtis</t>
  </si>
  <si>
    <t>1077</t>
  </si>
  <si>
    <t>Bertash, Matt</t>
  </si>
  <si>
    <t>1076</t>
  </si>
  <si>
    <t>Palazzo, Paul</t>
  </si>
  <si>
    <t>1075</t>
  </si>
  <si>
    <t>Posey, Larry/Bailey, Melissa</t>
  </si>
  <si>
    <t>1074</t>
  </si>
  <si>
    <t>Gregory, Ron &amp; Teddy</t>
  </si>
  <si>
    <t>1073</t>
  </si>
  <si>
    <t>Hankins, John &amp; Pat</t>
  </si>
  <si>
    <t>1072</t>
  </si>
  <si>
    <t>Myers, Douglas &amp; Rita</t>
  </si>
  <si>
    <t>1071</t>
  </si>
  <si>
    <t>Wolf, Howard &amp; Lindsi</t>
  </si>
  <si>
    <t>1070</t>
  </si>
  <si>
    <t>Debruler, David</t>
  </si>
  <si>
    <t>1069</t>
  </si>
  <si>
    <t>Wyatt, Kevin</t>
  </si>
  <si>
    <t>1068</t>
  </si>
  <si>
    <t>Lushenko, William</t>
  </si>
  <si>
    <t>1067</t>
  </si>
  <si>
    <t>Bennett, Tony</t>
  </si>
  <si>
    <t>1066</t>
  </si>
  <si>
    <t>Greene, Tom &amp; Lissa</t>
  </si>
  <si>
    <t>1065</t>
  </si>
  <si>
    <t>White, Fred</t>
  </si>
  <si>
    <t>1064</t>
  </si>
  <si>
    <t>McKee, Michael</t>
  </si>
  <si>
    <t>1063</t>
  </si>
  <si>
    <t>Lindberg, James</t>
  </si>
  <si>
    <t>1062</t>
  </si>
  <si>
    <t>Cullinan, Brian &amp; Cassie</t>
  </si>
  <si>
    <t>1061</t>
  </si>
  <si>
    <t>Batzelle, Larry &amp; Kathy</t>
  </si>
  <si>
    <t>1060</t>
  </si>
  <si>
    <t>Daniels, Richard &amp; Laura</t>
  </si>
  <si>
    <t>1059</t>
  </si>
  <si>
    <t>McGuire, Cindy &amp; Craig</t>
  </si>
  <si>
    <t>1058</t>
  </si>
  <si>
    <t>Merrick, Kim</t>
  </si>
  <si>
    <t>1057</t>
  </si>
  <si>
    <t>Beck, Michael &amp; Glenda</t>
  </si>
  <si>
    <t>1056</t>
  </si>
  <si>
    <t>Duran, Trevor</t>
  </si>
  <si>
    <t>1055</t>
  </si>
  <si>
    <t>Thomas, Terry</t>
  </si>
  <si>
    <t>1054</t>
  </si>
  <si>
    <t>Seligman, Frank</t>
  </si>
  <si>
    <t>1053</t>
  </si>
  <si>
    <t>Keeney, Steve &amp; LaRae</t>
  </si>
  <si>
    <t>1052</t>
  </si>
  <si>
    <t>Blankinship, Paul &amp; Laura</t>
  </si>
  <si>
    <t>1051</t>
  </si>
  <si>
    <t>Funkhouser, Kenneth &amp; Jacalyn</t>
  </si>
  <si>
    <t>1050</t>
  </si>
  <si>
    <t>Olson, Marcy</t>
  </si>
  <si>
    <t>1049</t>
  </si>
  <si>
    <t>England, David &amp; Cindy</t>
  </si>
  <si>
    <t>1048</t>
  </si>
  <si>
    <t>Dillard, Richard &amp; Donna</t>
  </si>
  <si>
    <t>1047</t>
  </si>
  <si>
    <t>Nash, Robert &amp; Judy</t>
  </si>
  <si>
    <t>1046</t>
  </si>
  <si>
    <t>Palazzo, Robert</t>
  </si>
  <si>
    <t>1045</t>
  </si>
  <si>
    <t>Mersman, Dustin &amp; Elizabeth</t>
  </si>
  <si>
    <t>1044</t>
  </si>
  <si>
    <t>Hagge, Jennifer</t>
  </si>
  <si>
    <t>1043-1</t>
  </si>
  <si>
    <t>Arden, Linda</t>
  </si>
  <si>
    <t>1042</t>
  </si>
  <si>
    <t>Gott, Rodney &amp; Susan</t>
  </si>
  <si>
    <t>1041</t>
  </si>
  <si>
    <t>Toppen, Bob &amp; Charlene</t>
  </si>
  <si>
    <t>1040</t>
  </si>
  <si>
    <t>Belcher, Tammi &amp; Brad</t>
  </si>
  <si>
    <t>1039</t>
  </si>
  <si>
    <t>Muench, Eric &amp; Krista</t>
  </si>
  <si>
    <t>1038-1</t>
  </si>
  <si>
    <t>Litras, George &amp; Brigid</t>
  </si>
  <si>
    <t>1037</t>
  </si>
  <si>
    <t>Bonson, Charles &amp; Judith</t>
  </si>
  <si>
    <t>1036</t>
  </si>
  <si>
    <t>Cinnamon, Craig</t>
  </si>
  <si>
    <t>1035</t>
  </si>
  <si>
    <t>Christensen, Patrick &amp; Vicki</t>
  </si>
  <si>
    <t>1034</t>
  </si>
  <si>
    <t>Gleave, Michael</t>
  </si>
  <si>
    <t>1033-1</t>
  </si>
  <si>
    <t>Gardin, John</t>
  </si>
  <si>
    <t>1032</t>
  </si>
  <si>
    <t>McGuire, Stephen &amp; Katherine</t>
  </si>
  <si>
    <t>1031</t>
  </si>
  <si>
    <t>Graham, Keith</t>
  </si>
  <si>
    <t>1030</t>
  </si>
  <si>
    <t>Compton, Raymond &amp; Kristyne</t>
  </si>
  <si>
    <t>1029</t>
  </si>
  <si>
    <t>Bohlander, Herbert &amp; Karen</t>
  </si>
  <si>
    <t>1027</t>
  </si>
  <si>
    <t>Bilyeu, Joshua &amp; Nass, Kristin</t>
  </si>
  <si>
    <t>1026</t>
  </si>
  <si>
    <t>Jacobs, Staci &amp; Puetz, Randy</t>
  </si>
  <si>
    <t>1025</t>
  </si>
  <si>
    <t>Roddick, Christopher</t>
  </si>
  <si>
    <t>1024</t>
  </si>
  <si>
    <t>Larson, Midge</t>
  </si>
  <si>
    <t>1023</t>
  </si>
  <si>
    <t>Bright, Tina &amp; Shane</t>
  </si>
  <si>
    <t>1022</t>
  </si>
  <si>
    <t>Stone, Jeff and April</t>
  </si>
  <si>
    <t>1021</t>
  </si>
  <si>
    <t>Deckard, Norita</t>
  </si>
  <si>
    <t>1020</t>
  </si>
  <si>
    <t>Rose, Linne and Sandra</t>
  </si>
  <si>
    <t>1019</t>
  </si>
  <si>
    <t>Mittendorf-Berge, Carolyn</t>
  </si>
  <si>
    <t>1018</t>
  </si>
  <si>
    <t>Honstain, Teresa &amp; Michael</t>
  </si>
  <si>
    <t>1017-1</t>
  </si>
  <si>
    <t>Urick, Karen</t>
  </si>
  <si>
    <t>1016</t>
  </si>
  <si>
    <t>Barmore, Tyler</t>
  </si>
  <si>
    <t>1014</t>
  </si>
  <si>
    <t>Fiorito, Nick &amp; Leah</t>
  </si>
  <si>
    <t>1013</t>
  </si>
  <si>
    <t>Van Kirk, Ronald &amp; Julia</t>
  </si>
  <si>
    <t>1012</t>
  </si>
  <si>
    <t>Huff, Robert</t>
  </si>
  <si>
    <t>1011</t>
  </si>
  <si>
    <t>Doyle, Patrick</t>
  </si>
  <si>
    <t>1010</t>
  </si>
  <si>
    <t>Kelson, Jeff</t>
  </si>
  <si>
    <t>1009</t>
  </si>
  <si>
    <t>Henderson, Michael &amp; Darci</t>
  </si>
  <si>
    <t>1008</t>
  </si>
  <si>
    <t>Butts, Fred</t>
  </si>
  <si>
    <t>1007</t>
  </si>
  <si>
    <t>King, Laurie</t>
  </si>
  <si>
    <t>1005</t>
  </si>
  <si>
    <t>Almeida, Edward</t>
  </si>
  <si>
    <t>1004</t>
  </si>
  <si>
    <t>Philpot, Yvonne</t>
  </si>
  <si>
    <t>1003</t>
  </si>
  <si>
    <t>Post, Steven</t>
  </si>
  <si>
    <t>1001</t>
  </si>
  <si>
    <t>Total 
Year $$</t>
  </si>
  <si>
    <t>Cubic Feet</t>
  </si>
  <si>
    <t>ANNUAL
USAGE</t>
  </si>
  <si>
    <t>WWSC Annual TOTALS</t>
  </si>
  <si>
    <t>Cristalina Annual TOTALS</t>
  </si>
  <si>
    <t>NOV/DEC</t>
  </si>
  <si>
    <t>DEC-2013
Bill at
WWSC Rates</t>
  </si>
  <si>
    <t>Dec
Average
Water
Consumption
Total</t>
  </si>
  <si>
    <t>DEC-2013
Bill At Cristalina Rates</t>
  </si>
  <si>
    <t>DEC-2013
USAGE</t>
  </si>
  <si>
    <t>NOV-2013
Bill at
WWSC Rates</t>
  </si>
  <si>
    <t>Nov
Average
Water
Consumption
Total</t>
  </si>
  <si>
    <t>NOV-2013
Bill At Cristalina Rates</t>
  </si>
  <si>
    <t>NOV-2013
USAGE</t>
  </si>
  <si>
    <t>SEP/OCT</t>
  </si>
  <si>
    <t>OCT-2013
Bill at
WWSC Rates</t>
  </si>
  <si>
    <t>Oct
Average
Water
Consumption
Total</t>
  </si>
  <si>
    <t>OCT-2013
Bill At Cristalina Rates</t>
  </si>
  <si>
    <t>OCT-2013
USAGE</t>
  </si>
  <si>
    <t>SEP-2013
Bill at
WWSC Rates</t>
  </si>
  <si>
    <t>Sept
Average
Water
Consumption
Total</t>
  </si>
  <si>
    <t>SEP-2013
Bill At Cristalina Rates</t>
  </si>
  <si>
    <t>SEP-2013
USAGE</t>
  </si>
  <si>
    <t>JUL/AUG</t>
  </si>
  <si>
    <t>AUG-2013
Bill at
WWSC Rates</t>
  </si>
  <si>
    <t>Aug
Average
Water
Consumption
Total</t>
  </si>
  <si>
    <t>AUG-2013
Bill At Cristalina Rates</t>
  </si>
  <si>
    <t>AUG-2013
USAGE</t>
  </si>
  <si>
    <t>JUL-2013
Bill at
WWSC Rates</t>
  </si>
  <si>
    <t>July
Average
Water
Consumption
Total</t>
  </si>
  <si>
    <t>JUL-2013
Bill At Cristalina Rates</t>
  </si>
  <si>
    <t>JUL-2013
USAGE</t>
  </si>
  <si>
    <t>MAY/JUN</t>
  </si>
  <si>
    <t>JUN-2013
Bill at
WWSC Rates</t>
  </si>
  <si>
    <t>June
Average
Water
Consumption
Total</t>
  </si>
  <si>
    <t>JUN-2013
Bill At Cristalina Rates</t>
  </si>
  <si>
    <t>JUN-2013
USAGE</t>
  </si>
  <si>
    <t>MAY-2013
Bill at
WWSC Rates</t>
  </si>
  <si>
    <t>May
Average
Water
Consumption
Total</t>
  </si>
  <si>
    <t>MAY-2013
Bill At Cristalina Rates</t>
  </si>
  <si>
    <t>MAY-2013
USAGE</t>
  </si>
  <si>
    <t>MAR/APR</t>
  </si>
  <si>
    <t>APR-2013
Bill at
WWSC Rates</t>
  </si>
  <si>
    <t>Apr
Average
Water
Consumption
Total</t>
  </si>
  <si>
    <t>APR-2013
Bill At Cristalina Rates</t>
  </si>
  <si>
    <t>APR-2013
USAGE</t>
  </si>
  <si>
    <t>MAR-2013
Bill at
WWSC Rates</t>
  </si>
  <si>
    <t>Mar
Average
Water
Consumption
Total</t>
  </si>
  <si>
    <t>MAR-2013
Bill At Cristalina Rates</t>
  </si>
  <si>
    <t>MAR-2013
USAGE</t>
  </si>
  <si>
    <t>JAN/FEB</t>
  </si>
  <si>
    <t>FEB-2013
Bill at
WWSC Rates</t>
  </si>
  <si>
    <t xml:space="preserve">
Feb
Average
Water
Consumption
Total</t>
  </si>
  <si>
    <t>FEB-2013
Bill At Cristalina Rates</t>
  </si>
  <si>
    <t>FEB-2013
USAGE</t>
  </si>
  <si>
    <t xml:space="preserve">
JAN-2013
Bill at
WWSC Rates</t>
  </si>
  <si>
    <t>Jan
Average
Water
Consumption
Total</t>
  </si>
  <si>
    <t>JAN-2013
Bill At Cristalina Rates</t>
  </si>
  <si>
    <t xml:space="preserve">JAN-2013
USAGE </t>
  </si>
  <si>
    <t>NAME</t>
  </si>
  <si>
    <t>ACCOUNT #</t>
  </si>
  <si>
    <t>1,600 
cu ft.</t>
  </si>
  <si>
    <t>601-1,600 
cu ft.</t>
  </si>
  <si>
    <t>0-600 
cu ft.</t>
  </si>
  <si>
    <t>Base</t>
  </si>
  <si>
    <t>Over 750 
cu ft.</t>
  </si>
  <si>
    <t>0-750 
cu ft.</t>
  </si>
  <si>
    <t>WWSC Billing Rates</t>
  </si>
  <si>
    <t>Cristalina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</si>
</sst>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"/>
  </numFmts>
  <fonts count="10" x14ac:knownFonts="1">
    <font>
      <sz val="10"/>
      <name val="Helvetica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i/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charset val="1"/>
    </font>
    <font>
      <b/>
      <sz val="10"/>
      <name val="Arial"/>
      <family val="2"/>
    </font>
    <font>
      <b/>
      <i/>
      <sz val="10"/>
      <color theme="6" tint="-0.499984740745262"/>
      <name val="Arial"/>
      <family val="2"/>
    </font>
    <font>
      <b/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auto="1"/>
      </left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auto="1"/>
      </bottom>
      <diagonal/>
    </border>
    <border>
      <left style="medium">
        <color theme="7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/>
      <right style="medium">
        <color theme="7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7" tint="-0.24994659260841701"/>
      </left>
      <right style="medium">
        <color indexed="64"/>
      </right>
      <top/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1" fillId="0" borderId="0" xfId="3" applyNumberFormat="1" applyFill="1"/>
    <xf numFmtId="164" fontId="1" fillId="0" borderId="0" xfId="3" applyNumberFormat="1" applyFill="1"/>
    <xf numFmtId="44" fontId="1" fillId="0" borderId="0" xfId="2" applyFont="1" applyFill="1"/>
    <xf numFmtId="2" fontId="1" fillId="0" borderId="0" xfId="2" applyNumberFormat="1" applyFont="1" applyFill="1"/>
    <xf numFmtId="37" fontId="1" fillId="0" borderId="0" xfId="2" applyNumberFormat="1" applyFont="1" applyFill="1"/>
    <xf numFmtId="165" fontId="1" fillId="0" borderId="1" xfId="1" applyNumberFormat="1" applyFont="1" applyFill="1" applyBorder="1"/>
    <xf numFmtId="44" fontId="1" fillId="0" borderId="2" xfId="2" applyFont="1" applyFill="1" applyBorder="1"/>
    <xf numFmtId="44" fontId="1" fillId="0" borderId="3" xfId="2" applyFont="1" applyFill="1" applyBorder="1"/>
    <xf numFmtId="44" fontId="1" fillId="0" borderId="1" xfId="2" applyFont="1" applyFill="1" applyBorder="1"/>
    <xf numFmtId="37" fontId="1" fillId="0" borderId="1" xfId="2" applyNumberFormat="1" applyFont="1" applyFill="1" applyBorder="1"/>
    <xf numFmtId="2" fontId="1" fillId="2" borderId="1" xfId="2" applyNumberFormat="1" applyFont="1" applyFill="1" applyBorder="1"/>
    <xf numFmtId="3" fontId="1" fillId="0" borderId="1" xfId="3" applyNumberFormat="1" applyFill="1" applyBorder="1"/>
    <xf numFmtId="1" fontId="1" fillId="0" borderId="1" xfId="3" applyNumberFormat="1" applyFill="1" applyBorder="1"/>
    <xf numFmtId="44" fontId="1" fillId="0" borderId="5" xfId="3" applyNumberFormat="1" applyFill="1" applyBorder="1"/>
    <xf numFmtId="44" fontId="1" fillId="0" borderId="6" xfId="3" applyNumberFormat="1" applyFill="1" applyBorder="1"/>
    <xf numFmtId="44" fontId="1" fillId="0" borderId="7" xfId="3" applyNumberFormat="1" applyFill="1" applyBorder="1"/>
    <xf numFmtId="165" fontId="1" fillId="0" borderId="8" xfId="1" applyNumberFormat="1" applyFont="1" applyFill="1" applyBorder="1"/>
    <xf numFmtId="164" fontId="1" fillId="0" borderId="9" xfId="3" applyNumberFormat="1" applyFill="1" applyBorder="1"/>
    <xf numFmtId="44" fontId="1" fillId="0" borderId="11" xfId="2" applyFont="1" applyFill="1" applyBorder="1"/>
    <xf numFmtId="44" fontId="1" fillId="0" borderId="12" xfId="3" applyNumberFormat="1" applyFill="1" applyBorder="1"/>
    <xf numFmtId="165" fontId="1" fillId="0" borderId="13" xfId="1" applyNumberFormat="1" applyFont="1" applyFill="1" applyBorder="1"/>
    <xf numFmtId="164" fontId="1" fillId="0" borderId="14" xfId="3" applyNumberFormat="1" applyFill="1" applyBorder="1"/>
    <xf numFmtId="165" fontId="1" fillId="0" borderId="15" xfId="1" applyNumberFormat="1" applyFont="1" applyFill="1" applyBorder="1"/>
    <xf numFmtId="44" fontId="1" fillId="0" borderId="16" xfId="2" applyFont="1" applyFill="1" applyBorder="1"/>
    <xf numFmtId="44" fontId="1" fillId="0" borderId="17" xfId="2" applyFont="1" applyFill="1" applyBorder="1"/>
    <xf numFmtId="44" fontId="1" fillId="0" borderId="15" xfId="2" applyFont="1" applyFill="1" applyBorder="1"/>
    <xf numFmtId="1" fontId="1" fillId="0" borderId="15" xfId="3" applyNumberFormat="1" applyFill="1" applyBorder="1"/>
    <xf numFmtId="2" fontId="1" fillId="0" borderId="15" xfId="2" applyNumberFormat="1" applyFont="1" applyFill="1" applyBorder="1"/>
    <xf numFmtId="3" fontId="1" fillId="0" borderId="15" xfId="3" applyNumberFormat="1" applyFill="1" applyBorder="1"/>
    <xf numFmtId="44" fontId="1" fillId="0" borderId="18" xfId="2" applyFont="1" applyFill="1" applyBorder="1"/>
    <xf numFmtId="37" fontId="1" fillId="0" borderId="15" xfId="2" applyNumberFormat="1" applyFont="1" applyFill="1" applyBorder="1"/>
    <xf numFmtId="44" fontId="1" fillId="0" borderId="20" xfId="2" applyFont="1" applyFill="1" applyBorder="1"/>
    <xf numFmtId="44" fontId="1" fillId="0" borderId="21" xfId="2" applyFont="1" applyFill="1" applyBorder="1"/>
    <xf numFmtId="44" fontId="1" fillId="0" borderId="22" xfId="2" applyFont="1" applyFill="1" applyBorder="1"/>
    <xf numFmtId="1" fontId="1" fillId="0" borderId="23" xfId="3" applyNumberFormat="1" applyFill="1" applyBorder="1"/>
    <xf numFmtId="164" fontId="1" fillId="0" borderId="16" xfId="3" applyNumberFormat="1" applyFill="1" applyBorder="1"/>
    <xf numFmtId="44" fontId="1" fillId="0" borderId="22" xfId="3" applyNumberFormat="1" applyFill="1" applyBorder="1"/>
    <xf numFmtId="165" fontId="1" fillId="0" borderId="25" xfId="1" applyNumberFormat="1" applyFont="1" applyFill="1" applyBorder="1"/>
    <xf numFmtId="164" fontId="1" fillId="0" borderId="26" xfId="3" applyNumberFormat="1" applyFill="1" applyBorder="1"/>
    <xf numFmtId="165" fontId="1" fillId="0" borderId="18" xfId="1" applyNumberFormat="1" applyFont="1" applyFill="1" applyBorder="1"/>
    <xf numFmtId="44" fontId="1" fillId="0" borderId="27" xfId="2" applyFont="1" applyFill="1" applyBorder="1"/>
    <xf numFmtId="44" fontId="1" fillId="0" borderId="28" xfId="2" applyFont="1" applyFill="1" applyBorder="1"/>
    <xf numFmtId="1" fontId="1" fillId="0" borderId="18" xfId="3" applyNumberFormat="1" applyFill="1" applyBorder="1"/>
    <xf numFmtId="2" fontId="1" fillId="0" borderId="18" xfId="2" applyNumberFormat="1" applyFont="1" applyFill="1" applyBorder="1"/>
    <xf numFmtId="3" fontId="1" fillId="0" borderId="18" xfId="3" applyNumberFormat="1" applyFill="1" applyBorder="1"/>
    <xf numFmtId="37" fontId="1" fillId="0" borderId="18" xfId="2" applyNumberFormat="1" applyFont="1" applyFill="1" applyBorder="1"/>
    <xf numFmtId="1" fontId="1" fillId="0" borderId="30" xfId="3" applyNumberFormat="1" applyFill="1" applyBorder="1"/>
    <xf numFmtId="164" fontId="1" fillId="0" borderId="27" xfId="3" applyNumberFormat="1" applyFill="1" applyBorder="1"/>
    <xf numFmtId="165" fontId="1" fillId="0" borderId="31" xfId="1" applyNumberFormat="1" applyFont="1" applyFill="1" applyBorder="1"/>
    <xf numFmtId="164" fontId="1" fillId="0" borderId="32" xfId="3" applyNumberFormat="1" applyFill="1" applyBorder="1"/>
    <xf numFmtId="44" fontId="4" fillId="0" borderId="0" xfId="2" applyFont="1" applyFill="1"/>
    <xf numFmtId="0" fontId="5" fillId="0" borderId="18" xfId="0" applyFont="1" applyFill="1" applyBorder="1" applyAlignment="1">
      <alignment horizontal="center"/>
    </xf>
    <xf numFmtId="165" fontId="1" fillId="0" borderId="33" xfId="1" applyNumberFormat="1" applyFont="1" applyFill="1" applyBorder="1"/>
    <xf numFmtId="0" fontId="6" fillId="0" borderId="18" xfId="0" applyFont="1" applyBorder="1" applyAlignment="1">
      <alignment horizontal="left" vertical="top"/>
    </xf>
    <xf numFmtId="1" fontId="1" fillId="0" borderId="33" xfId="3" applyNumberFormat="1" applyFill="1" applyBorder="1"/>
    <xf numFmtId="164" fontId="1" fillId="0" borderId="35" xfId="3" applyNumberFormat="1" applyFill="1" applyBorder="1"/>
    <xf numFmtId="165" fontId="1" fillId="0" borderId="36" xfId="1" applyNumberFormat="1" applyFont="1" applyFill="1" applyBorder="1"/>
    <xf numFmtId="1" fontId="1" fillId="0" borderId="0" xfId="3" applyNumberFormat="1" applyFill="1" applyAlignment="1">
      <alignment horizontal="center"/>
    </xf>
    <xf numFmtId="44" fontId="1" fillId="0" borderId="38" xfId="2" applyFont="1" applyFill="1" applyBorder="1" applyAlignment="1">
      <alignment horizontal="center" wrapText="1"/>
    </xf>
    <xf numFmtId="44" fontId="1" fillId="0" borderId="39" xfId="2" applyFont="1" applyFill="1" applyBorder="1" applyAlignment="1">
      <alignment horizontal="center" wrapText="1"/>
    </xf>
    <xf numFmtId="44" fontId="1" fillId="0" borderId="40" xfId="2" applyFont="1" applyFill="1" applyBorder="1" applyAlignment="1">
      <alignment horizontal="center" wrapText="1"/>
    </xf>
    <xf numFmtId="1" fontId="1" fillId="0" borderId="41" xfId="3" applyNumberFormat="1" applyFill="1" applyBorder="1" applyAlignment="1">
      <alignment horizontal="center" wrapText="1"/>
    </xf>
    <xf numFmtId="164" fontId="1" fillId="0" borderId="42" xfId="3" applyNumberFormat="1" applyFill="1" applyBorder="1" applyAlignment="1">
      <alignment horizontal="center" wrapText="1"/>
    </xf>
    <xf numFmtId="166" fontId="1" fillId="0" borderId="44" xfId="3" applyNumberFormat="1" applyFill="1" applyBorder="1" applyAlignment="1">
      <alignment horizontal="center" wrapText="1"/>
    </xf>
    <xf numFmtId="166" fontId="1" fillId="0" borderId="45" xfId="3" applyNumberFormat="1" applyFill="1" applyBorder="1" applyAlignment="1">
      <alignment horizontal="center" wrapText="1"/>
    </xf>
    <xf numFmtId="1" fontId="1" fillId="0" borderId="46" xfId="3" applyNumberFormat="1" applyFill="1" applyBorder="1" applyAlignment="1">
      <alignment horizontal="center" wrapText="1"/>
    </xf>
    <xf numFmtId="164" fontId="1" fillId="0" borderId="47" xfId="3" applyNumberFormat="1" applyFill="1" applyBorder="1" applyAlignment="1">
      <alignment horizontal="center" wrapText="1"/>
    </xf>
    <xf numFmtId="1" fontId="1" fillId="0" borderId="0" xfId="3" applyNumberFormat="1" applyFill="1" applyAlignment="1">
      <alignment horizontal="center" wrapText="1"/>
    </xf>
    <xf numFmtId="44" fontId="1" fillId="0" borderId="48" xfId="2" applyFont="1" applyFill="1" applyBorder="1" applyAlignment="1">
      <alignment horizontal="center" wrapText="1"/>
    </xf>
    <xf numFmtId="44" fontId="1" fillId="0" borderId="0" xfId="2" applyFont="1" applyFill="1" applyAlignment="1">
      <alignment horizontal="center" wrapText="1"/>
    </xf>
    <xf numFmtId="37" fontId="1" fillId="0" borderId="0" xfId="2" applyNumberFormat="1" applyFont="1" applyFill="1" applyAlignment="1">
      <alignment horizontal="center" wrapText="1"/>
    </xf>
    <xf numFmtId="44" fontId="1" fillId="0" borderId="0" xfId="2" applyFont="1" applyFill="1" applyAlignment="1">
      <alignment horizontal="center"/>
    </xf>
    <xf numFmtId="2" fontId="1" fillId="0" borderId="0" xfId="2" applyNumberFormat="1" applyFont="1" applyFill="1" applyAlignment="1">
      <alignment horizontal="center" wrapText="1"/>
    </xf>
    <xf numFmtId="164" fontId="7" fillId="0" borderId="50" xfId="3" applyNumberFormat="1" applyFont="1" applyFill="1" applyBorder="1" applyAlignment="1">
      <alignment horizontal="center" wrapText="1"/>
    </xf>
    <xf numFmtId="164" fontId="7" fillId="0" borderId="51" xfId="3" applyNumberFormat="1" applyFont="1" applyFill="1" applyBorder="1" applyAlignment="1">
      <alignment horizontal="center" wrapText="1"/>
    </xf>
    <xf numFmtId="164" fontId="7" fillId="0" borderId="52" xfId="3" applyNumberFormat="1" applyFont="1" applyFill="1" applyBorder="1" applyAlignment="1">
      <alignment horizontal="center" wrapText="1"/>
    </xf>
    <xf numFmtId="1" fontId="1" fillId="0" borderId="53" xfId="3" applyNumberFormat="1" applyFill="1" applyBorder="1"/>
    <xf numFmtId="164" fontId="7" fillId="0" borderId="54" xfId="3" applyNumberFormat="1" applyFont="1" applyFill="1" applyBorder="1" applyAlignment="1">
      <alignment wrapText="1"/>
    </xf>
    <xf numFmtId="44" fontId="7" fillId="0" borderId="0" xfId="2" applyFont="1" applyFill="1"/>
    <xf numFmtId="1" fontId="1" fillId="0" borderId="0" xfId="3" quotePrefix="1" applyNumberFormat="1" applyFill="1"/>
    <xf numFmtId="164" fontId="1" fillId="3" borderId="49" xfId="3" applyNumberFormat="1" applyFill="1" applyBorder="1"/>
    <xf numFmtId="164" fontId="1" fillId="3" borderId="37" xfId="3" applyNumberFormat="1" applyFill="1" applyBorder="1" applyAlignment="1">
      <alignment horizontal="center" wrapText="1"/>
    </xf>
    <xf numFmtId="164" fontId="1" fillId="3" borderId="34" xfId="3" applyNumberFormat="1" applyFill="1" applyBorder="1"/>
    <xf numFmtId="164" fontId="1" fillId="3" borderId="29" xfId="3" applyNumberFormat="1" applyFill="1" applyBorder="1"/>
    <xf numFmtId="164" fontId="1" fillId="3" borderId="19" xfId="3" applyNumberFormat="1" applyFill="1" applyBorder="1"/>
    <xf numFmtId="164" fontId="1" fillId="3" borderId="4" xfId="3" applyNumberFormat="1" applyFill="1" applyBorder="1"/>
    <xf numFmtId="164" fontId="8" fillId="3" borderId="61" xfId="3" applyNumberFormat="1" applyFont="1" applyFill="1" applyBorder="1"/>
    <xf numFmtId="1" fontId="1" fillId="3" borderId="60" xfId="3" applyNumberFormat="1" applyFill="1" applyBorder="1"/>
    <xf numFmtId="164" fontId="1" fillId="3" borderId="59" xfId="3" applyNumberFormat="1" applyFill="1" applyBorder="1"/>
    <xf numFmtId="164" fontId="9" fillId="4" borderId="64" xfId="3" applyNumberFormat="1" applyFont="1" applyFill="1" applyBorder="1"/>
    <xf numFmtId="1" fontId="1" fillId="4" borderId="63" xfId="3" applyNumberFormat="1" applyFill="1" applyBorder="1"/>
    <xf numFmtId="164" fontId="1" fillId="4" borderId="62" xfId="3" applyNumberFormat="1" applyFill="1" applyBorder="1"/>
    <xf numFmtId="164" fontId="7" fillId="4" borderId="26" xfId="3" applyNumberFormat="1" applyFont="1" applyFill="1" applyBorder="1" applyAlignment="1">
      <alignment wrapText="1"/>
    </xf>
    <xf numFmtId="1" fontId="1" fillId="4" borderId="58" xfId="3" applyNumberFormat="1" applyFill="1" applyBorder="1"/>
    <xf numFmtId="164" fontId="7" fillId="4" borderId="57" xfId="3" applyNumberFormat="1" applyFont="1" applyFill="1" applyBorder="1" applyAlignment="1">
      <alignment horizontal="center" wrapText="1"/>
    </xf>
    <xf numFmtId="164" fontId="7" fillId="4" borderId="56" xfId="3" applyNumberFormat="1" applyFont="1" applyFill="1" applyBorder="1" applyAlignment="1">
      <alignment horizontal="center" wrapText="1"/>
    </xf>
    <xf numFmtId="164" fontId="1" fillId="4" borderId="55" xfId="3" applyNumberFormat="1" applyFill="1" applyBorder="1"/>
    <xf numFmtId="164" fontId="1" fillId="4" borderId="43" xfId="3" applyNumberFormat="1" applyFill="1" applyBorder="1" applyAlignment="1">
      <alignment horizontal="center" wrapText="1"/>
    </xf>
    <xf numFmtId="164" fontId="1" fillId="4" borderId="24" xfId="3" applyNumberFormat="1" applyFill="1" applyBorder="1"/>
    <xf numFmtId="164" fontId="1" fillId="4" borderId="10" xfId="3" applyNumberFormat="1" applyFill="1" applyBorder="1"/>
  </cellXfs>
  <cellStyles count="4">
    <cellStyle name="Comma" xfId="1" builtinId="3"/>
    <cellStyle name="Currency" xfId="2" builtinId="4"/>
    <cellStyle name="Normal" xfId="0" builtinId="0"/>
    <cellStyle name="Normal_PRAIRIE RIDGE CONSUMPTION @ WWSC RAT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nd/AppData/Local/Microsoft/Windows/Temporary%20Internet%20Files/Content.Outlook/NNIQJ9DH/Cristalina%20Purchase%20Model_2014-09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Calc. with adj labor"/>
      <sheetName val="Principle &amp; Interest Calc."/>
      <sheetName val="CONSUMPTION"/>
      <sheetName val="Maint Per Cust"/>
      <sheetName val="USEHistory"/>
      <sheetName val="USEHistory (WORK)"/>
    </sheetNames>
    <sheetDataSet>
      <sheetData sheetId="0">
        <row r="3">
          <cell r="A3">
            <v>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AH15" t="str">
            <v>Post, Steven</v>
          </cell>
          <cell r="AL15">
            <v>328</v>
          </cell>
          <cell r="AM15">
            <v>561</v>
          </cell>
          <cell r="AN15">
            <v>261</v>
          </cell>
          <cell r="AO15">
            <v>387</v>
          </cell>
          <cell r="AP15">
            <v>362</v>
          </cell>
          <cell r="AQ15">
            <v>444</v>
          </cell>
          <cell r="AR15">
            <v>466</v>
          </cell>
          <cell r="AS15">
            <v>764</v>
          </cell>
          <cell r="AT15">
            <v>685</v>
          </cell>
          <cell r="AU15">
            <v>942</v>
          </cell>
          <cell r="AV15">
            <v>1584</v>
          </cell>
          <cell r="AW15">
            <v>1192</v>
          </cell>
        </row>
        <row r="16">
          <cell r="AH16" t="str">
            <v>Philpot, Yvonne</v>
          </cell>
          <cell r="AL16">
            <v>827</v>
          </cell>
          <cell r="AM16">
            <v>1031</v>
          </cell>
          <cell r="AN16">
            <v>831</v>
          </cell>
          <cell r="AO16">
            <v>1411</v>
          </cell>
          <cell r="AP16">
            <v>1215</v>
          </cell>
          <cell r="AQ16">
            <v>2038</v>
          </cell>
          <cell r="AR16">
            <v>1975</v>
          </cell>
          <cell r="AS16">
            <v>2724</v>
          </cell>
          <cell r="AT16">
            <v>2010</v>
          </cell>
          <cell r="AU16">
            <v>1977</v>
          </cell>
          <cell r="AV16">
            <v>1994</v>
          </cell>
          <cell r="AW16">
            <v>992</v>
          </cell>
        </row>
        <row r="17">
          <cell r="AH17" t="str">
            <v>Almeida, Edward</v>
          </cell>
          <cell r="AL17">
            <v>46</v>
          </cell>
          <cell r="AM17">
            <v>88</v>
          </cell>
          <cell r="AN17">
            <v>71</v>
          </cell>
          <cell r="AO17">
            <v>164</v>
          </cell>
          <cell r="AP17">
            <v>87</v>
          </cell>
          <cell r="AQ17">
            <v>187</v>
          </cell>
          <cell r="AR17">
            <v>263</v>
          </cell>
          <cell r="AS17">
            <v>733</v>
          </cell>
          <cell r="AT17">
            <v>183</v>
          </cell>
          <cell r="AU17">
            <v>117</v>
          </cell>
          <cell r="AV17">
            <v>62</v>
          </cell>
          <cell r="AW17">
            <v>58</v>
          </cell>
        </row>
        <row r="18">
          <cell r="AH18" t="str">
            <v>King, Laurie</v>
          </cell>
          <cell r="AL18">
            <v>1043</v>
          </cell>
          <cell r="AM18">
            <v>1166</v>
          </cell>
          <cell r="AN18">
            <v>837</v>
          </cell>
          <cell r="AO18">
            <v>1070</v>
          </cell>
          <cell r="AP18">
            <v>1060</v>
          </cell>
          <cell r="AQ18">
            <v>1133</v>
          </cell>
          <cell r="AR18">
            <v>2615</v>
          </cell>
          <cell r="AS18">
            <v>1864</v>
          </cell>
          <cell r="AT18">
            <v>1581</v>
          </cell>
          <cell r="AU18">
            <v>957</v>
          </cell>
          <cell r="AV18">
            <v>1305</v>
          </cell>
          <cell r="AW18">
            <v>692</v>
          </cell>
        </row>
        <row r="19">
          <cell r="AH19" t="str">
            <v>Butts, Fred</v>
          </cell>
          <cell r="AL19">
            <v>468</v>
          </cell>
          <cell r="AM19">
            <v>520</v>
          </cell>
          <cell r="AN19">
            <v>384</v>
          </cell>
          <cell r="AO19">
            <v>478</v>
          </cell>
          <cell r="AP19">
            <v>457</v>
          </cell>
          <cell r="AQ19">
            <v>686</v>
          </cell>
          <cell r="AR19">
            <v>523</v>
          </cell>
          <cell r="AS19">
            <v>561</v>
          </cell>
          <cell r="AT19">
            <v>398</v>
          </cell>
          <cell r="AU19">
            <v>448</v>
          </cell>
          <cell r="AV19">
            <v>767</v>
          </cell>
          <cell r="AW19">
            <v>826</v>
          </cell>
        </row>
        <row r="20">
          <cell r="AH20" t="str">
            <v>Henderson, Michael &amp; Darci</v>
          </cell>
          <cell r="AL20">
            <v>342</v>
          </cell>
          <cell r="AM20">
            <v>338</v>
          </cell>
          <cell r="AN20">
            <v>278</v>
          </cell>
          <cell r="AO20">
            <v>325</v>
          </cell>
          <cell r="AP20">
            <v>298</v>
          </cell>
          <cell r="AQ20">
            <v>449</v>
          </cell>
          <cell r="AR20">
            <v>379</v>
          </cell>
          <cell r="AS20">
            <v>1118</v>
          </cell>
          <cell r="AT20">
            <v>563</v>
          </cell>
          <cell r="AU20">
            <v>350</v>
          </cell>
          <cell r="AV20">
            <v>429</v>
          </cell>
          <cell r="AW20">
            <v>247</v>
          </cell>
        </row>
        <row r="21">
          <cell r="AH21" t="str">
            <v>Kelson, Jeff</v>
          </cell>
          <cell r="AL21">
            <v>454</v>
          </cell>
          <cell r="AM21">
            <v>638</v>
          </cell>
          <cell r="AN21">
            <v>587</v>
          </cell>
          <cell r="AO21">
            <v>899</v>
          </cell>
          <cell r="AP21">
            <v>1211</v>
          </cell>
          <cell r="AQ21">
            <v>729</v>
          </cell>
          <cell r="AR21">
            <v>649</v>
          </cell>
          <cell r="AS21">
            <v>784</v>
          </cell>
          <cell r="AT21">
            <v>433</v>
          </cell>
          <cell r="AU21">
            <v>610</v>
          </cell>
          <cell r="AV21">
            <v>804</v>
          </cell>
          <cell r="AW21">
            <v>466</v>
          </cell>
        </row>
        <row r="22">
          <cell r="AH22" t="str">
            <v>Doyle, Patrick</v>
          </cell>
          <cell r="AL22">
            <v>165</v>
          </cell>
          <cell r="AM22">
            <v>347</v>
          </cell>
          <cell r="AN22">
            <v>178</v>
          </cell>
          <cell r="AO22">
            <v>252</v>
          </cell>
          <cell r="AP22">
            <v>223</v>
          </cell>
          <cell r="AQ22">
            <v>241</v>
          </cell>
          <cell r="AR22">
            <v>239</v>
          </cell>
          <cell r="AS22">
            <v>279</v>
          </cell>
          <cell r="AT22">
            <v>259</v>
          </cell>
          <cell r="AU22">
            <v>527</v>
          </cell>
          <cell r="AV22">
            <v>547</v>
          </cell>
          <cell r="AW22">
            <v>366</v>
          </cell>
        </row>
        <row r="23">
          <cell r="AH23" t="str">
            <v>Huff, Robert</v>
          </cell>
          <cell r="AL23">
            <v>491</v>
          </cell>
          <cell r="AM23">
            <v>1271</v>
          </cell>
          <cell r="AN23">
            <v>1282</v>
          </cell>
          <cell r="AO23">
            <v>0</v>
          </cell>
          <cell r="AP23">
            <v>2612</v>
          </cell>
          <cell r="AQ23">
            <v>1608</v>
          </cell>
          <cell r="AR23">
            <v>1234</v>
          </cell>
          <cell r="AS23">
            <v>1892</v>
          </cell>
          <cell r="AT23">
            <v>1255</v>
          </cell>
          <cell r="AU23">
            <v>1175</v>
          </cell>
          <cell r="AV23">
            <v>1355</v>
          </cell>
          <cell r="AW23">
            <v>972</v>
          </cell>
        </row>
        <row r="24">
          <cell r="AH24" t="str">
            <v>Van Kirk, Ronald &amp; Julia</v>
          </cell>
          <cell r="AL24">
            <v>4285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H25" t="str">
            <v>Fiorito, Nick &amp; Leah</v>
          </cell>
          <cell r="AL25">
            <v>0</v>
          </cell>
          <cell r="AM25">
            <v>1926</v>
          </cell>
          <cell r="AN25">
            <v>970</v>
          </cell>
          <cell r="AO25">
            <v>1083</v>
          </cell>
          <cell r="AP25">
            <v>1023</v>
          </cell>
          <cell r="AQ25">
            <v>1505</v>
          </cell>
          <cell r="AR25">
            <v>1227</v>
          </cell>
          <cell r="AS25">
            <v>1604</v>
          </cell>
          <cell r="AT25">
            <v>1059</v>
          </cell>
          <cell r="AU25">
            <v>1562</v>
          </cell>
          <cell r="AV25">
            <v>970</v>
          </cell>
          <cell r="AW25">
            <v>595</v>
          </cell>
        </row>
        <row r="26">
          <cell r="AH26" t="str">
            <v>Barmore, Tyler</v>
          </cell>
          <cell r="AL26">
            <v>167</v>
          </cell>
          <cell r="AM26">
            <v>236</v>
          </cell>
          <cell r="AN26">
            <v>190</v>
          </cell>
          <cell r="AO26">
            <v>201</v>
          </cell>
          <cell r="AP26">
            <v>157</v>
          </cell>
          <cell r="AQ26">
            <v>305</v>
          </cell>
          <cell r="AR26">
            <v>177</v>
          </cell>
          <cell r="AS26">
            <v>228</v>
          </cell>
          <cell r="AT26">
            <v>189</v>
          </cell>
          <cell r="AU26">
            <v>249</v>
          </cell>
          <cell r="AV26">
            <v>258</v>
          </cell>
          <cell r="AW26">
            <v>349</v>
          </cell>
        </row>
        <row r="27">
          <cell r="AH27" t="str">
            <v>Urick, Karen</v>
          </cell>
          <cell r="AL27">
            <v>3348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3218</v>
          </cell>
          <cell r="AT27">
            <v>1531</v>
          </cell>
          <cell r="AU27">
            <v>443</v>
          </cell>
          <cell r="AV27">
            <v>492</v>
          </cell>
          <cell r="AW27">
            <v>261</v>
          </cell>
        </row>
        <row r="28">
          <cell r="AH28" t="str">
            <v>Honstain, Teresa &amp; Michael</v>
          </cell>
          <cell r="AL28">
            <v>2066</v>
          </cell>
          <cell r="AM28">
            <v>841</v>
          </cell>
          <cell r="AN28">
            <v>855</v>
          </cell>
          <cell r="AO28">
            <v>846</v>
          </cell>
          <cell r="AP28">
            <v>1094</v>
          </cell>
          <cell r="AQ28">
            <v>1017</v>
          </cell>
          <cell r="AR28">
            <v>1025</v>
          </cell>
          <cell r="AS28">
            <v>2218</v>
          </cell>
          <cell r="AT28">
            <v>1494</v>
          </cell>
          <cell r="AU28">
            <v>682</v>
          </cell>
          <cell r="AV28">
            <v>842</v>
          </cell>
          <cell r="AW28">
            <v>663</v>
          </cell>
        </row>
        <row r="29">
          <cell r="AH29" t="str">
            <v>Mittendorf-Berge, Carolyn</v>
          </cell>
          <cell r="AL29">
            <v>354</v>
          </cell>
          <cell r="AM29">
            <v>626</v>
          </cell>
          <cell r="AN29">
            <v>294</v>
          </cell>
          <cell r="AO29">
            <v>475</v>
          </cell>
          <cell r="AP29">
            <v>443</v>
          </cell>
          <cell r="AQ29">
            <v>652</v>
          </cell>
          <cell r="AR29">
            <v>698</v>
          </cell>
          <cell r="AS29">
            <v>2820</v>
          </cell>
          <cell r="AT29">
            <v>2326</v>
          </cell>
          <cell r="AU29">
            <v>534</v>
          </cell>
          <cell r="AV29">
            <v>512</v>
          </cell>
          <cell r="AW29">
            <v>440</v>
          </cell>
        </row>
        <row r="30">
          <cell r="AH30" t="str">
            <v>Rose, Linne and Sandra</v>
          </cell>
          <cell r="AL30">
            <v>779</v>
          </cell>
          <cell r="AM30">
            <v>889</v>
          </cell>
          <cell r="AN30">
            <v>375</v>
          </cell>
          <cell r="AO30">
            <v>374</v>
          </cell>
          <cell r="AP30">
            <v>436</v>
          </cell>
          <cell r="AQ30">
            <v>466</v>
          </cell>
          <cell r="AR30">
            <v>458</v>
          </cell>
          <cell r="AS30">
            <v>1473</v>
          </cell>
          <cell r="AT30">
            <v>436</v>
          </cell>
          <cell r="AU30">
            <v>333</v>
          </cell>
          <cell r="AV30">
            <v>432</v>
          </cell>
          <cell r="AW30">
            <v>521</v>
          </cell>
        </row>
        <row r="31">
          <cell r="AH31" t="str">
            <v>Deckard, Norita</v>
          </cell>
          <cell r="AL31">
            <v>305</v>
          </cell>
          <cell r="AM31">
            <v>339</v>
          </cell>
          <cell r="AN31">
            <v>260</v>
          </cell>
          <cell r="AO31">
            <v>325</v>
          </cell>
          <cell r="AP31">
            <v>297</v>
          </cell>
          <cell r="AQ31">
            <v>487</v>
          </cell>
          <cell r="AR31">
            <v>583</v>
          </cell>
          <cell r="AS31">
            <v>903</v>
          </cell>
          <cell r="AT31">
            <v>383</v>
          </cell>
          <cell r="AU31">
            <v>269</v>
          </cell>
          <cell r="AV31">
            <v>344</v>
          </cell>
          <cell r="AW31">
            <v>239</v>
          </cell>
        </row>
        <row r="32">
          <cell r="AH32" t="str">
            <v>Stone, Jeff and April</v>
          </cell>
          <cell r="AL32">
            <v>307</v>
          </cell>
          <cell r="AM32">
            <v>221</v>
          </cell>
          <cell r="AN32">
            <v>185</v>
          </cell>
          <cell r="AO32">
            <v>379</v>
          </cell>
          <cell r="AP32">
            <v>116</v>
          </cell>
          <cell r="AQ32">
            <v>325</v>
          </cell>
          <cell r="AR32">
            <v>267</v>
          </cell>
          <cell r="AS32">
            <v>314</v>
          </cell>
          <cell r="AT32">
            <v>335</v>
          </cell>
          <cell r="AU32">
            <v>244</v>
          </cell>
          <cell r="AV32">
            <v>286</v>
          </cell>
          <cell r="AW32">
            <v>194</v>
          </cell>
        </row>
        <row r="33">
          <cell r="AH33" t="str">
            <v>Bright, Tina &amp; Shane</v>
          </cell>
          <cell r="AL33">
            <v>680</v>
          </cell>
          <cell r="AM33">
            <v>778</v>
          </cell>
          <cell r="AN33">
            <v>544</v>
          </cell>
          <cell r="AO33">
            <v>767</v>
          </cell>
          <cell r="AP33">
            <v>1865</v>
          </cell>
          <cell r="AQ33">
            <v>2198</v>
          </cell>
          <cell r="AR33">
            <v>1310</v>
          </cell>
          <cell r="AS33">
            <v>2517</v>
          </cell>
          <cell r="AT33">
            <v>1511</v>
          </cell>
          <cell r="AU33">
            <v>598</v>
          </cell>
          <cell r="AV33">
            <v>890</v>
          </cell>
          <cell r="AW33">
            <v>1075</v>
          </cell>
        </row>
        <row r="34">
          <cell r="AH34" t="str">
            <v>Larson, Midge</v>
          </cell>
          <cell r="AL34">
            <v>1533</v>
          </cell>
          <cell r="AM34">
            <v>1706</v>
          </cell>
          <cell r="AN34">
            <v>1154</v>
          </cell>
          <cell r="AO34">
            <v>1464</v>
          </cell>
          <cell r="AP34">
            <v>1476</v>
          </cell>
          <cell r="AQ34">
            <v>2575</v>
          </cell>
          <cell r="AR34">
            <v>2157</v>
          </cell>
          <cell r="AS34">
            <v>3183</v>
          </cell>
          <cell r="AT34">
            <v>1827</v>
          </cell>
          <cell r="AU34">
            <v>1667</v>
          </cell>
          <cell r="AV34">
            <v>2654</v>
          </cell>
          <cell r="AW34">
            <v>1388</v>
          </cell>
        </row>
        <row r="35">
          <cell r="AH35" t="str">
            <v>Roddick, Christopher</v>
          </cell>
          <cell r="AL35">
            <v>1483</v>
          </cell>
          <cell r="AM35">
            <v>2777</v>
          </cell>
          <cell r="AN35">
            <v>2285</v>
          </cell>
          <cell r="AO35">
            <v>3369</v>
          </cell>
          <cell r="AP35">
            <v>3303</v>
          </cell>
          <cell r="AQ35">
            <v>254</v>
          </cell>
          <cell r="AR35">
            <v>250</v>
          </cell>
          <cell r="AS35">
            <v>271</v>
          </cell>
          <cell r="AT35">
            <v>784</v>
          </cell>
          <cell r="AU35">
            <v>763</v>
          </cell>
          <cell r="AV35">
            <v>586</v>
          </cell>
          <cell r="AW35">
            <v>357</v>
          </cell>
        </row>
        <row r="36">
          <cell r="AH36" t="str">
            <v>Jacobs, Staci &amp; Puetz, Randy</v>
          </cell>
          <cell r="AL36">
            <v>473</v>
          </cell>
          <cell r="AM36">
            <v>594</v>
          </cell>
          <cell r="AN36">
            <v>477</v>
          </cell>
          <cell r="AO36">
            <v>539</v>
          </cell>
          <cell r="AP36">
            <v>554</v>
          </cell>
          <cell r="AQ36">
            <v>652</v>
          </cell>
          <cell r="AR36">
            <v>573</v>
          </cell>
          <cell r="AS36">
            <v>765</v>
          </cell>
          <cell r="AT36">
            <v>1135</v>
          </cell>
          <cell r="AU36">
            <v>561</v>
          </cell>
          <cell r="AV36">
            <v>568</v>
          </cell>
          <cell r="AW36">
            <v>414</v>
          </cell>
        </row>
        <row r="37">
          <cell r="AH37" t="str">
            <v>Bilyeu, Joshua &amp; Nass, Kristin</v>
          </cell>
          <cell r="AL37">
            <v>554</v>
          </cell>
          <cell r="AM37">
            <v>651</v>
          </cell>
          <cell r="AN37">
            <v>490</v>
          </cell>
          <cell r="AO37">
            <v>508</v>
          </cell>
          <cell r="AP37">
            <v>482</v>
          </cell>
          <cell r="AQ37">
            <v>557</v>
          </cell>
          <cell r="AR37">
            <v>625</v>
          </cell>
          <cell r="AS37">
            <v>1330</v>
          </cell>
          <cell r="AT37">
            <v>718</v>
          </cell>
          <cell r="AU37">
            <v>0</v>
          </cell>
          <cell r="AV37">
            <v>1110</v>
          </cell>
          <cell r="AW37">
            <v>419</v>
          </cell>
        </row>
        <row r="38">
          <cell r="AH38" t="str">
            <v>Bohlander, Herbert &amp; Karen</v>
          </cell>
          <cell r="AL38">
            <v>284</v>
          </cell>
          <cell r="AM38">
            <v>389</v>
          </cell>
          <cell r="AN38">
            <v>296</v>
          </cell>
          <cell r="AO38">
            <v>302</v>
          </cell>
          <cell r="AP38">
            <v>382</v>
          </cell>
          <cell r="AQ38">
            <v>491</v>
          </cell>
          <cell r="AR38">
            <v>438</v>
          </cell>
          <cell r="AS38">
            <v>933</v>
          </cell>
          <cell r="AT38">
            <v>493</v>
          </cell>
          <cell r="AU38">
            <v>286</v>
          </cell>
          <cell r="AV38">
            <v>207</v>
          </cell>
          <cell r="AW38">
            <v>165</v>
          </cell>
        </row>
        <row r="39">
          <cell r="AH39" t="str">
            <v>Compton, Raymond &amp; Kristyne</v>
          </cell>
          <cell r="AL39">
            <v>752</v>
          </cell>
          <cell r="AM39">
            <v>1002</v>
          </cell>
          <cell r="AN39">
            <v>687</v>
          </cell>
          <cell r="AO39">
            <v>744</v>
          </cell>
          <cell r="AP39">
            <v>877</v>
          </cell>
          <cell r="AQ39">
            <v>1082</v>
          </cell>
          <cell r="AR39">
            <v>1001</v>
          </cell>
          <cell r="AS39">
            <v>3213</v>
          </cell>
          <cell r="AT39">
            <v>1550</v>
          </cell>
          <cell r="AU39">
            <v>906</v>
          </cell>
          <cell r="AV39">
            <v>941</v>
          </cell>
          <cell r="AW39">
            <v>404</v>
          </cell>
        </row>
        <row r="40">
          <cell r="AH40" t="str">
            <v>Graham, Keith</v>
          </cell>
          <cell r="AL40">
            <v>908</v>
          </cell>
          <cell r="AM40">
            <v>1331</v>
          </cell>
          <cell r="AN40">
            <v>1022</v>
          </cell>
          <cell r="AO40">
            <v>1190</v>
          </cell>
          <cell r="AP40">
            <v>1005</v>
          </cell>
          <cell r="AQ40">
            <v>1294</v>
          </cell>
          <cell r="AR40">
            <v>1282</v>
          </cell>
          <cell r="AS40">
            <v>1487</v>
          </cell>
          <cell r="AT40">
            <v>1228</v>
          </cell>
          <cell r="AU40">
            <v>1089</v>
          </cell>
          <cell r="AV40">
            <v>1126</v>
          </cell>
          <cell r="AW40">
            <v>815</v>
          </cell>
        </row>
        <row r="41">
          <cell r="AH41" t="str">
            <v>McGuire, Stephen &amp; Katherine</v>
          </cell>
          <cell r="AL41">
            <v>807</v>
          </cell>
          <cell r="AM41">
            <v>918</v>
          </cell>
          <cell r="AN41">
            <v>649</v>
          </cell>
          <cell r="AO41">
            <v>840</v>
          </cell>
          <cell r="AP41">
            <v>701</v>
          </cell>
          <cell r="AQ41">
            <v>821</v>
          </cell>
          <cell r="AR41">
            <v>1216</v>
          </cell>
          <cell r="AS41">
            <v>4051</v>
          </cell>
          <cell r="AT41">
            <v>2178</v>
          </cell>
          <cell r="AU41">
            <v>661</v>
          </cell>
          <cell r="AV41">
            <v>769</v>
          </cell>
          <cell r="AW41">
            <v>520</v>
          </cell>
        </row>
        <row r="42">
          <cell r="AH42" t="str">
            <v>Gardin, John</v>
          </cell>
          <cell r="AL42">
            <v>452</v>
          </cell>
          <cell r="AM42">
            <v>488</v>
          </cell>
          <cell r="AN42">
            <v>316</v>
          </cell>
          <cell r="AO42">
            <v>428</v>
          </cell>
          <cell r="AP42">
            <v>360</v>
          </cell>
          <cell r="AQ42">
            <v>1241</v>
          </cell>
          <cell r="AR42">
            <v>468</v>
          </cell>
          <cell r="AS42">
            <v>465</v>
          </cell>
          <cell r="AT42">
            <v>282</v>
          </cell>
          <cell r="AU42">
            <v>398</v>
          </cell>
          <cell r="AV42">
            <v>529</v>
          </cell>
          <cell r="AW42">
            <v>364</v>
          </cell>
        </row>
        <row r="43">
          <cell r="AH43" t="str">
            <v>Gleave, Michael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519</v>
          </cell>
        </row>
        <row r="44">
          <cell r="AH44" t="str">
            <v>Christensen, Patrick &amp; Vicki</v>
          </cell>
          <cell r="AL44">
            <v>389</v>
          </cell>
          <cell r="AM44">
            <v>502</v>
          </cell>
          <cell r="AN44">
            <v>418</v>
          </cell>
          <cell r="AO44">
            <v>345</v>
          </cell>
          <cell r="AP44">
            <v>415</v>
          </cell>
          <cell r="AQ44">
            <v>480</v>
          </cell>
          <cell r="AR44">
            <v>405</v>
          </cell>
          <cell r="AS44">
            <v>952</v>
          </cell>
          <cell r="AT44">
            <v>488</v>
          </cell>
          <cell r="AU44">
            <v>338</v>
          </cell>
          <cell r="AV44">
            <v>442</v>
          </cell>
          <cell r="AW44">
            <v>325</v>
          </cell>
        </row>
        <row r="45">
          <cell r="AH45" t="str">
            <v>Cinnamon, Craig</v>
          </cell>
          <cell r="AL45">
            <v>817</v>
          </cell>
          <cell r="AM45">
            <v>1027</v>
          </cell>
          <cell r="AN45">
            <v>680</v>
          </cell>
          <cell r="AO45">
            <v>615</v>
          </cell>
          <cell r="AP45">
            <v>639</v>
          </cell>
          <cell r="AQ45">
            <v>1963</v>
          </cell>
          <cell r="AR45">
            <v>2108</v>
          </cell>
          <cell r="AS45">
            <v>2971</v>
          </cell>
          <cell r="AT45">
            <v>1870</v>
          </cell>
          <cell r="AU45">
            <v>699</v>
          </cell>
          <cell r="AV45">
            <v>688</v>
          </cell>
          <cell r="AW45">
            <v>508</v>
          </cell>
        </row>
        <row r="46">
          <cell r="AH46" t="str">
            <v>Bonson, Charles &amp; Judith</v>
          </cell>
          <cell r="AL46">
            <v>757</v>
          </cell>
          <cell r="AM46">
            <v>886</v>
          </cell>
          <cell r="AN46">
            <v>721</v>
          </cell>
          <cell r="AO46">
            <v>796</v>
          </cell>
          <cell r="AP46">
            <v>715</v>
          </cell>
          <cell r="AQ46">
            <v>1000</v>
          </cell>
          <cell r="AR46">
            <v>1150</v>
          </cell>
          <cell r="AS46">
            <v>1270</v>
          </cell>
          <cell r="AT46">
            <v>717</v>
          </cell>
          <cell r="AU46">
            <v>616</v>
          </cell>
          <cell r="AV46">
            <v>708</v>
          </cell>
          <cell r="AW46">
            <v>483</v>
          </cell>
        </row>
        <row r="47">
          <cell r="AH47" t="str">
            <v>Litras, George &amp; Brigid</v>
          </cell>
          <cell r="AL47">
            <v>710</v>
          </cell>
          <cell r="AM47">
            <v>956</v>
          </cell>
          <cell r="AN47">
            <v>686</v>
          </cell>
          <cell r="AO47">
            <v>736</v>
          </cell>
          <cell r="AP47">
            <v>709</v>
          </cell>
          <cell r="AQ47">
            <v>852</v>
          </cell>
          <cell r="AR47">
            <v>820</v>
          </cell>
          <cell r="AS47">
            <v>1291</v>
          </cell>
          <cell r="AT47">
            <v>491</v>
          </cell>
          <cell r="AU47">
            <v>424</v>
          </cell>
          <cell r="AV47">
            <v>330</v>
          </cell>
          <cell r="AW47">
            <v>305</v>
          </cell>
        </row>
        <row r="48">
          <cell r="AH48" t="str">
            <v>Muench, Eric &amp; Krista</v>
          </cell>
          <cell r="AL48">
            <v>0</v>
          </cell>
          <cell r="AM48">
            <v>0</v>
          </cell>
          <cell r="AN48">
            <v>0</v>
          </cell>
          <cell r="AO48">
            <v>593</v>
          </cell>
          <cell r="AP48">
            <v>545</v>
          </cell>
          <cell r="AQ48">
            <v>584</v>
          </cell>
          <cell r="AR48">
            <v>541</v>
          </cell>
          <cell r="AS48">
            <v>867</v>
          </cell>
          <cell r="AT48">
            <v>598</v>
          </cell>
          <cell r="AU48">
            <v>450</v>
          </cell>
          <cell r="AV48">
            <v>651</v>
          </cell>
          <cell r="AW48">
            <v>479</v>
          </cell>
        </row>
        <row r="49">
          <cell r="AH49" t="str">
            <v>Belcher, Tammi &amp; Brad</v>
          </cell>
          <cell r="AL49">
            <v>469</v>
          </cell>
          <cell r="AM49">
            <v>533</v>
          </cell>
          <cell r="AN49">
            <v>430</v>
          </cell>
          <cell r="AO49">
            <v>424</v>
          </cell>
          <cell r="AP49">
            <v>316</v>
          </cell>
          <cell r="AQ49">
            <v>524</v>
          </cell>
          <cell r="AR49">
            <v>767</v>
          </cell>
          <cell r="AS49">
            <v>560</v>
          </cell>
          <cell r="AT49">
            <v>436</v>
          </cell>
          <cell r="AU49">
            <v>383</v>
          </cell>
          <cell r="AV49">
            <v>525</v>
          </cell>
          <cell r="AW49">
            <v>309</v>
          </cell>
        </row>
        <row r="50">
          <cell r="AH50" t="str">
            <v>Toppen, Bob &amp; Charlene</v>
          </cell>
          <cell r="AL50">
            <v>761</v>
          </cell>
          <cell r="AM50">
            <v>826</v>
          </cell>
          <cell r="AN50">
            <v>567</v>
          </cell>
          <cell r="AO50">
            <v>942</v>
          </cell>
          <cell r="AP50">
            <v>578</v>
          </cell>
          <cell r="AQ50">
            <v>1906</v>
          </cell>
          <cell r="AR50">
            <v>2218</v>
          </cell>
          <cell r="AS50">
            <v>5675</v>
          </cell>
          <cell r="AT50">
            <v>2441</v>
          </cell>
          <cell r="AU50">
            <v>746</v>
          </cell>
          <cell r="AV50">
            <v>933</v>
          </cell>
          <cell r="AW50">
            <v>566</v>
          </cell>
        </row>
        <row r="51">
          <cell r="AH51" t="str">
            <v>Gott, Rodney &amp; Susan</v>
          </cell>
          <cell r="AL51">
            <v>1074</v>
          </cell>
          <cell r="AM51">
            <v>997</v>
          </cell>
          <cell r="AN51">
            <v>712</v>
          </cell>
          <cell r="AO51">
            <v>760</v>
          </cell>
          <cell r="AP51">
            <v>820</v>
          </cell>
          <cell r="AQ51">
            <v>1638</v>
          </cell>
          <cell r="AR51">
            <v>2543</v>
          </cell>
          <cell r="AS51">
            <v>5189</v>
          </cell>
          <cell r="AT51">
            <v>1762</v>
          </cell>
          <cell r="AU51">
            <v>1032</v>
          </cell>
          <cell r="AV51">
            <v>1054</v>
          </cell>
          <cell r="AW51">
            <v>584</v>
          </cell>
        </row>
        <row r="52">
          <cell r="AH52" t="str">
            <v>Arden, Linda</v>
          </cell>
          <cell r="AL52">
            <v>691</v>
          </cell>
          <cell r="AM52">
            <v>633</v>
          </cell>
          <cell r="AN52">
            <v>517</v>
          </cell>
          <cell r="AO52">
            <v>513</v>
          </cell>
          <cell r="AP52">
            <v>716</v>
          </cell>
          <cell r="AQ52">
            <v>720</v>
          </cell>
          <cell r="AR52">
            <v>774</v>
          </cell>
          <cell r="AS52">
            <v>2568</v>
          </cell>
          <cell r="AT52">
            <v>753</v>
          </cell>
          <cell r="AU52">
            <v>608</v>
          </cell>
          <cell r="AV52">
            <v>915</v>
          </cell>
          <cell r="AW52">
            <v>718</v>
          </cell>
        </row>
        <row r="53">
          <cell r="AH53" t="str">
            <v>Hagge, Jennifer</v>
          </cell>
          <cell r="AL53">
            <v>0</v>
          </cell>
          <cell r="AM53">
            <v>697</v>
          </cell>
          <cell r="AN53">
            <v>591</v>
          </cell>
          <cell r="AO53">
            <v>637</v>
          </cell>
          <cell r="AP53">
            <v>640</v>
          </cell>
          <cell r="AQ53">
            <v>788</v>
          </cell>
          <cell r="AR53">
            <v>641</v>
          </cell>
          <cell r="AS53">
            <v>826</v>
          </cell>
          <cell r="AT53">
            <v>667</v>
          </cell>
          <cell r="AU53">
            <v>659</v>
          </cell>
          <cell r="AV53">
            <v>871</v>
          </cell>
          <cell r="AW53">
            <v>534</v>
          </cell>
        </row>
        <row r="54">
          <cell r="AH54" t="str">
            <v>Mersman, Dustin &amp; Elizabeth</v>
          </cell>
          <cell r="AL54">
            <v>862</v>
          </cell>
          <cell r="AM54">
            <v>855</v>
          </cell>
          <cell r="AN54">
            <v>597</v>
          </cell>
          <cell r="AO54">
            <v>894</v>
          </cell>
          <cell r="AP54">
            <v>774</v>
          </cell>
          <cell r="AQ54">
            <v>974</v>
          </cell>
          <cell r="AR54">
            <v>1082</v>
          </cell>
          <cell r="AS54">
            <v>2012</v>
          </cell>
          <cell r="AT54">
            <v>1006</v>
          </cell>
          <cell r="AU54">
            <v>746</v>
          </cell>
          <cell r="AV54">
            <v>707</v>
          </cell>
          <cell r="AW54">
            <v>551</v>
          </cell>
        </row>
        <row r="55">
          <cell r="AH55" t="str">
            <v>Palazzo, Robert</v>
          </cell>
          <cell r="AL55">
            <v>81</v>
          </cell>
          <cell r="AM55">
            <v>119</v>
          </cell>
          <cell r="AN55">
            <v>106</v>
          </cell>
          <cell r="AO55">
            <v>115</v>
          </cell>
          <cell r="AP55">
            <v>103</v>
          </cell>
          <cell r="AQ55">
            <v>116</v>
          </cell>
          <cell r="AR55">
            <v>72</v>
          </cell>
          <cell r="AS55">
            <v>203</v>
          </cell>
          <cell r="AT55">
            <v>102</v>
          </cell>
          <cell r="AU55">
            <v>84</v>
          </cell>
          <cell r="AV55">
            <v>103</v>
          </cell>
          <cell r="AW55">
            <v>73</v>
          </cell>
        </row>
        <row r="56">
          <cell r="AH56" t="str">
            <v>Nash, Robert &amp; Judy</v>
          </cell>
          <cell r="AL56">
            <v>507</v>
          </cell>
          <cell r="AM56">
            <v>417</v>
          </cell>
          <cell r="AN56">
            <v>451</v>
          </cell>
          <cell r="AO56">
            <v>1052</v>
          </cell>
          <cell r="AP56">
            <v>10</v>
          </cell>
          <cell r="AQ56">
            <v>998</v>
          </cell>
          <cell r="AR56">
            <v>1428</v>
          </cell>
          <cell r="AS56">
            <v>2580</v>
          </cell>
          <cell r="AT56">
            <v>1594</v>
          </cell>
          <cell r="AU56">
            <v>745</v>
          </cell>
          <cell r="AV56">
            <v>846</v>
          </cell>
          <cell r="AW56">
            <v>409</v>
          </cell>
        </row>
        <row r="57">
          <cell r="AH57" t="str">
            <v>Dillard, Richard &amp; Donna</v>
          </cell>
          <cell r="AL57">
            <v>565</v>
          </cell>
          <cell r="AM57">
            <v>658</v>
          </cell>
          <cell r="AN57">
            <v>439</v>
          </cell>
          <cell r="AO57">
            <v>396</v>
          </cell>
          <cell r="AP57">
            <v>397</v>
          </cell>
          <cell r="AQ57">
            <v>455</v>
          </cell>
          <cell r="AR57">
            <v>396</v>
          </cell>
          <cell r="AS57">
            <v>540</v>
          </cell>
          <cell r="AT57">
            <v>388</v>
          </cell>
          <cell r="AU57">
            <v>374</v>
          </cell>
          <cell r="AV57">
            <v>533</v>
          </cell>
          <cell r="AW57">
            <v>304</v>
          </cell>
        </row>
        <row r="58">
          <cell r="AH58" t="str">
            <v>England, David &amp; Cindy</v>
          </cell>
          <cell r="AL58">
            <v>269</v>
          </cell>
          <cell r="AM58">
            <v>336</v>
          </cell>
          <cell r="AN58">
            <v>364</v>
          </cell>
          <cell r="AO58">
            <v>431</v>
          </cell>
          <cell r="AP58">
            <v>515</v>
          </cell>
          <cell r="AQ58">
            <v>1151</v>
          </cell>
          <cell r="AR58">
            <v>916</v>
          </cell>
          <cell r="AS58">
            <v>2480</v>
          </cell>
          <cell r="AT58">
            <v>2344</v>
          </cell>
          <cell r="AU58">
            <v>1568</v>
          </cell>
          <cell r="AV58">
            <v>1015</v>
          </cell>
          <cell r="AW58">
            <v>781</v>
          </cell>
        </row>
        <row r="59">
          <cell r="AH59" t="str">
            <v>Olson, Marcy</v>
          </cell>
          <cell r="AL59">
            <v>520</v>
          </cell>
          <cell r="AM59">
            <v>670</v>
          </cell>
          <cell r="AN59">
            <v>497</v>
          </cell>
          <cell r="AO59">
            <v>498</v>
          </cell>
          <cell r="AP59">
            <v>434</v>
          </cell>
          <cell r="AQ59">
            <v>523</v>
          </cell>
          <cell r="AR59">
            <v>421</v>
          </cell>
          <cell r="AS59">
            <v>668</v>
          </cell>
          <cell r="AT59">
            <v>572</v>
          </cell>
          <cell r="AU59">
            <v>451</v>
          </cell>
          <cell r="AV59">
            <v>760</v>
          </cell>
          <cell r="AW59">
            <v>540</v>
          </cell>
        </row>
        <row r="60">
          <cell r="AH60" t="str">
            <v>Funkhouser, Kenneth &amp; Jacalyn</v>
          </cell>
          <cell r="AL60">
            <v>524</v>
          </cell>
          <cell r="AM60">
            <v>530</v>
          </cell>
          <cell r="AN60">
            <v>444</v>
          </cell>
          <cell r="AO60">
            <v>461</v>
          </cell>
          <cell r="AP60">
            <v>439</v>
          </cell>
          <cell r="AQ60">
            <v>532</v>
          </cell>
          <cell r="AR60">
            <v>554</v>
          </cell>
          <cell r="AS60">
            <v>601</v>
          </cell>
          <cell r="AT60">
            <v>424</v>
          </cell>
          <cell r="AU60">
            <v>425</v>
          </cell>
          <cell r="AV60">
            <v>616</v>
          </cell>
          <cell r="AW60">
            <v>414</v>
          </cell>
        </row>
        <row r="61">
          <cell r="AH61" t="str">
            <v>Blankinship, Paul &amp; Laura</v>
          </cell>
          <cell r="AL61">
            <v>394</v>
          </cell>
          <cell r="AM61">
            <v>572</v>
          </cell>
          <cell r="AN61">
            <v>271</v>
          </cell>
          <cell r="AO61">
            <v>414</v>
          </cell>
          <cell r="AP61">
            <v>367</v>
          </cell>
          <cell r="AQ61">
            <v>486</v>
          </cell>
          <cell r="AR61">
            <v>370</v>
          </cell>
          <cell r="AS61">
            <v>785</v>
          </cell>
          <cell r="AT61">
            <v>597</v>
          </cell>
          <cell r="AU61">
            <v>299</v>
          </cell>
          <cell r="AV61">
            <v>433</v>
          </cell>
          <cell r="AW61">
            <v>377</v>
          </cell>
        </row>
        <row r="62">
          <cell r="AH62" t="str">
            <v>Keeney, Steve &amp; LaRae</v>
          </cell>
          <cell r="AL62">
            <v>771</v>
          </cell>
          <cell r="AM62">
            <v>857</v>
          </cell>
          <cell r="AN62">
            <v>505</v>
          </cell>
          <cell r="AO62">
            <v>582</v>
          </cell>
          <cell r="AP62">
            <v>462</v>
          </cell>
          <cell r="AQ62">
            <v>924</v>
          </cell>
          <cell r="AR62">
            <v>1042</v>
          </cell>
          <cell r="AS62">
            <v>1101</v>
          </cell>
          <cell r="AT62">
            <v>869</v>
          </cell>
          <cell r="AU62">
            <v>1002</v>
          </cell>
          <cell r="AV62">
            <v>907</v>
          </cell>
          <cell r="AW62">
            <v>721</v>
          </cell>
        </row>
        <row r="63">
          <cell r="AH63" t="str">
            <v>Seligman, Frank</v>
          </cell>
          <cell r="AL63">
            <v>282</v>
          </cell>
          <cell r="AM63">
            <v>323</v>
          </cell>
          <cell r="AN63">
            <v>303</v>
          </cell>
          <cell r="AO63">
            <v>472</v>
          </cell>
          <cell r="AP63">
            <v>275</v>
          </cell>
          <cell r="AQ63">
            <v>353</v>
          </cell>
          <cell r="AR63">
            <v>279</v>
          </cell>
          <cell r="AS63">
            <v>365</v>
          </cell>
          <cell r="AT63">
            <v>625</v>
          </cell>
          <cell r="AU63">
            <v>207</v>
          </cell>
          <cell r="AV63">
            <v>329</v>
          </cell>
          <cell r="AW63">
            <v>254</v>
          </cell>
        </row>
        <row r="64">
          <cell r="AH64" t="str">
            <v>Thomas, Terry</v>
          </cell>
          <cell r="AL64">
            <v>192</v>
          </cell>
          <cell r="AM64">
            <v>227</v>
          </cell>
          <cell r="AN64">
            <v>126</v>
          </cell>
          <cell r="AO64">
            <v>121</v>
          </cell>
          <cell r="AP64">
            <v>110</v>
          </cell>
          <cell r="AQ64">
            <v>195</v>
          </cell>
          <cell r="AR64">
            <v>149</v>
          </cell>
          <cell r="AS64">
            <v>324</v>
          </cell>
          <cell r="AT64">
            <v>135</v>
          </cell>
          <cell r="AU64">
            <v>103</v>
          </cell>
          <cell r="AV64">
            <v>154</v>
          </cell>
          <cell r="AW64">
            <v>96</v>
          </cell>
        </row>
        <row r="65">
          <cell r="AH65" t="str">
            <v>Duran, Trevor</v>
          </cell>
          <cell r="AL65">
            <v>643</v>
          </cell>
          <cell r="AM65">
            <v>887</v>
          </cell>
          <cell r="AN65">
            <v>119</v>
          </cell>
          <cell r="AO65">
            <v>456</v>
          </cell>
          <cell r="AP65">
            <v>433</v>
          </cell>
          <cell r="AQ65">
            <v>906</v>
          </cell>
          <cell r="AR65">
            <v>1007</v>
          </cell>
          <cell r="AS65">
            <v>2274</v>
          </cell>
          <cell r="AT65">
            <v>1198</v>
          </cell>
          <cell r="AU65">
            <v>958</v>
          </cell>
          <cell r="AV65">
            <v>394</v>
          </cell>
          <cell r="AW65">
            <v>293</v>
          </cell>
        </row>
        <row r="66">
          <cell r="AH66" t="str">
            <v>Beck, Michael &amp; Glenda</v>
          </cell>
          <cell r="AL66">
            <v>392</v>
          </cell>
          <cell r="AM66">
            <v>495</v>
          </cell>
          <cell r="AN66">
            <v>390</v>
          </cell>
          <cell r="AO66">
            <v>420</v>
          </cell>
          <cell r="AP66">
            <v>410</v>
          </cell>
          <cell r="AQ66">
            <v>482</v>
          </cell>
          <cell r="AR66">
            <v>438</v>
          </cell>
          <cell r="AS66">
            <v>517</v>
          </cell>
          <cell r="AT66">
            <v>397</v>
          </cell>
          <cell r="AU66">
            <v>346</v>
          </cell>
          <cell r="AV66">
            <v>425</v>
          </cell>
          <cell r="AW66">
            <v>338</v>
          </cell>
        </row>
        <row r="67">
          <cell r="AH67" t="str">
            <v>Merrick, Kim</v>
          </cell>
          <cell r="AL67">
            <v>212</v>
          </cell>
          <cell r="AM67">
            <v>242</v>
          </cell>
          <cell r="AN67">
            <v>231</v>
          </cell>
          <cell r="AO67">
            <v>249</v>
          </cell>
          <cell r="AP67">
            <v>230</v>
          </cell>
          <cell r="AQ67">
            <v>527</v>
          </cell>
          <cell r="AR67">
            <v>573</v>
          </cell>
          <cell r="AS67">
            <v>1757</v>
          </cell>
          <cell r="AT67">
            <v>597</v>
          </cell>
          <cell r="AU67">
            <v>252</v>
          </cell>
          <cell r="AV67">
            <v>304</v>
          </cell>
          <cell r="AW67">
            <v>227</v>
          </cell>
        </row>
        <row r="68">
          <cell r="AH68" t="str">
            <v>McGuire, Cindy &amp; Craig</v>
          </cell>
          <cell r="AL68">
            <v>511</v>
          </cell>
          <cell r="AM68">
            <v>526</v>
          </cell>
          <cell r="AN68">
            <v>441</v>
          </cell>
          <cell r="AO68">
            <v>565</v>
          </cell>
          <cell r="AP68">
            <v>467</v>
          </cell>
          <cell r="AQ68">
            <v>681</v>
          </cell>
          <cell r="AR68">
            <v>802</v>
          </cell>
          <cell r="AS68">
            <v>984</v>
          </cell>
          <cell r="AT68">
            <v>656</v>
          </cell>
          <cell r="AU68">
            <v>521</v>
          </cell>
          <cell r="AV68">
            <v>583</v>
          </cell>
          <cell r="AW68">
            <v>313</v>
          </cell>
        </row>
        <row r="69">
          <cell r="AH69" t="str">
            <v>Daniels, Richard &amp; Laura</v>
          </cell>
          <cell r="AL69">
            <v>638</v>
          </cell>
          <cell r="AM69">
            <v>796</v>
          </cell>
          <cell r="AN69">
            <v>380</v>
          </cell>
          <cell r="AO69">
            <v>371</v>
          </cell>
          <cell r="AP69">
            <v>347</v>
          </cell>
          <cell r="AQ69">
            <v>594</v>
          </cell>
          <cell r="AR69">
            <v>837</v>
          </cell>
          <cell r="AS69">
            <v>1158</v>
          </cell>
          <cell r="AT69">
            <v>936</v>
          </cell>
          <cell r="AU69">
            <v>278</v>
          </cell>
          <cell r="AV69">
            <v>372</v>
          </cell>
          <cell r="AW69">
            <v>254</v>
          </cell>
        </row>
        <row r="70">
          <cell r="AH70" t="str">
            <v>Batzelle, Larry &amp; Kathy</v>
          </cell>
          <cell r="AL70">
            <v>489</v>
          </cell>
          <cell r="AM70">
            <v>471</v>
          </cell>
          <cell r="AN70">
            <v>350</v>
          </cell>
          <cell r="AO70">
            <v>783</v>
          </cell>
          <cell r="AP70">
            <v>369</v>
          </cell>
          <cell r="AQ70">
            <v>767</v>
          </cell>
          <cell r="AR70">
            <v>859</v>
          </cell>
          <cell r="AS70">
            <v>1880</v>
          </cell>
          <cell r="AT70">
            <v>793</v>
          </cell>
          <cell r="AU70">
            <v>693</v>
          </cell>
          <cell r="AV70">
            <v>50</v>
          </cell>
          <cell r="AW70">
            <v>305</v>
          </cell>
        </row>
        <row r="71">
          <cell r="AH71" t="str">
            <v>Cullinan, Brian &amp; Cassie</v>
          </cell>
          <cell r="AL71">
            <v>665</v>
          </cell>
          <cell r="AM71">
            <v>773</v>
          </cell>
          <cell r="AN71">
            <v>611</v>
          </cell>
          <cell r="AO71">
            <v>602</v>
          </cell>
          <cell r="AP71">
            <v>732</v>
          </cell>
          <cell r="AQ71">
            <v>683</v>
          </cell>
          <cell r="AR71">
            <v>506</v>
          </cell>
          <cell r="AS71">
            <v>762</v>
          </cell>
          <cell r="AT71">
            <v>573</v>
          </cell>
          <cell r="AU71">
            <v>540</v>
          </cell>
          <cell r="AV71">
            <v>653</v>
          </cell>
          <cell r="AW71">
            <v>459</v>
          </cell>
        </row>
        <row r="72">
          <cell r="AH72" t="str">
            <v>Lindberg, James</v>
          </cell>
          <cell r="AL72">
            <v>963</v>
          </cell>
          <cell r="AM72">
            <v>1010</v>
          </cell>
          <cell r="AN72">
            <v>923</v>
          </cell>
          <cell r="AO72">
            <v>981</v>
          </cell>
          <cell r="AP72">
            <v>982</v>
          </cell>
          <cell r="AQ72">
            <v>1085</v>
          </cell>
          <cell r="AR72">
            <v>1494</v>
          </cell>
          <cell r="AS72">
            <v>1916</v>
          </cell>
          <cell r="AT72">
            <v>1157</v>
          </cell>
          <cell r="AU72">
            <v>941</v>
          </cell>
          <cell r="AV72">
            <v>1238</v>
          </cell>
          <cell r="AW72">
            <v>811</v>
          </cell>
        </row>
        <row r="73">
          <cell r="AH73" t="str">
            <v>McKee, Michael</v>
          </cell>
          <cell r="AL73">
            <v>446</v>
          </cell>
          <cell r="AM73">
            <v>494</v>
          </cell>
          <cell r="AN73">
            <v>449</v>
          </cell>
          <cell r="AO73">
            <v>403</v>
          </cell>
          <cell r="AP73">
            <v>336</v>
          </cell>
          <cell r="AQ73">
            <v>369</v>
          </cell>
          <cell r="AR73">
            <v>320</v>
          </cell>
          <cell r="AS73">
            <v>424</v>
          </cell>
          <cell r="AT73">
            <v>371</v>
          </cell>
          <cell r="AU73">
            <v>325</v>
          </cell>
          <cell r="AV73">
            <v>475</v>
          </cell>
          <cell r="AW73">
            <v>416</v>
          </cell>
        </row>
        <row r="74">
          <cell r="AH74" t="str">
            <v>White, Fred</v>
          </cell>
          <cell r="AL74">
            <v>588</v>
          </cell>
          <cell r="AM74">
            <v>736</v>
          </cell>
          <cell r="AN74">
            <v>872</v>
          </cell>
          <cell r="AO74">
            <v>1074</v>
          </cell>
          <cell r="AP74">
            <v>1154</v>
          </cell>
          <cell r="AQ74">
            <v>1825</v>
          </cell>
          <cell r="AR74">
            <v>2274</v>
          </cell>
          <cell r="AS74">
            <v>7376</v>
          </cell>
          <cell r="AT74">
            <v>1310</v>
          </cell>
          <cell r="AU74">
            <v>899</v>
          </cell>
          <cell r="AV74">
            <v>468</v>
          </cell>
          <cell r="AW74">
            <v>483</v>
          </cell>
        </row>
        <row r="75">
          <cell r="AH75" t="str">
            <v>Greene, Tom &amp; Lissa</v>
          </cell>
          <cell r="AL75">
            <v>621</v>
          </cell>
          <cell r="AM75">
            <v>762</v>
          </cell>
          <cell r="AN75">
            <v>665</v>
          </cell>
          <cell r="AO75">
            <v>735</v>
          </cell>
          <cell r="AP75">
            <v>689</v>
          </cell>
          <cell r="AQ75">
            <v>839</v>
          </cell>
          <cell r="AR75">
            <v>892</v>
          </cell>
          <cell r="AS75">
            <v>1356</v>
          </cell>
          <cell r="AT75">
            <v>933</v>
          </cell>
          <cell r="AU75">
            <v>800</v>
          </cell>
          <cell r="AV75">
            <v>1065</v>
          </cell>
          <cell r="AW75">
            <v>819</v>
          </cell>
        </row>
        <row r="76">
          <cell r="AH76" t="str">
            <v>Bennett, Tony</v>
          </cell>
          <cell r="AL76">
            <v>587</v>
          </cell>
          <cell r="AM76">
            <v>644</v>
          </cell>
          <cell r="AN76">
            <v>470</v>
          </cell>
          <cell r="AO76">
            <v>546</v>
          </cell>
          <cell r="AP76">
            <v>552</v>
          </cell>
          <cell r="AQ76">
            <v>3579</v>
          </cell>
          <cell r="AR76">
            <v>641</v>
          </cell>
          <cell r="AS76">
            <v>2058</v>
          </cell>
          <cell r="AT76">
            <v>3262</v>
          </cell>
          <cell r="AU76">
            <v>6223</v>
          </cell>
          <cell r="AV76">
            <v>9372</v>
          </cell>
          <cell r="AW76">
            <v>573</v>
          </cell>
        </row>
        <row r="77">
          <cell r="AH77" t="str">
            <v>Lushenko, William</v>
          </cell>
          <cell r="AL77">
            <v>449</v>
          </cell>
          <cell r="AM77">
            <v>474</v>
          </cell>
          <cell r="AN77">
            <v>404</v>
          </cell>
          <cell r="AO77">
            <v>448</v>
          </cell>
          <cell r="AP77">
            <v>399</v>
          </cell>
          <cell r="AQ77">
            <v>597</v>
          </cell>
          <cell r="AR77">
            <v>731</v>
          </cell>
          <cell r="AS77">
            <v>551</v>
          </cell>
          <cell r="AT77">
            <v>96</v>
          </cell>
          <cell r="AU77">
            <v>252</v>
          </cell>
          <cell r="AV77">
            <v>424</v>
          </cell>
          <cell r="AW77">
            <v>288</v>
          </cell>
        </row>
        <row r="78">
          <cell r="AH78" t="str">
            <v>Wyatt, Kevin</v>
          </cell>
          <cell r="AL78">
            <v>564</v>
          </cell>
          <cell r="AM78">
            <v>695</v>
          </cell>
          <cell r="AN78">
            <v>552</v>
          </cell>
          <cell r="AO78">
            <v>623</v>
          </cell>
          <cell r="AP78">
            <v>707</v>
          </cell>
          <cell r="AQ78">
            <v>864</v>
          </cell>
          <cell r="AR78">
            <v>796</v>
          </cell>
          <cell r="AS78">
            <v>1893</v>
          </cell>
          <cell r="AT78">
            <v>586</v>
          </cell>
          <cell r="AU78">
            <v>614</v>
          </cell>
          <cell r="AV78">
            <v>666</v>
          </cell>
          <cell r="AW78">
            <v>215</v>
          </cell>
        </row>
        <row r="79">
          <cell r="AH79" t="str">
            <v>Debruler, David</v>
          </cell>
          <cell r="AL79">
            <v>207</v>
          </cell>
          <cell r="AM79">
            <v>235</v>
          </cell>
          <cell r="AN79">
            <v>152</v>
          </cell>
          <cell r="AO79">
            <v>209</v>
          </cell>
          <cell r="AP79">
            <v>179</v>
          </cell>
          <cell r="AQ79">
            <v>342</v>
          </cell>
          <cell r="AR79">
            <v>377</v>
          </cell>
          <cell r="AS79">
            <v>820</v>
          </cell>
          <cell r="AT79">
            <v>209</v>
          </cell>
          <cell r="AU79">
            <v>179</v>
          </cell>
          <cell r="AV79">
            <v>337</v>
          </cell>
          <cell r="AW79">
            <v>122</v>
          </cell>
        </row>
        <row r="80">
          <cell r="AH80" t="str">
            <v>Wolf, Howard &amp; Lindsi</v>
          </cell>
          <cell r="AL80">
            <v>0</v>
          </cell>
          <cell r="AM80">
            <v>1305</v>
          </cell>
          <cell r="AN80">
            <v>594</v>
          </cell>
          <cell r="AO80">
            <v>509</v>
          </cell>
          <cell r="AP80">
            <v>615</v>
          </cell>
          <cell r="AQ80">
            <v>681</v>
          </cell>
          <cell r="AR80">
            <v>603</v>
          </cell>
          <cell r="AS80">
            <v>762</v>
          </cell>
          <cell r="AT80">
            <v>537</v>
          </cell>
          <cell r="AU80">
            <v>556</v>
          </cell>
          <cell r="AV80">
            <v>593</v>
          </cell>
          <cell r="AW80">
            <v>430</v>
          </cell>
        </row>
        <row r="81">
          <cell r="AH81" t="str">
            <v>Myers, Douglas &amp; Rita</v>
          </cell>
          <cell r="AL81">
            <v>445</v>
          </cell>
          <cell r="AM81">
            <v>471</v>
          </cell>
          <cell r="AN81">
            <v>349</v>
          </cell>
          <cell r="AO81">
            <v>390</v>
          </cell>
          <cell r="AP81">
            <v>342</v>
          </cell>
          <cell r="AQ81">
            <v>469</v>
          </cell>
          <cell r="AR81">
            <v>459</v>
          </cell>
          <cell r="AS81">
            <v>670</v>
          </cell>
          <cell r="AT81">
            <v>520</v>
          </cell>
          <cell r="AU81">
            <v>400</v>
          </cell>
          <cell r="AV81">
            <v>397</v>
          </cell>
          <cell r="AW81">
            <v>283</v>
          </cell>
        </row>
        <row r="82">
          <cell r="AH82" t="str">
            <v>Hankins, John &amp; Pat</v>
          </cell>
          <cell r="AL82">
            <v>639</v>
          </cell>
          <cell r="AM82">
            <v>321</v>
          </cell>
          <cell r="AN82">
            <v>363</v>
          </cell>
          <cell r="AO82">
            <v>607</v>
          </cell>
          <cell r="AP82">
            <v>532</v>
          </cell>
          <cell r="AQ82">
            <v>936</v>
          </cell>
          <cell r="AR82">
            <v>1495</v>
          </cell>
          <cell r="AS82">
            <v>2989</v>
          </cell>
          <cell r="AT82">
            <v>1014</v>
          </cell>
          <cell r="AU82">
            <v>731</v>
          </cell>
          <cell r="AV82">
            <v>818</v>
          </cell>
          <cell r="AW82">
            <v>414</v>
          </cell>
        </row>
        <row r="83">
          <cell r="AH83" t="str">
            <v>Gregory, Ron &amp; Teddy</v>
          </cell>
          <cell r="AL83">
            <v>617</v>
          </cell>
          <cell r="AM83">
            <v>675</v>
          </cell>
          <cell r="AN83">
            <v>531</v>
          </cell>
          <cell r="AO83">
            <v>518</v>
          </cell>
          <cell r="AP83">
            <v>565</v>
          </cell>
          <cell r="AQ83">
            <v>662</v>
          </cell>
          <cell r="AR83">
            <v>1267</v>
          </cell>
          <cell r="AS83">
            <v>3780</v>
          </cell>
          <cell r="AT83">
            <v>2774</v>
          </cell>
          <cell r="AU83">
            <v>639</v>
          </cell>
          <cell r="AV83">
            <v>657</v>
          </cell>
          <cell r="AW83">
            <v>590</v>
          </cell>
        </row>
        <row r="84">
          <cell r="AH84" t="str">
            <v>Posey, Larry/Bailey, Melissa</v>
          </cell>
          <cell r="AL84">
            <v>472</v>
          </cell>
          <cell r="AM84">
            <v>464</v>
          </cell>
          <cell r="AN84">
            <v>309</v>
          </cell>
          <cell r="AO84">
            <v>358</v>
          </cell>
          <cell r="AP84">
            <v>380</v>
          </cell>
          <cell r="AQ84">
            <v>584</v>
          </cell>
          <cell r="AR84">
            <v>728</v>
          </cell>
          <cell r="AS84">
            <v>2048</v>
          </cell>
          <cell r="AT84">
            <v>1101</v>
          </cell>
          <cell r="AU84">
            <v>479</v>
          </cell>
          <cell r="AV84">
            <v>543</v>
          </cell>
          <cell r="AW84">
            <v>446</v>
          </cell>
        </row>
        <row r="85">
          <cell r="AH85" t="str">
            <v>Palazzo, Paul</v>
          </cell>
          <cell r="AL85">
            <v>407</v>
          </cell>
          <cell r="AM85">
            <v>533</v>
          </cell>
          <cell r="AN85">
            <v>314</v>
          </cell>
          <cell r="AO85">
            <v>387</v>
          </cell>
          <cell r="AP85">
            <v>420</v>
          </cell>
          <cell r="AQ85">
            <v>393</v>
          </cell>
          <cell r="AR85">
            <v>257</v>
          </cell>
          <cell r="AS85">
            <v>346</v>
          </cell>
          <cell r="AT85">
            <v>390</v>
          </cell>
          <cell r="AU85">
            <v>495</v>
          </cell>
          <cell r="AV85">
            <v>614</v>
          </cell>
          <cell r="AW85">
            <v>368</v>
          </cell>
        </row>
        <row r="86">
          <cell r="AH86" t="str">
            <v>Bertash, Matt</v>
          </cell>
          <cell r="AL86">
            <v>761</v>
          </cell>
          <cell r="AM86">
            <v>860</v>
          </cell>
          <cell r="AN86">
            <v>843</v>
          </cell>
          <cell r="AO86">
            <v>934</v>
          </cell>
          <cell r="AP86">
            <v>829</v>
          </cell>
          <cell r="AQ86">
            <v>1015</v>
          </cell>
          <cell r="AR86">
            <v>983</v>
          </cell>
          <cell r="AS86">
            <v>2823</v>
          </cell>
          <cell r="AT86">
            <v>1654</v>
          </cell>
          <cell r="AU86">
            <v>642</v>
          </cell>
          <cell r="AV86">
            <v>582</v>
          </cell>
          <cell r="AW86">
            <v>343</v>
          </cell>
        </row>
        <row r="87">
          <cell r="AH87" t="str">
            <v>Bennett, Curtis</v>
          </cell>
          <cell r="AL87">
            <v>624</v>
          </cell>
          <cell r="AM87">
            <v>841</v>
          </cell>
          <cell r="AN87">
            <v>705</v>
          </cell>
          <cell r="AO87">
            <v>457</v>
          </cell>
          <cell r="AP87">
            <v>978</v>
          </cell>
          <cell r="AQ87">
            <v>962</v>
          </cell>
          <cell r="AR87">
            <v>733</v>
          </cell>
          <cell r="AS87">
            <v>1060</v>
          </cell>
          <cell r="AT87">
            <v>892</v>
          </cell>
          <cell r="AU87">
            <v>605</v>
          </cell>
          <cell r="AV87">
            <v>893</v>
          </cell>
          <cell r="AW87">
            <v>606</v>
          </cell>
        </row>
        <row r="88">
          <cell r="AH88" t="str">
            <v>Markus, Ronny</v>
          </cell>
          <cell r="AL88">
            <v>1210</v>
          </cell>
          <cell r="AM88">
            <v>0</v>
          </cell>
          <cell r="AN88">
            <v>0</v>
          </cell>
          <cell r="AO88">
            <v>0</v>
          </cell>
          <cell r="AP88">
            <v>253</v>
          </cell>
          <cell r="AQ88">
            <v>685</v>
          </cell>
          <cell r="AR88">
            <v>552</v>
          </cell>
          <cell r="AS88">
            <v>903</v>
          </cell>
          <cell r="AT88">
            <v>535</v>
          </cell>
          <cell r="AU88">
            <v>0</v>
          </cell>
          <cell r="AV88">
            <v>183</v>
          </cell>
          <cell r="AW88">
            <v>153</v>
          </cell>
        </row>
        <row r="89">
          <cell r="AH89" t="str">
            <v>Nance, Larry &amp; Kelly</v>
          </cell>
          <cell r="AL89">
            <v>853</v>
          </cell>
          <cell r="AM89">
            <v>956</v>
          </cell>
          <cell r="AN89">
            <v>774</v>
          </cell>
          <cell r="AO89">
            <v>985</v>
          </cell>
          <cell r="AP89">
            <v>847</v>
          </cell>
          <cell r="AQ89">
            <v>1198</v>
          </cell>
          <cell r="AR89">
            <v>1751</v>
          </cell>
          <cell r="AS89">
            <v>1317</v>
          </cell>
          <cell r="AT89">
            <v>740</v>
          </cell>
          <cell r="AU89">
            <v>800</v>
          </cell>
          <cell r="AV89">
            <v>1028</v>
          </cell>
          <cell r="AW89">
            <v>721</v>
          </cell>
        </row>
        <row r="90">
          <cell r="AH90" t="str">
            <v>White, Denae</v>
          </cell>
          <cell r="AL90">
            <v>320</v>
          </cell>
          <cell r="AM90">
            <v>100</v>
          </cell>
          <cell r="AN90">
            <v>0</v>
          </cell>
          <cell r="AO90">
            <v>0</v>
          </cell>
          <cell r="AP90">
            <v>309</v>
          </cell>
          <cell r="AQ90">
            <v>608</v>
          </cell>
          <cell r="AR90">
            <v>570</v>
          </cell>
          <cell r="AS90">
            <v>457</v>
          </cell>
          <cell r="AT90">
            <v>246</v>
          </cell>
          <cell r="AU90">
            <v>559</v>
          </cell>
          <cell r="AV90">
            <v>531</v>
          </cell>
          <cell r="AW90">
            <v>120</v>
          </cell>
        </row>
        <row r="91">
          <cell r="AH91" t="str">
            <v>Park, Diane</v>
          </cell>
          <cell r="AL91">
            <v>671</v>
          </cell>
          <cell r="AM91">
            <v>1061</v>
          </cell>
          <cell r="AN91">
            <v>616</v>
          </cell>
          <cell r="AO91">
            <v>640</v>
          </cell>
          <cell r="AP91">
            <v>578</v>
          </cell>
          <cell r="AQ91">
            <v>728</v>
          </cell>
          <cell r="AR91">
            <v>604</v>
          </cell>
          <cell r="AS91">
            <v>876</v>
          </cell>
          <cell r="AT91">
            <v>664</v>
          </cell>
          <cell r="AU91">
            <v>663</v>
          </cell>
          <cell r="AV91">
            <v>857</v>
          </cell>
          <cell r="AW91">
            <v>591</v>
          </cell>
        </row>
        <row r="92">
          <cell r="AH92" t="str">
            <v>Aaker, Kevin &amp; Debra</v>
          </cell>
          <cell r="AL92">
            <v>167</v>
          </cell>
          <cell r="AM92">
            <v>303</v>
          </cell>
          <cell r="AN92">
            <v>205</v>
          </cell>
          <cell r="AO92">
            <v>204</v>
          </cell>
          <cell r="AP92">
            <v>247</v>
          </cell>
          <cell r="AQ92">
            <v>319</v>
          </cell>
          <cell r="AR92">
            <v>249</v>
          </cell>
          <cell r="AS92">
            <v>647</v>
          </cell>
          <cell r="AT92">
            <v>272</v>
          </cell>
          <cell r="AU92">
            <v>247</v>
          </cell>
          <cell r="AV92">
            <v>339</v>
          </cell>
          <cell r="AW92">
            <v>202</v>
          </cell>
        </row>
        <row r="93">
          <cell r="AH93" t="str">
            <v>Baxter, Matthew &amp; Alison</v>
          </cell>
          <cell r="AL93">
            <v>783</v>
          </cell>
          <cell r="AM93">
            <v>835</v>
          </cell>
          <cell r="AN93">
            <v>613</v>
          </cell>
          <cell r="AO93">
            <v>452</v>
          </cell>
          <cell r="AP93">
            <v>602</v>
          </cell>
          <cell r="AQ93">
            <v>765</v>
          </cell>
          <cell r="AR93">
            <v>1229</v>
          </cell>
          <cell r="AS93">
            <v>1034</v>
          </cell>
          <cell r="AT93">
            <v>777</v>
          </cell>
          <cell r="AU93">
            <v>555</v>
          </cell>
          <cell r="AV93">
            <v>703</v>
          </cell>
          <cell r="AW93">
            <v>559</v>
          </cell>
        </row>
        <row r="94">
          <cell r="AH94" t="str">
            <v>Stalin, Steve &amp; Susan</v>
          </cell>
          <cell r="AL94">
            <v>0</v>
          </cell>
          <cell r="AM94">
            <v>1727</v>
          </cell>
          <cell r="AN94">
            <v>764</v>
          </cell>
          <cell r="AO94">
            <v>780</v>
          </cell>
          <cell r="AP94">
            <v>914</v>
          </cell>
          <cell r="AQ94">
            <v>1178</v>
          </cell>
          <cell r="AR94">
            <v>1274</v>
          </cell>
          <cell r="AS94">
            <v>1499</v>
          </cell>
          <cell r="AT94">
            <v>5137</v>
          </cell>
          <cell r="AU94">
            <v>758</v>
          </cell>
          <cell r="AV94">
            <v>905</v>
          </cell>
          <cell r="AW94">
            <v>881</v>
          </cell>
        </row>
        <row r="95">
          <cell r="AH95" t="str">
            <v>Dorfler,Steven &amp; Jarvis,Jaynie</v>
          </cell>
          <cell r="AL95">
            <v>705</v>
          </cell>
          <cell r="AM95">
            <v>890</v>
          </cell>
          <cell r="AN95">
            <v>653</v>
          </cell>
          <cell r="AO95">
            <v>692</v>
          </cell>
          <cell r="AP95">
            <v>798</v>
          </cell>
          <cell r="AQ95">
            <v>1022</v>
          </cell>
          <cell r="AR95">
            <v>1455</v>
          </cell>
          <cell r="AS95">
            <v>1696</v>
          </cell>
          <cell r="AT95">
            <v>1802</v>
          </cell>
          <cell r="AU95">
            <v>640</v>
          </cell>
          <cell r="AV95">
            <v>1148</v>
          </cell>
          <cell r="AW95">
            <v>879</v>
          </cell>
        </row>
        <row r="96">
          <cell r="AH96" t="str">
            <v>Roach, Phil &amp; Jama</v>
          </cell>
          <cell r="AL96">
            <v>553</v>
          </cell>
          <cell r="AM96">
            <v>613</v>
          </cell>
          <cell r="AN96">
            <v>437</v>
          </cell>
          <cell r="AO96">
            <v>545</v>
          </cell>
          <cell r="AP96">
            <v>496</v>
          </cell>
          <cell r="AQ96">
            <v>624</v>
          </cell>
          <cell r="AR96">
            <v>551</v>
          </cell>
          <cell r="AS96">
            <v>1394</v>
          </cell>
          <cell r="AT96">
            <v>570</v>
          </cell>
          <cell r="AU96">
            <v>683</v>
          </cell>
          <cell r="AV96">
            <v>547</v>
          </cell>
          <cell r="AW96">
            <v>402</v>
          </cell>
        </row>
        <row r="97">
          <cell r="AH97" t="str">
            <v>Ediger, Norman &amp; Diane</v>
          </cell>
          <cell r="AL97">
            <v>224</v>
          </cell>
          <cell r="AM97">
            <v>14</v>
          </cell>
          <cell r="AN97">
            <v>562</v>
          </cell>
          <cell r="AO97">
            <v>311</v>
          </cell>
          <cell r="AP97">
            <v>359</v>
          </cell>
          <cell r="AQ97">
            <v>377</v>
          </cell>
          <cell r="AR97">
            <v>619</v>
          </cell>
          <cell r="AS97">
            <v>1497</v>
          </cell>
          <cell r="AT97">
            <v>439</v>
          </cell>
          <cell r="AU97">
            <v>239</v>
          </cell>
          <cell r="AV97">
            <v>239</v>
          </cell>
          <cell r="AW97">
            <v>286</v>
          </cell>
        </row>
        <row r="98">
          <cell r="AL98">
            <v>51762</v>
          </cell>
          <cell r="AM98">
            <v>55502</v>
          </cell>
          <cell r="AN98">
            <v>40824</v>
          </cell>
          <cell r="AO98">
            <v>47851</v>
          </cell>
          <cell r="AP98">
            <v>50125</v>
          </cell>
          <cell r="AQ98">
            <v>67945</v>
          </cell>
          <cell r="AR98">
            <v>68700</v>
          </cell>
          <cell r="AS98">
            <v>127064</v>
          </cell>
          <cell r="AT98">
            <v>78843</v>
          </cell>
          <cell r="AU98">
            <v>53819</v>
          </cell>
          <cell r="AV98">
            <v>64286</v>
          </cell>
          <cell r="AW98">
            <v>39034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 x14ac:dyDescent="0.2"/>
  <cols>
    <col min="1" max="1" width="3" style="1" bestFit="1" customWidth="1"/>
    <col min="2" max="2" width="10.7109375" style="1" customWidth="1"/>
    <col min="3" max="3" width="16.28515625" style="1" customWidth="1"/>
    <col min="4" max="4" width="10.28515625" style="1" bestFit="1" customWidth="1"/>
    <col min="5" max="5" width="11.140625" style="3" bestFit="1" customWidth="1"/>
    <col min="6" max="6" width="12.7109375" style="5" customWidth="1"/>
    <col min="7" max="7" width="10.28515625" style="3" customWidth="1"/>
    <col min="8" max="8" width="10.28515625" style="1" customWidth="1"/>
    <col min="9" max="9" width="11.140625" style="3" bestFit="1" customWidth="1"/>
    <col min="10" max="10" width="11.85546875" style="3" customWidth="1"/>
    <col min="11" max="11" width="10.28515625" style="3" customWidth="1"/>
    <col min="12" max="12" width="11.140625" style="3" bestFit="1" customWidth="1"/>
    <col min="13" max="13" width="10.28515625" style="1" customWidth="1"/>
    <col min="14" max="14" width="11.140625" style="3" bestFit="1" customWidth="1"/>
    <col min="15" max="15" width="12.85546875" style="3" customWidth="1"/>
    <col min="16" max="16" width="10.28515625" style="3" customWidth="1"/>
    <col min="17" max="17" width="9.42578125" style="1" bestFit="1" customWidth="1"/>
    <col min="18" max="18" width="11.140625" style="3" bestFit="1" customWidth="1"/>
    <col min="19" max="19" width="11.5703125" style="3" customWidth="1"/>
    <col min="20" max="20" width="10.28515625" style="4" customWidth="1"/>
    <col min="21" max="21" width="11.140625" style="3" bestFit="1" customWidth="1"/>
    <col min="22" max="22" width="10.28515625" style="1" customWidth="1"/>
    <col min="23" max="23" width="11.140625" style="3" bestFit="1" customWidth="1"/>
    <col min="24" max="24" width="12.42578125" style="3" customWidth="1"/>
    <col min="25" max="25" width="10.28515625" style="3" customWidth="1"/>
    <col min="26" max="26" width="10.28515625" style="1" bestFit="1" customWidth="1"/>
    <col min="27" max="27" width="11.140625" style="3" bestFit="1" customWidth="1"/>
    <col min="28" max="28" width="13.28515625" style="3" customWidth="1"/>
    <col min="29" max="29" width="10.28515625" style="3" customWidth="1"/>
    <col min="30" max="30" width="11.140625" style="1" bestFit="1" customWidth="1"/>
    <col min="31" max="31" width="10.28515625" style="1" bestFit="1" customWidth="1"/>
    <col min="32" max="32" width="11.140625" style="3" bestFit="1" customWidth="1"/>
    <col min="33" max="33" width="13" style="3" customWidth="1"/>
    <col min="34" max="34" width="10.28515625" style="3" customWidth="1"/>
    <col min="35" max="35" width="10.28515625" style="1" customWidth="1"/>
    <col min="36" max="36" width="11.140625" style="3" bestFit="1" customWidth="1"/>
    <col min="37" max="37" width="12.42578125" style="3" customWidth="1"/>
    <col min="38" max="38" width="10.28515625" style="3" customWidth="1"/>
    <col min="39" max="39" width="12.140625" style="1" bestFit="1" customWidth="1"/>
    <col min="40" max="40" width="9.140625" style="1"/>
    <col min="41" max="41" width="11.140625" style="3" bestFit="1" customWidth="1"/>
    <col min="42" max="42" width="13.28515625" style="3" customWidth="1"/>
    <col min="43" max="43" width="10.28515625" style="3" customWidth="1"/>
    <col min="44" max="44" width="11.28515625" style="1" bestFit="1" customWidth="1"/>
    <col min="45" max="45" width="11.140625" style="3" bestFit="1" customWidth="1"/>
    <col min="46" max="46" width="13.42578125" style="3" customWidth="1"/>
    <col min="47" max="47" width="10.28515625" style="3" customWidth="1"/>
    <col min="48" max="48" width="11.140625" style="1" bestFit="1" customWidth="1"/>
    <col min="49" max="49" width="10.28515625" style="1" bestFit="1" customWidth="1"/>
    <col min="50" max="50" width="11.140625" style="3" bestFit="1" customWidth="1"/>
    <col min="51" max="51" width="13" style="3" customWidth="1"/>
    <col min="52" max="52" width="11.140625" style="3" bestFit="1" customWidth="1"/>
    <col min="53" max="53" width="10.28515625" style="1" bestFit="1" customWidth="1"/>
    <col min="54" max="54" width="11.140625" style="3" bestFit="1" customWidth="1"/>
    <col min="55" max="55" width="12.85546875" style="3" customWidth="1"/>
    <col min="56" max="56" width="11.140625" style="3" bestFit="1" customWidth="1"/>
    <col min="57" max="57" width="11.140625" style="1" bestFit="1" customWidth="1"/>
    <col min="58" max="58" width="12.140625" style="3" bestFit="1" customWidth="1"/>
    <col min="59" max="59" width="12.140625" style="1" bestFit="1" customWidth="1"/>
    <col min="60" max="60" width="10.28515625" style="1" bestFit="1" customWidth="1"/>
    <col min="61" max="62" width="3.28515625" style="1" customWidth="1"/>
    <col min="63" max="63" width="22" style="2" bestFit="1" customWidth="1"/>
    <col min="64" max="64" width="13.28515625" style="1" customWidth="1"/>
    <col min="65" max="66" width="11.140625" style="1" bestFit="1" customWidth="1"/>
    <col min="67" max="67" width="11" style="2" bestFit="1" customWidth="1"/>
    <col min="68" max="68" width="2.140625" style="1" customWidth="1"/>
    <col min="69" max="69" width="20.28515625" style="2" bestFit="1" customWidth="1"/>
    <col min="70" max="70" width="10.28515625" style="1" bestFit="1" customWidth="1"/>
    <col min="71" max="71" width="12.140625" style="1" bestFit="1" customWidth="1"/>
    <col min="72" max="72" width="11.28515625" style="1" bestFit="1" customWidth="1"/>
    <col min="73" max="73" width="11.85546875" style="1" bestFit="1" customWidth="1"/>
    <col min="74" max="74" width="11" style="2" bestFit="1" customWidth="1"/>
    <col min="75" max="16384" width="9.140625" style="1"/>
  </cols>
  <sheetData>
    <row r="1" spans="1:74" ht="13.5" thickBot="1" x14ac:dyDescent="0.25">
      <c r="C1" s="80"/>
      <c r="D1" s="80"/>
      <c r="L1" s="1"/>
      <c r="R1" s="1"/>
      <c r="U1" s="1"/>
      <c r="AA1" s="1"/>
      <c r="AJ1" s="1"/>
      <c r="AS1" s="1"/>
      <c r="BB1" s="1"/>
      <c r="BF1" s="1"/>
      <c r="BK1" s="90" t="s">
        <v>234</v>
      </c>
      <c r="BL1" s="91"/>
      <c r="BM1" s="91">
        <v>749.99990000000003</v>
      </c>
      <c r="BN1" s="91">
        <v>750</v>
      </c>
      <c r="BO1" s="92"/>
      <c r="BQ1" s="87" t="s">
        <v>233</v>
      </c>
      <c r="BR1" s="88"/>
      <c r="BS1" s="88">
        <v>600</v>
      </c>
      <c r="BT1" s="88">
        <v>1600</v>
      </c>
      <c r="BU1" s="88"/>
      <c r="BV1" s="89"/>
    </row>
    <row r="2" spans="1:74" ht="26.25" thickBot="1" x14ac:dyDescent="0.25">
      <c r="C2" s="80"/>
      <c r="H2" s="3"/>
      <c r="M2" s="3"/>
      <c r="Q2" s="3"/>
      <c r="T2" s="3"/>
      <c r="V2" s="3"/>
      <c r="Z2" s="3"/>
      <c r="AD2" s="3"/>
      <c r="AE2" s="3"/>
      <c r="AI2" s="3"/>
      <c r="AM2" s="3"/>
      <c r="AN2" s="3"/>
      <c r="AR2" s="3"/>
      <c r="AV2" s="3"/>
      <c r="AW2" s="3"/>
      <c r="BA2" s="3"/>
      <c r="BE2" s="3"/>
      <c r="BG2" s="79"/>
      <c r="BH2" s="3"/>
      <c r="BI2" s="79"/>
      <c r="BK2" s="93" t="s">
        <v>230</v>
      </c>
      <c r="BL2" s="94"/>
      <c r="BM2" s="95" t="s">
        <v>232</v>
      </c>
      <c r="BN2" s="96" t="s">
        <v>231</v>
      </c>
      <c r="BO2" s="97"/>
      <c r="BQ2" s="78" t="s">
        <v>230</v>
      </c>
      <c r="BR2" s="77"/>
      <c r="BS2" s="76" t="s">
        <v>229</v>
      </c>
      <c r="BT2" s="75" t="s">
        <v>228</v>
      </c>
      <c r="BU2" s="74" t="s">
        <v>227</v>
      </c>
      <c r="BV2" s="81"/>
    </row>
    <row r="3" spans="1:74" s="58" customFormat="1" ht="77.25" thickBot="1" x14ac:dyDescent="0.25">
      <c r="B3" s="58" t="s">
        <v>226</v>
      </c>
      <c r="C3" s="58" t="s">
        <v>225</v>
      </c>
      <c r="D3" s="68" t="s">
        <v>224</v>
      </c>
      <c r="E3" s="68" t="s">
        <v>223</v>
      </c>
      <c r="F3" s="71" t="s">
        <v>222</v>
      </c>
      <c r="G3" s="70" t="s">
        <v>221</v>
      </c>
      <c r="H3" s="68" t="s">
        <v>220</v>
      </c>
      <c r="I3" s="68" t="s">
        <v>219</v>
      </c>
      <c r="J3" s="71" t="s">
        <v>218</v>
      </c>
      <c r="K3" s="70" t="s">
        <v>217</v>
      </c>
      <c r="L3" s="72" t="s">
        <v>216</v>
      </c>
      <c r="M3" s="68" t="s">
        <v>215</v>
      </c>
      <c r="N3" s="68" t="s">
        <v>214</v>
      </c>
      <c r="O3" s="71" t="s">
        <v>213</v>
      </c>
      <c r="P3" s="70" t="s">
        <v>212</v>
      </c>
      <c r="Q3" s="68" t="s">
        <v>211</v>
      </c>
      <c r="R3" s="68" t="s">
        <v>210</v>
      </c>
      <c r="S3" s="71" t="s">
        <v>209</v>
      </c>
      <c r="T3" s="73" t="s">
        <v>208</v>
      </c>
      <c r="U3" s="72" t="s">
        <v>207</v>
      </c>
      <c r="V3" s="68" t="s">
        <v>206</v>
      </c>
      <c r="W3" s="68" t="s">
        <v>205</v>
      </c>
      <c r="X3" s="71" t="s">
        <v>204</v>
      </c>
      <c r="Y3" s="70" t="s">
        <v>203</v>
      </c>
      <c r="Z3" s="68" t="s">
        <v>202</v>
      </c>
      <c r="AA3" s="68" t="s">
        <v>201</v>
      </c>
      <c r="AB3" s="71" t="s">
        <v>200</v>
      </c>
      <c r="AC3" s="70" t="s">
        <v>199</v>
      </c>
      <c r="AD3" s="58" t="s">
        <v>198</v>
      </c>
      <c r="AE3" s="68" t="s">
        <v>197</v>
      </c>
      <c r="AF3" s="68" t="s">
        <v>196</v>
      </c>
      <c r="AG3" s="71" t="s">
        <v>195</v>
      </c>
      <c r="AH3" s="70" t="s">
        <v>194</v>
      </c>
      <c r="AI3" s="68" t="s">
        <v>193</v>
      </c>
      <c r="AJ3" s="68" t="s">
        <v>192</v>
      </c>
      <c r="AK3" s="71" t="s">
        <v>191</v>
      </c>
      <c r="AL3" s="70" t="s">
        <v>190</v>
      </c>
      <c r="AM3" s="58" t="s">
        <v>189</v>
      </c>
      <c r="AN3" s="68" t="s">
        <v>188</v>
      </c>
      <c r="AO3" s="68" t="s">
        <v>187</v>
      </c>
      <c r="AP3" s="71" t="s">
        <v>186</v>
      </c>
      <c r="AQ3" s="70" t="s">
        <v>185</v>
      </c>
      <c r="AR3" s="68" t="s">
        <v>184</v>
      </c>
      <c r="AS3" s="68" t="s">
        <v>183</v>
      </c>
      <c r="AT3" s="71" t="s">
        <v>182</v>
      </c>
      <c r="AU3" s="70" t="s">
        <v>181</v>
      </c>
      <c r="AV3" s="58" t="s">
        <v>180</v>
      </c>
      <c r="AW3" s="68" t="s">
        <v>179</v>
      </c>
      <c r="AX3" s="68" t="s">
        <v>178</v>
      </c>
      <c r="AY3" s="71" t="s">
        <v>177</v>
      </c>
      <c r="AZ3" s="70" t="s">
        <v>176</v>
      </c>
      <c r="BA3" s="68" t="s">
        <v>175</v>
      </c>
      <c r="BB3" s="68" t="s">
        <v>174</v>
      </c>
      <c r="BC3" s="71" t="s">
        <v>173</v>
      </c>
      <c r="BD3" s="70" t="s">
        <v>172</v>
      </c>
      <c r="BE3" s="58" t="s">
        <v>171</v>
      </c>
      <c r="BF3" s="70" t="s">
        <v>170</v>
      </c>
      <c r="BG3" s="69" t="s">
        <v>169</v>
      </c>
      <c r="BH3" s="68" t="s">
        <v>168</v>
      </c>
      <c r="BK3" s="67">
        <v>40</v>
      </c>
      <c r="BL3" s="66" t="s">
        <v>167</v>
      </c>
      <c r="BM3" s="65">
        <v>1.8499999999999999E-2</v>
      </c>
      <c r="BN3" s="64">
        <v>0.03</v>
      </c>
      <c r="BO3" s="98" t="s">
        <v>166</v>
      </c>
      <c r="BQ3" s="63">
        <v>19.149999999999999</v>
      </c>
      <c r="BR3" s="62" t="s">
        <v>167</v>
      </c>
      <c r="BS3" s="61">
        <v>2.95</v>
      </c>
      <c r="BT3" s="60">
        <v>3.6</v>
      </c>
      <c r="BU3" s="59">
        <v>4.4000000000000004</v>
      </c>
      <c r="BV3" s="82" t="s">
        <v>166</v>
      </c>
    </row>
    <row r="4" spans="1:74" ht="15" x14ac:dyDescent="0.3">
      <c r="A4" s="1">
        <v>1</v>
      </c>
      <c r="B4" s="52" t="s">
        <v>165</v>
      </c>
      <c r="C4" s="54" t="s">
        <v>164</v>
      </c>
      <c r="D4" s="40">
        <f>IF(ISNA(VLOOKUP(C4,'[1]USEHistory (WORK)'!$AH$15:$AW$98,5,FALSE)),0,VLOOKUP(C4,'[1]USEHistory (WORK)'!$AH$15:$AW$98,5,FALSE))</f>
        <v>328</v>
      </c>
      <c r="E4" s="30">
        <f>IF(D4&lt;$BN$1,(D4*$BM$3)+$BK$3,($BN$1*$BM$3)+((D4-$BN$1)*$BN$3)+$BK$3)</f>
        <v>46.067999999999998</v>
      </c>
      <c r="F4" s="40"/>
      <c r="G4" s="30">
        <f t="shared" ref="G4:G35" si="0">IF(D4&lt;$BS$1,D4*$BS$3/100,$BS$1*$BS$3/100)+IF(D4&gt;$BT$1,(D4-$BT$1)*$BU$3/100,0)+IF(D4&gt;$BS$1,(D4-$BS$1)*$BT$3/100-(IF(D4&gt;$BT$1,(D4-$BT$1)*$BT$3/100,0)),0)+$BQ$3</f>
        <v>28.826000000000001</v>
      </c>
      <c r="H4" s="40">
        <f>IF(ISNA(VLOOKUP(C4,'[1]USEHistory (WORK)'!$AH$15:$AW$98,6,FALSE)),0,VLOOKUP(C4,'[1]USEHistory (WORK)'!$AH$15:$AW$98,6,FALSE))</f>
        <v>561</v>
      </c>
      <c r="I4" s="30">
        <f t="shared" ref="I4:I35" si="1">IF(H4&lt;$BN$1,(H4*$BM$3)+$BK$3,($BN$1*$BM$3)+((H4-$BN$1)*$BN$3)+$BK$3)</f>
        <v>50.378500000000003</v>
      </c>
      <c r="J4" s="40"/>
      <c r="K4" s="30">
        <f t="shared" ref="K4:K35" si="2">IF(H4&lt;$BS$1,H4*$BS$3/100,$BS$1*$BS$3/100)+IF(H4&gt;$BT$1,(H4-$BT$1)*$BU$3/100,0)+IF(H4&gt;$BS$1,(H4-$BS$1)*$BT$3/100-(IF(H4&gt;$BT$1,(H4-$BT$1)*$BT$3/100,0)),0)+$BQ$3</f>
        <v>35.6995</v>
      </c>
      <c r="L4" s="30">
        <f t="shared" ref="L4:L35" si="3">E4+I4</f>
        <v>96.4465</v>
      </c>
      <c r="M4" s="40">
        <f>IF(ISNA(VLOOKUP(C4,'[1]USEHistory (WORK)'!$AH$15:$AW$98,7,FALSE)),0,VLOOKUP(C4,'[1]USEHistory (WORK)'!$AH$15:$AW$98,7,FALSE))</f>
        <v>261</v>
      </c>
      <c r="N4" s="30">
        <f t="shared" ref="N4:N35" si="4">IF(M4&lt;$BN$1,(M4*$BM$3)+$BK$3,($BN$1*$BM$3)+((M4-$BN$1)*$BN$3)+$BK$3)</f>
        <v>44.828499999999998</v>
      </c>
      <c r="O4" s="40"/>
      <c r="P4" s="30">
        <f t="shared" ref="P4:P35" si="5">IF(M4&lt;$BS$1,M4*$BS$3/100,$BS$1*$BS$3/100)+IF(M4&gt;$BT$1,(M4-$BT$1)*$BU$3/100,0)+IF(M4&gt;$BS$1,(M4-$BS$1)*$BT$3/100-(IF(M4&gt;$BT$1,(M4-$BT$1)*$BT$3/100,0)),0)+$BQ$3</f>
        <v>26.849499999999999</v>
      </c>
      <c r="Q4" s="40">
        <f>IF(ISNA(VLOOKUP(C4,'[1]USEHistory (WORK)'!$AH$15:$AW$98,8,FALSE)),0,VLOOKUP(C4,'[1]USEHistory (WORK)'!$AH$15:$AW$98,8,FALSE))</f>
        <v>387</v>
      </c>
      <c r="R4" s="30">
        <f t="shared" ref="R4:R35" si="6">IF(Q4&lt;$BN$1,(Q4*$BM$3)+$BK$3,($BN$1*$BM$3)+((Q4-$BN$1)*$BN$3)+$BK$3)</f>
        <v>47.159500000000001</v>
      </c>
      <c r="S4" s="45"/>
      <c r="T4" s="30">
        <f t="shared" ref="T4:T35" si="7">IF(Q4&lt;$BS$1,Q4*$BS$3/100,$BS$1*$BS$3/100)+IF(Q4&gt;$BT$1,(Q4-$BT$1)*$BU$3/100,0)+IF(Q4&gt;$BS$1,(Q4-$BS$1)*$BT$3/100-(IF(Q4&gt;$BT$1,(Q4-$BT$1)*$BT$3/100,0)),0)+$BQ$3</f>
        <v>30.566499999999998</v>
      </c>
      <c r="U4" s="30">
        <f t="shared" ref="U4:U35" si="8">N4+R4</f>
        <v>91.988</v>
      </c>
      <c r="V4" s="40">
        <f>IF(ISNA(VLOOKUP(C4,'[1]USEHistory (WORK)'!$AH$15:$AW$98,9,FALSE)),0,VLOOKUP(C4,'[1]USEHistory (WORK)'!$AH$15:$AW$98,9,FALSE))</f>
        <v>362</v>
      </c>
      <c r="W4" s="30">
        <f t="shared" ref="W4:W35" si="9">IF(V4&lt;$BN$1,(V4*$BM$3)+$BK$3,($BN$1*$BM$3)+((V4-$BN$1)*$BN$3)+$BK$3)</f>
        <v>46.697000000000003</v>
      </c>
      <c r="X4" s="40"/>
      <c r="Y4" s="30">
        <f t="shared" ref="Y4:Y35" si="10">IF(V4&lt;$BS$1,V4*$BS$3/100,$BS$1*$BS$3/100)+IF(V4&gt;$BT$1,(V4-$BT$1)*$BU$3/100,0)+IF(V4&gt;$BS$1,(V4-$BS$1)*$BT$3/100-(IF(V4&gt;$BT$1,(V4-$BT$1)*$BT$3/100,0)),0)+$BQ$3</f>
        <v>29.829000000000001</v>
      </c>
      <c r="Z4" s="40">
        <f>IF(ISNA(VLOOKUP(C4,'[1]USEHistory (WORK)'!$AH$15:$AW$98,10,FALSE)),0,VLOOKUP(C4,'[1]USEHistory (WORK)'!$AH$15:$AW$98,10,FALSE))</f>
        <v>444</v>
      </c>
      <c r="AA4" s="30">
        <f t="shared" ref="AA4:AA35" si="11">IF(Z4&lt;$BN$1,(Z4*$BM$3)+$BK$3,($BN$1*$BM$3)+((Z4-$BN$1)*$BN$3)+$BK$3)</f>
        <v>48.213999999999999</v>
      </c>
      <c r="AB4" s="40"/>
      <c r="AC4" s="30">
        <f t="shared" ref="AC4:AC35" si="12">IF(Z4&lt;$BS$1,Z4*$BS$3/100,$BS$1*$BS$3/100)+IF(Z4&gt;$BT$1,(Z4-$BT$1)*$BU$3/100,0)+IF(Z4&gt;$BS$1,(Z4-$BS$1)*$BT$3/100-(IF(Z4&gt;$BT$1,(Z4-$BT$1)*$BT$3/100,0)),0)+$BQ$3</f>
        <v>32.248000000000005</v>
      </c>
      <c r="AD4" s="30">
        <f t="shared" ref="AD4:AD35" si="13">W4+AA4</f>
        <v>94.911000000000001</v>
      </c>
      <c r="AE4" s="40">
        <f>IF(ISNA(VLOOKUP(C4,'[1]USEHistory (WORK)'!$AH$15:$AW$98,11,FALSE)),0,VLOOKUP(C4,'[1]USEHistory (WORK)'!$AH$15:$AW$98,11,FALSE))</f>
        <v>466</v>
      </c>
      <c r="AF4" s="30">
        <f t="shared" ref="AF4:AF35" si="14">IF(AE4&lt;$BN$1,(AE4*$BM$3)+$BK$3,($BN$1*$BM$3)+((AE4-$BN$1)*$BN$3)+$BK$3)</f>
        <v>48.621000000000002</v>
      </c>
      <c r="AG4" s="40"/>
      <c r="AH4" s="30">
        <f t="shared" ref="AH4:AH35" si="15">IF(AE4&lt;$BS$1,AE4*$BS$3/100,$BS$1*$BS$3/100)+IF(AE4&gt;$BT$1,(AE4-$BT$1)*$BU$3/100,0)+IF(AE4&gt;$BS$1,(AE4-$BS$1)*$BT$3/100-(IF(AE4&gt;$BT$1,(AE4-$BT$1)*$BT$3/100,0)),0)+$BQ$3</f>
        <v>32.896999999999998</v>
      </c>
      <c r="AI4" s="40">
        <f>IF(ISNA(VLOOKUP(C4,'[1]USEHistory (WORK)'!$AH$15:$AW$98,12,FALSE)),0,VLOOKUP(C4,'[1]USEHistory (WORK)'!$AH$15:$AW$98,12,FALSE))</f>
        <v>764</v>
      </c>
      <c r="AJ4" s="30">
        <f t="shared" ref="AJ4:AJ35" si="16">IF(AI4&lt;$BN$1,(AI4*$BM$3)+$BK$3,($BN$1*$BM$3)+((AI4-$BN$1)*$BN$3)+$BK$3)</f>
        <v>54.295000000000002</v>
      </c>
      <c r="AK4" s="40"/>
      <c r="AL4" s="30">
        <f t="shared" ref="AL4:AL35" si="17">IF(AI4&lt;$BS$1,AI4*$BS$3/100,$BS$1*$BS$3/100)+IF(AI4&gt;$BT$1,(AI4-$BT$1)*$BU$3/100,0)+IF(AI4&gt;$BS$1,(AI4-$BS$1)*$BT$3/100-(IF(AI4&gt;$BT$1,(AI4-$BT$1)*$BT$3/100,0)),0)+$BQ$3</f>
        <v>42.753999999999998</v>
      </c>
      <c r="AM4" s="30">
        <f t="shared" ref="AM4:AM35" si="18">AF4+AJ4</f>
        <v>102.916</v>
      </c>
      <c r="AN4" s="40">
        <f>IF(ISNA(VLOOKUP(C4,'[1]USEHistory (WORK)'!$AH$15:$AW$98,13,FALSE)),0,VLOOKUP(C4,'[1]USEHistory (WORK)'!$AH$15:$AW$98,13,FALSE))</f>
        <v>685</v>
      </c>
      <c r="AO4" s="30">
        <f t="shared" ref="AO4:AO35" si="19">IF(AN4&lt;$BN$1,(AN4*$BM$3)+$BK$3,($BN$1*$BM$3)+((AN4-$BN$1)*$BN$3)+$BK$3)</f>
        <v>52.672499999999999</v>
      </c>
      <c r="AP4" s="40"/>
      <c r="AQ4" s="30">
        <f t="shared" ref="AQ4:AQ35" si="20">IF(AN4&lt;$BS$1,AN4*$BS$3/100,$BS$1*$BS$3/100)+IF(AN4&gt;$BT$1,(AN4-$BT$1)*$BU$3/100,0)+IF(AN4&gt;$BS$1,(AN4-$BS$1)*$BT$3/100-(IF(AN4&gt;$BT$1,(AN4-$BT$1)*$BT$3/100,0)),0)+$BQ$3</f>
        <v>39.909999999999997</v>
      </c>
      <c r="AR4" s="40">
        <f>IF(ISNA(VLOOKUP(C4,'[1]USEHistory (WORK)'!$AH$15:$AW$98,14,FALSE)),0,VLOOKUP(C4,'[1]USEHistory (WORK)'!$AH$15:$AW$98,14,FALSE))</f>
        <v>942</v>
      </c>
      <c r="AS4" s="30">
        <f t="shared" ref="AS4:AS35" si="21">IF(AR4&lt;$BN$1,(AR4*$BM$3)+$BK$3,($BN$1*$BM$3)+((AR4-$BN$1)*$BN$3)+$BK$3)</f>
        <v>59.634999999999998</v>
      </c>
      <c r="AT4" s="40"/>
      <c r="AU4" s="30">
        <f t="shared" ref="AU4:AU35" si="22">IF(AR4&lt;$BS$1,AR4*$BS$3/100,$BS$1*$BS$3/100)+IF(AR4&gt;$BT$1,(AR4-$BT$1)*$BU$3/100,0)+IF(AR4&gt;$BS$1,(AR4-$BS$1)*$BT$3/100-(IF(AR4&gt;$BT$1,(AR4-$BT$1)*$BT$3/100,0)),0)+$BQ$3</f>
        <v>49.161999999999999</v>
      </c>
      <c r="AV4" s="30">
        <f t="shared" ref="AV4:AV35" si="23">AO4+AS4</f>
        <v>112.3075</v>
      </c>
      <c r="AW4" s="40">
        <f>IF(ISNA(VLOOKUP(C4,'[1]USEHistory (WORK)'!$AH$15:$AW$98,15,FALSE)),0,VLOOKUP(C4,'[1]USEHistory (WORK)'!$AH$15:$AW$98,15,FALSE))</f>
        <v>1584</v>
      </c>
      <c r="AX4" s="30">
        <f t="shared" ref="AX4:AX35" si="24">IF(AW4&lt;$BN$1,(AW4*$BM$3)+$BK$3,($BN$1*$BM$3)+((AW4-$BN$1)*$BN$3)+$BK$3)</f>
        <v>78.894999999999996</v>
      </c>
      <c r="AY4" s="40"/>
      <c r="AZ4" s="30">
        <f t="shared" ref="AZ4:AZ35" si="25">IF(AW4&lt;$BS$1,AW4*$BS$3/100,$BS$1*$BS$3/100)+IF(AW4&gt;$BT$1,(AW4-$BT$1)*$BU$3/100,0)+IF(AW4&gt;$BS$1,(AW4-$BS$1)*$BT$3/100-(IF(AW4&gt;$BT$1,(AW4-$BT$1)*$BT$3/100,0)),0)+$BQ$3</f>
        <v>72.274000000000001</v>
      </c>
      <c r="BA4" s="40">
        <f>IF(ISNA(VLOOKUP(C4,'[1]USEHistory (WORK)'!$AH$15:$AW$98,16,FALSE)),0,VLOOKUP(C4,'[1]USEHistory (WORK)'!$AH$15:$AW$98,16,FALSE))</f>
        <v>1192</v>
      </c>
      <c r="BB4" s="30">
        <f t="shared" ref="BB4:BB35" si="26">IF(BA4&lt;$BN$1,(BA4*$BM$3)+$BK$3,($BN$1*$BM$3)+((BA4-$BN$1)*$BN$3)+$BK$3)</f>
        <v>67.134999999999991</v>
      </c>
      <c r="BC4" s="40"/>
      <c r="BD4" s="30">
        <f t="shared" ref="BD4:BD35" si="27">IF(BA4&lt;$BS$1,BA4*$BS$3/100,$BS$1*$BS$3/100)+IF(BA4&gt;$BT$1,(BA4-$BT$1)*$BU$3/100,0)+IF(BA4&gt;$BS$1,(BA4-$BS$1)*$BT$3/100-(IF(BA4&gt;$BT$1,(BA4-$BT$1)*$BT$3/100,0)),0)+$BQ$3</f>
        <v>58.161999999999999</v>
      </c>
      <c r="BE4" s="30">
        <f t="shared" ref="BE4:BE35" si="28">AX4+BB4</f>
        <v>146.02999999999997</v>
      </c>
      <c r="BF4" s="42">
        <f t="shared" ref="BF4:BF35" si="29">L4+U4+AD4+AM4+AV4+BE4</f>
        <v>644.59899999999993</v>
      </c>
      <c r="BG4" s="41">
        <f t="shared" ref="BG4:BG35" si="30">G4+K4+P4+T4+Y4+AC4+AH4+AL4+AQ4+AU4+AZ4+BD4</f>
        <v>479.17750000000001</v>
      </c>
      <c r="BH4" s="40">
        <f t="shared" ref="BH4:BH35" si="31">D4+H4+M4+Q4+V4+Z4+AE4+AI4+AN4+AR4+AW4+BA4</f>
        <v>7976</v>
      </c>
      <c r="BI4" s="51"/>
      <c r="BJ4" s="51"/>
      <c r="BK4" s="50">
        <f t="shared" ref="BK4:BK35" si="32">$BK$3*12</f>
        <v>480</v>
      </c>
      <c r="BL4" s="57">
        <f t="shared" ref="BL4:BL35" si="33">D4+H4+M4+Q4+V4+Z4+AE4+AI4+AN4+AR4+AW4+BA4</f>
        <v>7976</v>
      </c>
      <c r="BM4" s="37">
        <f t="shared" ref="BM4:BM35" si="34">IF(D4&lt;$BN$1,(D4*$BM$3),($BN$1*$BM$3))+IF(H4&lt;$BN$1,(H4*$BM$3),($BN$1*$BM$3))+IF(M4&lt;$BN$1,(M4*$BM$3),($BN$1*$BM$3))+IF(Q4&lt;$BN$1,(Q4*$BM$3),($BN$1*$BM$3))+IF(V4&lt;$BN$1,(V4*$BM$3),($BN$1*$BM$3))+IF(Z4&lt;$BN$1,(Z4*$BM$3),($BN$1*$BM$3))+IF(AE4&lt;$BN$1,(AE4*$BM$3),($BN$1*$BM$3))+IF(AI4&lt;$BN$1,(AI4*$BM$3),($BN$1*$BM$3))+IF(AN4&lt;$BN$1,(AN4*$BM$3),($BN$1*$BM$3))+IF(AR4&lt;$BN$1,(AR4*$BM$3),($BN$1*$BM$3))+IF(AW4&lt;$BN$1,(AW4*$BM$3),($BN$1*$BM$3))+IF(BA4&lt;$BN$1,(BA4*$BM$3),($BN$1*$BM$3))</f>
        <v>120.139</v>
      </c>
      <c r="BN4" s="32">
        <f t="shared" ref="BN4:BN35" si="35">IF(D4&gt;$BN$1,(D4-$BN$1)*$BN$3,0)+IF(H4&gt;$BN$1,(H4-$BN$1)*$BN$3,0)+IF(M4&gt;$BN$1,(M4-$BN$1)*$BN$3,0)+IF(Q4&gt;$BN$1,(Q4-$BN$1)*$BN$3,0)+IF(V4&gt;$BN$1,(V4-$BN$1)*$BN$3,0)+IF(Z4&gt;$BN$1,(Z4-$BN$1)*$BN$3,0)+IF(AE4&gt;$BN$1,(AE4-$BN$1)*$BN$3,0)+IF(AI4&gt;$BN$1,(AI4-$BN$1)*$BN$3,0)+IF(AN4&gt;$BN$1,(AN4-$BN$1)*$BN$3,0)+IF(AR4&gt;$BN$1,(AR4-$BN$1)*$BN$3,0)+IF(AW4&gt;$BN$1,(AW4-$BN$1)*$BN$3,0)+IF(BA4&gt;$BN$1,(BA4-$BN$1)*$BN$3,0)</f>
        <v>44.46</v>
      </c>
      <c r="BO4" s="99">
        <f t="shared" ref="BO4:BO35" si="36">BK4+BM4+BN4</f>
        <v>644.59900000000005</v>
      </c>
      <c r="BQ4" s="56">
        <f t="shared" ref="BQ4:BQ35" si="37">BQ$3*12</f>
        <v>229.79999999999998</v>
      </c>
      <c r="BR4" s="55">
        <f t="shared" ref="BR4:BR35" si="38">D4+H4+M4+Q4+V4+Z4+AE4+AI4+AN4+AR4+AW4+BA4</f>
        <v>7976</v>
      </c>
      <c r="BS4" s="34">
        <f t="shared" ref="BS4:BS35" si="39">IF(D4&lt;$BS$1,D4*$BS$3/100,$BS$1*$BS$3/100)+IF(H4&lt;$BS$1,H4*$BS$3/100,$BS$1*$BS$3/100)+IF(M4&lt;$BS$1,M4*$BS$3/100,$BS$1*$BS$3/100)+IF(Q4&lt;$BS$1,Q4*$BS$3/100,$BS$1*$BS$3/100)+IF(V4&lt;$BS$1,V4*$BS$3/100,$BS$1*$BS$3/100)+IF(Z4&lt;$BS$1,Z4*$BS$3/100,$BS$1*$BS$3/100)+IF(AE4&lt;$BS$1,AE4*$BS$3/100,$BS$1*$BS$3/100)+IF(AI4&lt;$BS$1,AI4*$BS$3/100,$BS$1*$BS$3/100)+IF(AN4&lt;$BS$1,AN4*$BS$3/100,$BS$1*$BS$3/100)+IF(AR4&lt;$BS$1,AR4*$BS$3/100,$BS$1*$BS$3/100)+IF(AW4&lt;$BS$1,AW4*$BS$3/100,$BS$1*$BS$3/100)+IF(BA4&lt;$BS$1,BA4*$BS$3/100,$BS$1*$BS$3/100)</f>
        <v>171.3655</v>
      </c>
      <c r="BT4" s="33">
        <f t="shared" ref="BT4:BT35" si="40">IF(D4&gt;$BS$1,(D4-$BS$1)*$BT$3/100-(IF(D4&gt;$BT$1,(D4-$BT$1)*$BT$3/100,0)),0)+IF(H4&gt;$BS$1,(H4-$BS$1)*$BT$3/100-(IF(H4&gt;$BT$1,(H4-$BT$1)*$BT$3/100,0)),0)+IF(M4&gt;$BS$1,(M4-$BS$1)*$BT$3/100-(IF(M4&gt;$BT$1,(M4-$BT$1)*$BT$3/100,0)),0)+IF(Q4&gt;$BS$1,(Q4-$BS$1)*$BT$3/100-(IF(Q4&gt;$BT$1,(Q4-$BT$1)*$BT$3/100,0)),0)+IF(V4&gt;$BS$1,(V4-$BS$1)*$BT$3/100-(IF(V4&gt;$BT$1,(V4-$BT$1)*$BT$3/100,0)),0)+IF(Z4&gt;$BS$1,(Z4-$BS$1)*$BT$3/100-(IF(Z4&gt;$BT$1,(Z4-$BT$1)*$BT$3/100,0)),0)+IF(AE4&gt;$BS$1,(AE4-$BS$1)*$BT$3/100-(IF(AE4&gt;$BT$1,(AE4-$BT$1)*$BT$3/100,0)),0)+IF(AI4&gt;$BS$1,(AI4-$BS$1)*$BT$3/100-(IF(AI4&gt;$BT$1,(AI4-$BT$1)*$BT$3/100,0)),0)+IF(AN4&gt;$BS$1,(AN4-$BS$1)*$BT$3/100-(IF(AN4&gt;$BT$1,(AN4-$BT$1)*$BT$3/100,0)),0)+IF(AR4&gt;$BS$1,(AR4-$BS$1)*$BT$3/100-(IF(AR4&gt;$BT$1,(AR4-$BT$1)*$BT$3/100,0)),0)+IF(AW4&gt;$BS$1,(AW4-$BS$1)*$BT$3/100-(IF(AW4&gt;$BT$1,(AW4-$BT$1)*$BT$3/100,0)),0)+IF(BA4&gt;$BS$1,(BA4-$BS$1)*$BT$3/100-(IF(BA4&gt;$BT$1,(BA4-$BT$1)*$BT$3/100,0)),0)</f>
        <v>78.012</v>
      </c>
      <c r="BU4" s="32">
        <f t="shared" ref="BU4:BU35" si="41">IF(D4&gt;$BT$1,(D4-$BT$1)*$BU$3/100,0)+IF(H4&gt;$BT$1,(H4-$BT$1)*$BU$3/100,0)+IF(M4&gt;$BT$1,(M4-$BT$1)*$BU$3/100,0)+IF(Q4&gt;$BT$1,(Q4-$BT$1)*$BU$3/100,0)+IF(V4&gt;$BT$1,(V4-$BT$1)*$BU$3/100,0)+IF(Z4&gt;$BT$1,(Z4-$BT$1)*$BU$3/100,0)+IF(AE4&gt;$BT$1,(AE4-$BT$1)*$BU$3/100,0)+IF(AI4&gt;$BT$1,(AI4-$BT$1)*$BU$3/100,0)+IF(AN4&gt;$BT$1,(AN4-$BT$1)*$BU$3/100,0)+IF(AR4&gt;$BT$1,(AR4-$BT$1)*$BU$3/100,0)+IF(AW4&gt;$BT$1,(AW4-$BT$1)*$BU$3/100,0)+IF(BA4&gt;$BT$1,(BA4-$BT$1)*$BU$3/100,0)</f>
        <v>0</v>
      </c>
      <c r="BV4" s="83">
        <f t="shared" ref="BV4:BV35" si="42">BQ4+BS4+BT4+BU4</f>
        <v>479.17749999999995</v>
      </c>
    </row>
    <row r="5" spans="1:74" ht="15" x14ac:dyDescent="0.3">
      <c r="A5" s="1">
        <v>2</v>
      </c>
      <c r="B5" s="52" t="s">
        <v>163</v>
      </c>
      <c r="C5" s="54" t="s">
        <v>162</v>
      </c>
      <c r="D5" s="40">
        <f>IF(ISNA(VLOOKUP(C5,'[1]USEHistory (WORK)'!$AH$15:$AW$98,5,FALSE)),0,VLOOKUP(C5,'[1]USEHistory (WORK)'!$AH$15:$AW$98,5,FALSE))</f>
        <v>827</v>
      </c>
      <c r="E5" s="30">
        <f t="shared" ref="E5:E36" si="43">IF(D5&lt;BN$1,(D5*BM$3)+BK$3,(BN$1*BM$3)+((D5-BN$1)*BN$3)+BK$3)</f>
        <v>56.185000000000002</v>
      </c>
      <c r="F5" s="40"/>
      <c r="G5" s="30">
        <f t="shared" si="0"/>
        <v>45.021999999999998</v>
      </c>
      <c r="H5" s="40">
        <f>IF(ISNA(VLOOKUP(C5,'[1]USEHistory (WORK)'!$AH$15:$AW$98,6,FALSE)),0,VLOOKUP(C5,'[1]USEHistory (WORK)'!$AH$15:$AW$98,6,FALSE))</f>
        <v>1031</v>
      </c>
      <c r="I5" s="30">
        <f t="shared" si="1"/>
        <v>62.305</v>
      </c>
      <c r="J5" s="40"/>
      <c r="K5" s="30">
        <f t="shared" si="2"/>
        <v>52.366</v>
      </c>
      <c r="L5" s="30">
        <f t="shared" si="3"/>
        <v>118.49000000000001</v>
      </c>
      <c r="M5" s="40">
        <f>IF(ISNA(VLOOKUP(C5,'[1]USEHistory (WORK)'!$AH$15:$AW$98,7,FALSE)),0,VLOOKUP(C5,'[1]USEHistory (WORK)'!$AH$15:$AW$98,7,FALSE))</f>
        <v>831</v>
      </c>
      <c r="N5" s="30">
        <f t="shared" si="4"/>
        <v>56.305</v>
      </c>
      <c r="O5" s="40"/>
      <c r="P5" s="30">
        <f t="shared" si="5"/>
        <v>45.165999999999997</v>
      </c>
      <c r="Q5" s="40">
        <f>IF(ISNA(VLOOKUP(C5,'[1]USEHistory (WORK)'!$AH$15:$AW$98,8,FALSE)),0,VLOOKUP(C5,'[1]USEHistory (WORK)'!$AH$15:$AW$98,8,FALSE))</f>
        <v>1411</v>
      </c>
      <c r="R5" s="30">
        <f t="shared" si="6"/>
        <v>73.704999999999998</v>
      </c>
      <c r="S5" s="45"/>
      <c r="T5" s="30">
        <f t="shared" si="7"/>
        <v>66.045999999999992</v>
      </c>
      <c r="U5" s="30">
        <f t="shared" si="8"/>
        <v>130.01</v>
      </c>
      <c r="V5" s="40">
        <f>IF(ISNA(VLOOKUP(C5,'[1]USEHistory (WORK)'!$AH$15:$AW$98,9,FALSE)),0,VLOOKUP(C5,'[1]USEHistory (WORK)'!$AH$15:$AW$98,9,FALSE))</f>
        <v>1215</v>
      </c>
      <c r="W5" s="30">
        <f t="shared" si="9"/>
        <v>67.825000000000003</v>
      </c>
      <c r="X5" s="40"/>
      <c r="Y5" s="30">
        <f t="shared" si="10"/>
        <v>58.99</v>
      </c>
      <c r="Z5" s="40">
        <f>IF(ISNA(VLOOKUP(C5,'[1]USEHistory (WORK)'!$AH$15:$AW$98,10,FALSE)),0,VLOOKUP(C5,'[1]USEHistory (WORK)'!$AH$15:$AW$98,10,FALSE))</f>
        <v>2038</v>
      </c>
      <c r="AA5" s="30">
        <f t="shared" si="11"/>
        <v>92.515000000000001</v>
      </c>
      <c r="AB5" s="40"/>
      <c r="AC5" s="30">
        <f t="shared" si="12"/>
        <v>92.122000000000014</v>
      </c>
      <c r="AD5" s="30">
        <f t="shared" si="13"/>
        <v>160.34</v>
      </c>
      <c r="AE5" s="40">
        <f>IF(ISNA(VLOOKUP(C5,'[1]USEHistory (WORK)'!$AH$15:$AW$98,11,FALSE)),0,VLOOKUP(C5,'[1]USEHistory (WORK)'!$AH$15:$AW$98,11,FALSE))</f>
        <v>1975</v>
      </c>
      <c r="AF5" s="30">
        <f t="shared" si="14"/>
        <v>90.625</v>
      </c>
      <c r="AG5" s="40"/>
      <c r="AH5" s="30">
        <f t="shared" si="15"/>
        <v>89.35</v>
      </c>
      <c r="AI5" s="40">
        <f>IF(ISNA(VLOOKUP(C5,'[1]USEHistory (WORK)'!$AH$15:$AW$98,12,FALSE)),0,VLOOKUP(C5,'[1]USEHistory (WORK)'!$AH$15:$AW$98,12,FALSE))</f>
        <v>2724</v>
      </c>
      <c r="AJ5" s="30">
        <f t="shared" si="16"/>
        <v>113.095</v>
      </c>
      <c r="AK5" s="40"/>
      <c r="AL5" s="30">
        <f t="shared" si="17"/>
        <v>122.30600000000001</v>
      </c>
      <c r="AM5" s="30">
        <f t="shared" si="18"/>
        <v>203.72</v>
      </c>
      <c r="AN5" s="40">
        <f>IF(ISNA(VLOOKUP(C5,'[1]USEHistory (WORK)'!$AH$15:$AW$98,13,FALSE)),0,VLOOKUP(C5,'[1]USEHistory (WORK)'!$AH$15:$AW$98,13,FALSE))</f>
        <v>2010</v>
      </c>
      <c r="AO5" s="30">
        <f t="shared" si="19"/>
        <v>91.674999999999997</v>
      </c>
      <c r="AP5" s="40"/>
      <c r="AQ5" s="30">
        <f t="shared" si="20"/>
        <v>90.890000000000015</v>
      </c>
      <c r="AR5" s="40">
        <f>IF(ISNA(VLOOKUP(C5,'[1]USEHistory (WORK)'!$AH$15:$AW$98,14,FALSE)),0,VLOOKUP(C5,'[1]USEHistory (WORK)'!$AH$15:$AW$98,14,FALSE))</f>
        <v>1977</v>
      </c>
      <c r="AS5" s="30">
        <f t="shared" si="21"/>
        <v>90.685000000000002</v>
      </c>
      <c r="AT5" s="40"/>
      <c r="AU5" s="30">
        <f t="shared" si="22"/>
        <v>89.437999999999988</v>
      </c>
      <c r="AV5" s="30">
        <f t="shared" si="23"/>
        <v>182.36</v>
      </c>
      <c r="AW5" s="40">
        <f>IF(ISNA(VLOOKUP(C5,'[1]USEHistory (WORK)'!$AH$15:$AW$98,15,FALSE)),0,VLOOKUP(C5,'[1]USEHistory (WORK)'!$AH$15:$AW$98,15,FALSE))</f>
        <v>1994</v>
      </c>
      <c r="AX5" s="30">
        <f t="shared" si="24"/>
        <v>91.194999999999993</v>
      </c>
      <c r="AY5" s="40"/>
      <c r="AZ5" s="30">
        <f t="shared" si="25"/>
        <v>90.186000000000007</v>
      </c>
      <c r="BA5" s="40">
        <f>IF(ISNA(VLOOKUP(C5,'[1]USEHistory (WORK)'!$AH$15:$AW$98,16,FALSE)),0,VLOOKUP(C5,'[1]USEHistory (WORK)'!$AH$15:$AW$98,16,FALSE))</f>
        <v>992</v>
      </c>
      <c r="BB5" s="30">
        <f t="shared" si="26"/>
        <v>61.134999999999998</v>
      </c>
      <c r="BC5" s="40"/>
      <c r="BD5" s="30">
        <f t="shared" si="27"/>
        <v>50.961999999999996</v>
      </c>
      <c r="BE5" s="30">
        <f t="shared" si="28"/>
        <v>152.32999999999998</v>
      </c>
      <c r="BF5" s="42">
        <f t="shared" si="29"/>
        <v>947.25</v>
      </c>
      <c r="BG5" s="41">
        <f t="shared" si="30"/>
        <v>892.84400000000005</v>
      </c>
      <c r="BH5" s="40">
        <f t="shared" si="31"/>
        <v>19025</v>
      </c>
      <c r="BK5" s="50">
        <f t="shared" si="32"/>
        <v>480</v>
      </c>
      <c r="BL5" s="49">
        <f t="shared" si="33"/>
        <v>19025</v>
      </c>
      <c r="BM5" s="37">
        <f t="shared" si="34"/>
        <v>166.5</v>
      </c>
      <c r="BN5" s="32">
        <f t="shared" si="35"/>
        <v>300.75</v>
      </c>
      <c r="BO5" s="99">
        <f t="shared" si="36"/>
        <v>947.25</v>
      </c>
      <c r="BQ5" s="48">
        <f t="shared" si="37"/>
        <v>229.79999999999998</v>
      </c>
      <c r="BR5" s="53">
        <f t="shared" si="38"/>
        <v>19025</v>
      </c>
      <c r="BS5" s="34">
        <f t="shared" si="39"/>
        <v>212.39999999999995</v>
      </c>
      <c r="BT5" s="33">
        <f t="shared" si="40"/>
        <v>313.452</v>
      </c>
      <c r="BU5" s="32">
        <f t="shared" si="41"/>
        <v>137.19200000000004</v>
      </c>
      <c r="BV5" s="84">
        <f t="shared" si="42"/>
        <v>892.84399999999994</v>
      </c>
    </row>
    <row r="6" spans="1:74" ht="15" x14ac:dyDescent="0.3">
      <c r="A6" s="1">
        <v>3</v>
      </c>
      <c r="B6" s="52" t="s">
        <v>161</v>
      </c>
      <c r="C6" s="54" t="s">
        <v>160</v>
      </c>
      <c r="D6" s="40">
        <f>IF(ISNA(VLOOKUP(C6,'[1]USEHistory (WORK)'!$AH$15:$AW$98,5,FALSE)),0,VLOOKUP(C6,'[1]USEHistory (WORK)'!$AH$15:$AW$98,5,FALSE))</f>
        <v>46</v>
      </c>
      <c r="E6" s="30">
        <f t="shared" si="43"/>
        <v>40.850999999999999</v>
      </c>
      <c r="F6" s="40"/>
      <c r="G6" s="30">
        <f t="shared" si="0"/>
        <v>20.506999999999998</v>
      </c>
      <c r="H6" s="40">
        <f>IF(ISNA(VLOOKUP(C6,'[1]USEHistory (WORK)'!$AH$15:$AW$98,6,FALSE)),0,VLOOKUP(C6,'[1]USEHistory (WORK)'!$AH$15:$AW$98,6,FALSE))</f>
        <v>88</v>
      </c>
      <c r="I6" s="30">
        <f t="shared" si="1"/>
        <v>41.628</v>
      </c>
      <c r="J6" s="40"/>
      <c r="K6" s="30">
        <f t="shared" si="2"/>
        <v>21.745999999999999</v>
      </c>
      <c r="L6" s="30">
        <f t="shared" si="3"/>
        <v>82.478999999999999</v>
      </c>
      <c r="M6" s="40">
        <f>IF(ISNA(VLOOKUP(C6,'[1]USEHistory (WORK)'!$AH$15:$AW$98,7,FALSE)),0,VLOOKUP(C6,'[1]USEHistory (WORK)'!$AH$15:$AW$98,7,FALSE))</f>
        <v>71</v>
      </c>
      <c r="N6" s="30">
        <f t="shared" si="4"/>
        <v>41.313499999999998</v>
      </c>
      <c r="O6" s="40"/>
      <c r="P6" s="30">
        <f t="shared" si="5"/>
        <v>21.244499999999999</v>
      </c>
      <c r="Q6" s="40">
        <f>IF(ISNA(VLOOKUP(C6,'[1]USEHistory (WORK)'!$AH$15:$AW$98,8,FALSE)),0,VLOOKUP(C6,'[1]USEHistory (WORK)'!$AH$15:$AW$98,8,FALSE))</f>
        <v>164</v>
      </c>
      <c r="R6" s="30">
        <f t="shared" si="6"/>
        <v>43.033999999999999</v>
      </c>
      <c r="S6" s="45"/>
      <c r="T6" s="30">
        <f t="shared" si="7"/>
        <v>23.988</v>
      </c>
      <c r="U6" s="30">
        <f t="shared" si="8"/>
        <v>84.347499999999997</v>
      </c>
      <c r="V6" s="40">
        <f>IF(ISNA(VLOOKUP(C6,'[1]USEHistory (WORK)'!$AH$15:$AW$98,9,FALSE)),0,VLOOKUP(C6,'[1]USEHistory (WORK)'!$AH$15:$AW$98,9,FALSE))</f>
        <v>87</v>
      </c>
      <c r="W6" s="30">
        <f t="shared" si="9"/>
        <v>41.609499999999997</v>
      </c>
      <c r="X6" s="40"/>
      <c r="Y6" s="30">
        <f t="shared" si="10"/>
        <v>21.7165</v>
      </c>
      <c r="Z6" s="40">
        <f>IF(ISNA(VLOOKUP(C6,'[1]USEHistory (WORK)'!$AH$15:$AW$98,10,FALSE)),0,VLOOKUP(C6,'[1]USEHistory (WORK)'!$AH$15:$AW$98,10,FALSE))</f>
        <v>187</v>
      </c>
      <c r="AA6" s="30">
        <f t="shared" si="11"/>
        <v>43.459499999999998</v>
      </c>
      <c r="AB6" s="40"/>
      <c r="AC6" s="30">
        <f t="shared" si="12"/>
        <v>24.666499999999999</v>
      </c>
      <c r="AD6" s="30">
        <f t="shared" si="13"/>
        <v>85.068999999999988</v>
      </c>
      <c r="AE6" s="40">
        <f>IF(ISNA(VLOOKUP(C6,'[1]USEHistory (WORK)'!$AH$15:$AW$98,11,FALSE)),0,VLOOKUP(C6,'[1]USEHistory (WORK)'!$AH$15:$AW$98,11,FALSE))</f>
        <v>263</v>
      </c>
      <c r="AF6" s="30">
        <f t="shared" si="14"/>
        <v>44.865499999999997</v>
      </c>
      <c r="AG6" s="40"/>
      <c r="AH6" s="30">
        <f t="shared" si="15"/>
        <v>26.9085</v>
      </c>
      <c r="AI6" s="40">
        <f>IF(ISNA(VLOOKUP(C6,'[1]USEHistory (WORK)'!$AH$15:$AW$98,12,FALSE)),0,VLOOKUP(C6,'[1]USEHistory (WORK)'!$AH$15:$AW$98,12,FALSE))</f>
        <v>733</v>
      </c>
      <c r="AJ6" s="30">
        <f t="shared" si="16"/>
        <v>53.560499999999998</v>
      </c>
      <c r="AK6" s="40"/>
      <c r="AL6" s="30">
        <f t="shared" si="17"/>
        <v>41.637999999999998</v>
      </c>
      <c r="AM6" s="30">
        <f t="shared" si="18"/>
        <v>98.425999999999988</v>
      </c>
      <c r="AN6" s="40">
        <f>IF(ISNA(VLOOKUP(C6,'[1]USEHistory (WORK)'!$AH$15:$AW$98,13,FALSE)),0,VLOOKUP(C6,'[1]USEHistory (WORK)'!$AH$15:$AW$98,13,FALSE))</f>
        <v>183</v>
      </c>
      <c r="AO6" s="30">
        <f t="shared" si="19"/>
        <v>43.3855</v>
      </c>
      <c r="AP6" s="40"/>
      <c r="AQ6" s="30">
        <f t="shared" si="20"/>
        <v>24.548499999999997</v>
      </c>
      <c r="AR6" s="40">
        <f>IF(ISNA(VLOOKUP(C6,'[1]USEHistory (WORK)'!$AH$15:$AW$98,14,FALSE)),0,VLOOKUP(C6,'[1]USEHistory (WORK)'!$AH$15:$AW$98,14,FALSE))</f>
        <v>117</v>
      </c>
      <c r="AS6" s="30">
        <f t="shared" si="21"/>
        <v>42.164499999999997</v>
      </c>
      <c r="AT6" s="40"/>
      <c r="AU6" s="30">
        <f t="shared" si="22"/>
        <v>22.601499999999998</v>
      </c>
      <c r="AV6" s="30">
        <f t="shared" si="23"/>
        <v>85.55</v>
      </c>
      <c r="AW6" s="40">
        <f>IF(ISNA(VLOOKUP(C6,'[1]USEHistory (WORK)'!$AH$15:$AW$98,15,FALSE)),0,VLOOKUP(C6,'[1]USEHistory (WORK)'!$AH$15:$AW$98,15,FALSE))</f>
        <v>62</v>
      </c>
      <c r="AX6" s="30">
        <f t="shared" si="24"/>
        <v>41.146999999999998</v>
      </c>
      <c r="AY6" s="40"/>
      <c r="AZ6" s="30">
        <f t="shared" si="25"/>
        <v>20.978999999999999</v>
      </c>
      <c r="BA6" s="40">
        <f>IF(ISNA(VLOOKUP(C6,'[1]USEHistory (WORK)'!$AH$15:$AW$98,16,FALSE)),0,VLOOKUP(C6,'[1]USEHistory (WORK)'!$AH$15:$AW$98,16,FALSE))</f>
        <v>58</v>
      </c>
      <c r="BB6" s="30">
        <f t="shared" si="26"/>
        <v>41.073</v>
      </c>
      <c r="BC6" s="40"/>
      <c r="BD6" s="30">
        <f t="shared" si="27"/>
        <v>20.860999999999997</v>
      </c>
      <c r="BE6" s="30">
        <f t="shared" si="28"/>
        <v>82.22</v>
      </c>
      <c r="BF6" s="42">
        <f t="shared" si="29"/>
        <v>518.0915</v>
      </c>
      <c r="BG6" s="41">
        <f t="shared" si="30"/>
        <v>291.40499999999997</v>
      </c>
      <c r="BH6" s="40">
        <f t="shared" si="31"/>
        <v>2059</v>
      </c>
      <c r="BI6" s="51"/>
      <c r="BJ6" s="51"/>
      <c r="BK6" s="50">
        <f t="shared" si="32"/>
        <v>480</v>
      </c>
      <c r="BL6" s="49">
        <f t="shared" si="33"/>
        <v>2059</v>
      </c>
      <c r="BM6" s="37">
        <f t="shared" si="34"/>
        <v>38.091499999999996</v>
      </c>
      <c r="BN6" s="32">
        <f t="shared" si="35"/>
        <v>0</v>
      </c>
      <c r="BO6" s="99">
        <f t="shared" si="36"/>
        <v>518.0915</v>
      </c>
      <c r="BQ6" s="48">
        <f t="shared" si="37"/>
        <v>229.79999999999998</v>
      </c>
      <c r="BR6" s="53">
        <f t="shared" si="38"/>
        <v>2059</v>
      </c>
      <c r="BS6" s="34">
        <f t="shared" si="39"/>
        <v>56.817000000000007</v>
      </c>
      <c r="BT6" s="33">
        <f t="shared" si="40"/>
        <v>4.7880000000000003</v>
      </c>
      <c r="BU6" s="32">
        <f t="shared" si="41"/>
        <v>0</v>
      </c>
      <c r="BV6" s="84">
        <f t="shared" si="42"/>
        <v>291.40499999999997</v>
      </c>
    </row>
    <row r="7" spans="1:74" ht="15" x14ac:dyDescent="0.3">
      <c r="A7" s="1">
        <v>4</v>
      </c>
      <c r="B7" s="52" t="s">
        <v>159</v>
      </c>
      <c r="C7" s="54" t="s">
        <v>158</v>
      </c>
      <c r="D7" s="40">
        <f>IF(ISNA(VLOOKUP(C7,'[1]USEHistory (WORK)'!$AH$15:$AW$98,5,FALSE)),0,VLOOKUP(C7,'[1]USEHistory (WORK)'!$AH$15:$AW$98,5,FALSE))</f>
        <v>1043</v>
      </c>
      <c r="E7" s="30">
        <f t="shared" si="43"/>
        <v>62.664999999999999</v>
      </c>
      <c r="F7" s="40"/>
      <c r="G7" s="30">
        <f t="shared" si="0"/>
        <v>52.797999999999995</v>
      </c>
      <c r="H7" s="40">
        <f>IF(ISNA(VLOOKUP(C7,'[1]USEHistory (WORK)'!$AH$15:$AW$98,6,FALSE)),0,VLOOKUP(C7,'[1]USEHistory (WORK)'!$AH$15:$AW$98,6,FALSE))</f>
        <v>1166</v>
      </c>
      <c r="I7" s="30">
        <f t="shared" si="1"/>
        <v>66.355000000000004</v>
      </c>
      <c r="J7" s="40"/>
      <c r="K7" s="30">
        <f t="shared" si="2"/>
        <v>57.225999999999999</v>
      </c>
      <c r="L7" s="30">
        <f t="shared" si="3"/>
        <v>129.02000000000001</v>
      </c>
      <c r="M7" s="40">
        <f>IF(ISNA(VLOOKUP(C7,'[1]USEHistory (WORK)'!$AH$15:$AW$98,7,FALSE)),0,VLOOKUP(C7,'[1]USEHistory (WORK)'!$AH$15:$AW$98,7,FALSE))</f>
        <v>837</v>
      </c>
      <c r="N7" s="30">
        <f t="shared" si="4"/>
        <v>56.484999999999999</v>
      </c>
      <c r="O7" s="40"/>
      <c r="P7" s="30">
        <f t="shared" si="5"/>
        <v>45.381999999999998</v>
      </c>
      <c r="Q7" s="40">
        <f>IF(ISNA(VLOOKUP(C7,'[1]USEHistory (WORK)'!$AH$15:$AW$98,8,FALSE)),0,VLOOKUP(C7,'[1]USEHistory (WORK)'!$AH$15:$AW$98,8,FALSE))</f>
        <v>1070</v>
      </c>
      <c r="R7" s="30">
        <f t="shared" si="6"/>
        <v>63.475000000000001</v>
      </c>
      <c r="S7" s="45"/>
      <c r="T7" s="30">
        <f t="shared" si="7"/>
        <v>53.77</v>
      </c>
      <c r="U7" s="30">
        <f t="shared" si="8"/>
        <v>119.96000000000001</v>
      </c>
      <c r="V7" s="40">
        <f>IF(ISNA(VLOOKUP(C7,'[1]USEHistory (WORK)'!$AH$15:$AW$98,9,FALSE)),0,VLOOKUP(C7,'[1]USEHistory (WORK)'!$AH$15:$AW$98,9,FALSE))</f>
        <v>1060</v>
      </c>
      <c r="W7" s="30">
        <f t="shared" si="9"/>
        <v>63.174999999999997</v>
      </c>
      <c r="X7" s="40"/>
      <c r="Y7" s="30">
        <f t="shared" si="10"/>
        <v>53.41</v>
      </c>
      <c r="Z7" s="40">
        <f>IF(ISNA(VLOOKUP(C7,'[1]USEHistory (WORK)'!$AH$15:$AW$98,10,FALSE)),0,VLOOKUP(C7,'[1]USEHistory (WORK)'!$AH$15:$AW$98,10,FALSE))</f>
        <v>1133</v>
      </c>
      <c r="AA7" s="30">
        <f t="shared" si="11"/>
        <v>65.365000000000009</v>
      </c>
      <c r="AB7" s="40"/>
      <c r="AC7" s="30">
        <f t="shared" si="12"/>
        <v>56.037999999999997</v>
      </c>
      <c r="AD7" s="30">
        <f t="shared" si="13"/>
        <v>128.54000000000002</v>
      </c>
      <c r="AE7" s="40">
        <f>IF(ISNA(VLOOKUP(C7,'[1]USEHistory (WORK)'!$AH$15:$AW$98,11,FALSE)),0,VLOOKUP(C7,'[1]USEHistory (WORK)'!$AH$15:$AW$98,11,FALSE))</f>
        <v>2615</v>
      </c>
      <c r="AF7" s="30">
        <f t="shared" si="14"/>
        <v>109.82499999999999</v>
      </c>
      <c r="AG7" s="40"/>
      <c r="AH7" s="30">
        <f t="shared" si="15"/>
        <v>117.51000000000002</v>
      </c>
      <c r="AI7" s="40">
        <f>IF(ISNA(VLOOKUP(C7,'[1]USEHistory (WORK)'!$AH$15:$AW$98,12,FALSE)),0,VLOOKUP(C7,'[1]USEHistory (WORK)'!$AH$15:$AW$98,12,FALSE))</f>
        <v>1864</v>
      </c>
      <c r="AJ7" s="30">
        <f t="shared" si="16"/>
        <v>87.295000000000002</v>
      </c>
      <c r="AK7" s="40"/>
      <c r="AL7" s="30">
        <f t="shared" si="17"/>
        <v>84.466000000000008</v>
      </c>
      <c r="AM7" s="30">
        <f t="shared" si="18"/>
        <v>197.12</v>
      </c>
      <c r="AN7" s="40">
        <f>IF(ISNA(VLOOKUP(C7,'[1]USEHistory (WORK)'!$AH$15:$AW$98,13,FALSE)),0,VLOOKUP(C7,'[1]USEHistory (WORK)'!$AH$15:$AW$98,13,FALSE))</f>
        <v>1581</v>
      </c>
      <c r="AO7" s="30">
        <f t="shared" si="19"/>
        <v>78.805000000000007</v>
      </c>
      <c r="AP7" s="40"/>
      <c r="AQ7" s="30">
        <f t="shared" si="20"/>
        <v>72.165999999999997</v>
      </c>
      <c r="AR7" s="40">
        <f>IF(ISNA(VLOOKUP(C7,'[1]USEHistory (WORK)'!$AH$15:$AW$98,14,FALSE)),0,VLOOKUP(C7,'[1]USEHistory (WORK)'!$AH$15:$AW$98,14,FALSE))</f>
        <v>957</v>
      </c>
      <c r="AS7" s="30">
        <f t="shared" si="21"/>
        <v>60.085000000000001</v>
      </c>
      <c r="AT7" s="40"/>
      <c r="AU7" s="30">
        <f t="shared" si="22"/>
        <v>49.701999999999998</v>
      </c>
      <c r="AV7" s="30">
        <f t="shared" si="23"/>
        <v>138.89000000000001</v>
      </c>
      <c r="AW7" s="40">
        <f>IF(ISNA(VLOOKUP(C7,'[1]USEHistory (WORK)'!$AH$15:$AW$98,15,FALSE)),0,VLOOKUP(C7,'[1]USEHistory (WORK)'!$AH$15:$AW$98,15,FALSE))</f>
        <v>1305</v>
      </c>
      <c r="AX7" s="30">
        <f t="shared" si="24"/>
        <v>70.525000000000006</v>
      </c>
      <c r="AY7" s="40"/>
      <c r="AZ7" s="30">
        <f t="shared" si="25"/>
        <v>62.23</v>
      </c>
      <c r="BA7" s="40">
        <f>IF(ISNA(VLOOKUP(C7,'[1]USEHistory (WORK)'!$AH$15:$AW$98,16,FALSE)),0,VLOOKUP(C7,'[1]USEHistory (WORK)'!$AH$15:$AW$98,16,FALSE))</f>
        <v>692</v>
      </c>
      <c r="BB7" s="30">
        <f t="shared" si="26"/>
        <v>52.802</v>
      </c>
      <c r="BC7" s="40"/>
      <c r="BD7" s="30">
        <f t="shared" si="27"/>
        <v>40.161999999999999</v>
      </c>
      <c r="BE7" s="30">
        <f t="shared" si="28"/>
        <v>123.327</v>
      </c>
      <c r="BF7" s="42">
        <f t="shared" si="29"/>
        <v>836.85700000000008</v>
      </c>
      <c r="BG7" s="41">
        <f t="shared" si="30"/>
        <v>744.86000000000013</v>
      </c>
      <c r="BH7" s="40">
        <f t="shared" si="31"/>
        <v>15323</v>
      </c>
      <c r="BK7" s="50">
        <f t="shared" si="32"/>
        <v>480</v>
      </c>
      <c r="BL7" s="49">
        <f t="shared" si="33"/>
        <v>15323</v>
      </c>
      <c r="BM7" s="37">
        <f t="shared" si="34"/>
        <v>165.42699999999999</v>
      </c>
      <c r="BN7" s="32">
        <f t="shared" si="35"/>
        <v>191.43</v>
      </c>
      <c r="BO7" s="99">
        <f t="shared" si="36"/>
        <v>836.85699999999997</v>
      </c>
      <c r="BQ7" s="48">
        <f t="shared" si="37"/>
        <v>229.79999999999998</v>
      </c>
      <c r="BR7" s="53">
        <f t="shared" si="38"/>
        <v>15323</v>
      </c>
      <c r="BS7" s="34">
        <f t="shared" si="39"/>
        <v>212.39999999999995</v>
      </c>
      <c r="BT7" s="33">
        <f t="shared" si="40"/>
        <v>246.38400000000001</v>
      </c>
      <c r="BU7" s="32">
        <f t="shared" si="41"/>
        <v>56.275999999999996</v>
      </c>
      <c r="BV7" s="84">
        <f t="shared" si="42"/>
        <v>744.8599999999999</v>
      </c>
    </row>
    <row r="8" spans="1:74" ht="15" x14ac:dyDescent="0.3">
      <c r="A8" s="1">
        <v>5</v>
      </c>
      <c r="B8" s="52" t="s">
        <v>157</v>
      </c>
      <c r="C8" s="54" t="s">
        <v>156</v>
      </c>
      <c r="D8" s="40">
        <f>IF(ISNA(VLOOKUP(C8,'[1]USEHistory (WORK)'!$AH$15:$AW$98,5,FALSE)),0,VLOOKUP(C8,'[1]USEHistory (WORK)'!$AH$15:$AW$98,5,FALSE))</f>
        <v>468</v>
      </c>
      <c r="E8" s="30">
        <f t="shared" si="43"/>
        <v>48.658000000000001</v>
      </c>
      <c r="F8" s="40"/>
      <c r="G8" s="30">
        <f t="shared" si="0"/>
        <v>32.956000000000003</v>
      </c>
      <c r="H8" s="40">
        <f>IF(ISNA(VLOOKUP(C8,'[1]USEHistory (WORK)'!$AH$15:$AW$98,6,FALSE)),0,VLOOKUP(C8,'[1]USEHistory (WORK)'!$AH$15:$AW$98,6,FALSE))</f>
        <v>520</v>
      </c>
      <c r="I8" s="30">
        <f t="shared" si="1"/>
        <v>49.62</v>
      </c>
      <c r="J8" s="40"/>
      <c r="K8" s="30">
        <f t="shared" si="2"/>
        <v>34.489999999999995</v>
      </c>
      <c r="L8" s="30">
        <f t="shared" si="3"/>
        <v>98.277999999999992</v>
      </c>
      <c r="M8" s="40">
        <f>IF(ISNA(VLOOKUP(C8,'[1]USEHistory (WORK)'!$AH$15:$AW$98,7,FALSE)),0,VLOOKUP(C8,'[1]USEHistory (WORK)'!$AH$15:$AW$98,7,FALSE))</f>
        <v>384</v>
      </c>
      <c r="N8" s="30">
        <f t="shared" si="4"/>
        <v>47.103999999999999</v>
      </c>
      <c r="O8" s="40"/>
      <c r="P8" s="30">
        <f t="shared" si="5"/>
        <v>30.478000000000002</v>
      </c>
      <c r="Q8" s="40">
        <f>IF(ISNA(VLOOKUP(C8,'[1]USEHistory (WORK)'!$AH$15:$AW$98,8,FALSE)),0,VLOOKUP(C8,'[1]USEHistory (WORK)'!$AH$15:$AW$98,8,FALSE))</f>
        <v>478</v>
      </c>
      <c r="R8" s="30">
        <f t="shared" si="6"/>
        <v>48.843000000000004</v>
      </c>
      <c r="S8" s="45"/>
      <c r="T8" s="30">
        <f t="shared" si="7"/>
        <v>33.250999999999998</v>
      </c>
      <c r="U8" s="30">
        <f t="shared" si="8"/>
        <v>95.947000000000003</v>
      </c>
      <c r="V8" s="40">
        <f>IF(ISNA(VLOOKUP(C8,'[1]USEHistory (WORK)'!$AH$15:$AW$98,9,FALSE)),0,VLOOKUP(C8,'[1]USEHistory (WORK)'!$AH$15:$AW$98,9,FALSE))</f>
        <v>457</v>
      </c>
      <c r="W8" s="30">
        <f t="shared" si="9"/>
        <v>48.454499999999996</v>
      </c>
      <c r="X8" s="40"/>
      <c r="Y8" s="30">
        <f t="shared" si="10"/>
        <v>32.631500000000003</v>
      </c>
      <c r="Z8" s="40">
        <f>IF(ISNA(VLOOKUP(C8,'[1]USEHistory (WORK)'!$AH$15:$AW$98,10,FALSE)),0,VLOOKUP(C8,'[1]USEHistory (WORK)'!$AH$15:$AW$98,10,FALSE))</f>
        <v>686</v>
      </c>
      <c r="AA8" s="30">
        <f t="shared" si="11"/>
        <v>52.691000000000003</v>
      </c>
      <c r="AB8" s="40"/>
      <c r="AC8" s="30">
        <f t="shared" si="12"/>
        <v>39.945999999999998</v>
      </c>
      <c r="AD8" s="30">
        <f t="shared" si="13"/>
        <v>101.1455</v>
      </c>
      <c r="AE8" s="40">
        <f>IF(ISNA(VLOOKUP(C8,'[1]USEHistory (WORK)'!$AH$15:$AW$98,11,FALSE)),0,VLOOKUP(C8,'[1]USEHistory (WORK)'!$AH$15:$AW$98,11,FALSE))</f>
        <v>523</v>
      </c>
      <c r="AF8" s="30">
        <f t="shared" si="14"/>
        <v>49.6755</v>
      </c>
      <c r="AG8" s="40"/>
      <c r="AH8" s="30">
        <f t="shared" si="15"/>
        <v>34.578499999999998</v>
      </c>
      <c r="AI8" s="40">
        <f>IF(ISNA(VLOOKUP(C8,'[1]USEHistory (WORK)'!$AH$15:$AW$98,12,FALSE)),0,VLOOKUP(C8,'[1]USEHistory (WORK)'!$AH$15:$AW$98,12,FALSE))</f>
        <v>561</v>
      </c>
      <c r="AJ8" s="30">
        <f t="shared" si="16"/>
        <v>50.378500000000003</v>
      </c>
      <c r="AK8" s="40"/>
      <c r="AL8" s="30">
        <f t="shared" si="17"/>
        <v>35.6995</v>
      </c>
      <c r="AM8" s="30">
        <f t="shared" si="18"/>
        <v>100.054</v>
      </c>
      <c r="AN8" s="40">
        <f>IF(ISNA(VLOOKUP(C8,'[1]USEHistory (WORK)'!$AH$15:$AW$98,13,FALSE)),0,VLOOKUP(C8,'[1]USEHistory (WORK)'!$AH$15:$AW$98,13,FALSE))</f>
        <v>398</v>
      </c>
      <c r="AO8" s="30">
        <f t="shared" si="19"/>
        <v>47.363</v>
      </c>
      <c r="AP8" s="40"/>
      <c r="AQ8" s="30">
        <f t="shared" si="20"/>
        <v>30.890999999999998</v>
      </c>
      <c r="AR8" s="40">
        <f>IF(ISNA(VLOOKUP(C8,'[1]USEHistory (WORK)'!$AH$15:$AW$98,14,FALSE)),0,VLOOKUP(C8,'[1]USEHistory (WORK)'!$AH$15:$AW$98,14,FALSE))</f>
        <v>448</v>
      </c>
      <c r="AS8" s="30">
        <f t="shared" si="21"/>
        <v>48.287999999999997</v>
      </c>
      <c r="AT8" s="40"/>
      <c r="AU8" s="30">
        <f t="shared" si="22"/>
        <v>32.366</v>
      </c>
      <c r="AV8" s="30">
        <f t="shared" si="23"/>
        <v>95.650999999999996</v>
      </c>
      <c r="AW8" s="40">
        <f>IF(ISNA(VLOOKUP(C8,'[1]USEHistory (WORK)'!$AH$15:$AW$98,15,FALSE)),0,VLOOKUP(C8,'[1]USEHistory (WORK)'!$AH$15:$AW$98,15,FALSE))</f>
        <v>767</v>
      </c>
      <c r="AX8" s="30">
        <f t="shared" si="24"/>
        <v>54.384999999999998</v>
      </c>
      <c r="AY8" s="40"/>
      <c r="AZ8" s="30">
        <f t="shared" si="25"/>
        <v>42.861999999999995</v>
      </c>
      <c r="BA8" s="40">
        <f>IF(ISNA(VLOOKUP(C8,'[1]USEHistory (WORK)'!$AH$15:$AW$98,16,FALSE)),0,VLOOKUP(C8,'[1]USEHistory (WORK)'!$AH$15:$AW$98,16,FALSE))</f>
        <v>826</v>
      </c>
      <c r="BB8" s="30">
        <f t="shared" si="26"/>
        <v>56.155000000000001</v>
      </c>
      <c r="BC8" s="40"/>
      <c r="BD8" s="30">
        <f t="shared" si="27"/>
        <v>44.985999999999997</v>
      </c>
      <c r="BE8" s="30">
        <f t="shared" si="28"/>
        <v>110.53999999999999</v>
      </c>
      <c r="BF8" s="42">
        <f t="shared" si="29"/>
        <v>601.6155</v>
      </c>
      <c r="BG8" s="41">
        <f t="shared" si="30"/>
        <v>425.13549999999998</v>
      </c>
      <c r="BH8" s="40">
        <f t="shared" si="31"/>
        <v>6516</v>
      </c>
      <c r="BK8" s="50">
        <f t="shared" si="32"/>
        <v>480</v>
      </c>
      <c r="BL8" s="49">
        <f t="shared" si="33"/>
        <v>6516</v>
      </c>
      <c r="BM8" s="37">
        <f t="shared" si="34"/>
        <v>118.82549999999999</v>
      </c>
      <c r="BN8" s="32">
        <f t="shared" si="35"/>
        <v>2.79</v>
      </c>
      <c r="BO8" s="99">
        <f t="shared" si="36"/>
        <v>601.6155</v>
      </c>
      <c r="BQ8" s="48">
        <f t="shared" si="37"/>
        <v>229.79999999999998</v>
      </c>
      <c r="BR8" s="53">
        <f t="shared" si="38"/>
        <v>6516</v>
      </c>
      <c r="BS8" s="34">
        <f t="shared" si="39"/>
        <v>178.0915</v>
      </c>
      <c r="BT8" s="33">
        <f t="shared" si="40"/>
        <v>17.244</v>
      </c>
      <c r="BU8" s="32">
        <f t="shared" si="41"/>
        <v>0</v>
      </c>
      <c r="BV8" s="84">
        <f t="shared" si="42"/>
        <v>425.13549999999998</v>
      </c>
    </row>
    <row r="9" spans="1:74" ht="15" x14ac:dyDescent="0.3">
      <c r="A9" s="1">
        <v>6</v>
      </c>
      <c r="B9" s="52" t="s">
        <v>155</v>
      </c>
      <c r="C9" s="54" t="s">
        <v>154</v>
      </c>
      <c r="D9" s="40">
        <f>IF(ISNA(VLOOKUP(C9,'[1]USEHistory (WORK)'!$AH$15:$AW$98,5,FALSE)),0,VLOOKUP(C9,'[1]USEHistory (WORK)'!$AH$15:$AW$98,5,FALSE))</f>
        <v>342</v>
      </c>
      <c r="E9" s="30">
        <f t="shared" si="43"/>
        <v>46.326999999999998</v>
      </c>
      <c r="F9" s="40"/>
      <c r="G9" s="30">
        <f t="shared" si="0"/>
        <v>29.238999999999997</v>
      </c>
      <c r="H9" s="40">
        <f>IF(ISNA(VLOOKUP(C9,'[1]USEHistory (WORK)'!$AH$15:$AW$98,6,FALSE)),0,VLOOKUP(C9,'[1]USEHistory (WORK)'!$AH$15:$AW$98,6,FALSE))</f>
        <v>338</v>
      </c>
      <c r="I9" s="30">
        <f t="shared" si="1"/>
        <v>46.253</v>
      </c>
      <c r="J9" s="40"/>
      <c r="K9" s="30">
        <f t="shared" si="2"/>
        <v>29.120999999999999</v>
      </c>
      <c r="L9" s="30">
        <f t="shared" si="3"/>
        <v>92.58</v>
      </c>
      <c r="M9" s="40">
        <f>IF(ISNA(VLOOKUP(C9,'[1]USEHistory (WORK)'!$AH$15:$AW$98,7,FALSE)),0,VLOOKUP(C9,'[1]USEHistory (WORK)'!$AH$15:$AW$98,7,FALSE))</f>
        <v>278</v>
      </c>
      <c r="N9" s="30">
        <f t="shared" si="4"/>
        <v>45.143000000000001</v>
      </c>
      <c r="O9" s="40"/>
      <c r="P9" s="30">
        <f t="shared" si="5"/>
        <v>27.350999999999999</v>
      </c>
      <c r="Q9" s="40">
        <f>IF(ISNA(VLOOKUP(C9,'[1]USEHistory (WORK)'!$AH$15:$AW$98,8,FALSE)),0,VLOOKUP(C9,'[1]USEHistory (WORK)'!$AH$15:$AW$98,8,FALSE))</f>
        <v>325</v>
      </c>
      <c r="R9" s="30">
        <f t="shared" si="6"/>
        <v>46.012500000000003</v>
      </c>
      <c r="S9" s="45"/>
      <c r="T9" s="30">
        <f t="shared" si="7"/>
        <v>28.737499999999997</v>
      </c>
      <c r="U9" s="30">
        <f t="shared" si="8"/>
        <v>91.155500000000004</v>
      </c>
      <c r="V9" s="40">
        <f>IF(ISNA(VLOOKUP(C9,'[1]USEHistory (WORK)'!$AH$15:$AW$98,9,FALSE)),0,VLOOKUP(C9,'[1]USEHistory (WORK)'!$AH$15:$AW$98,9,FALSE))</f>
        <v>298</v>
      </c>
      <c r="W9" s="30">
        <f t="shared" si="9"/>
        <v>45.512999999999998</v>
      </c>
      <c r="X9" s="40"/>
      <c r="Y9" s="30">
        <f t="shared" si="10"/>
        <v>27.940999999999999</v>
      </c>
      <c r="Z9" s="40">
        <f>IF(ISNA(VLOOKUP(C9,'[1]USEHistory (WORK)'!$AH$15:$AW$98,10,FALSE)),0,VLOOKUP(C9,'[1]USEHistory (WORK)'!$AH$15:$AW$98,10,FALSE))</f>
        <v>449</v>
      </c>
      <c r="AA9" s="30">
        <f t="shared" si="11"/>
        <v>48.3065</v>
      </c>
      <c r="AB9" s="40"/>
      <c r="AC9" s="30">
        <f t="shared" si="12"/>
        <v>32.395499999999998</v>
      </c>
      <c r="AD9" s="30">
        <f t="shared" si="13"/>
        <v>93.819500000000005</v>
      </c>
      <c r="AE9" s="40">
        <f>IF(ISNA(VLOOKUP(C9,'[1]USEHistory (WORK)'!$AH$15:$AW$98,11,FALSE)),0,VLOOKUP(C9,'[1]USEHistory (WORK)'!$AH$15:$AW$98,11,FALSE))</f>
        <v>379</v>
      </c>
      <c r="AF9" s="30">
        <f t="shared" si="14"/>
        <v>47.011499999999998</v>
      </c>
      <c r="AG9" s="40"/>
      <c r="AH9" s="30">
        <f t="shared" si="15"/>
        <v>30.330500000000001</v>
      </c>
      <c r="AI9" s="40">
        <f>IF(ISNA(VLOOKUP(C9,'[1]USEHistory (WORK)'!$AH$15:$AW$98,12,FALSE)),0,VLOOKUP(C9,'[1]USEHistory (WORK)'!$AH$15:$AW$98,12,FALSE))</f>
        <v>1118</v>
      </c>
      <c r="AJ9" s="30">
        <f t="shared" si="16"/>
        <v>64.914999999999992</v>
      </c>
      <c r="AK9" s="40"/>
      <c r="AL9" s="30">
        <f t="shared" si="17"/>
        <v>55.497999999999998</v>
      </c>
      <c r="AM9" s="30">
        <f t="shared" si="18"/>
        <v>111.92649999999999</v>
      </c>
      <c r="AN9" s="40">
        <f>IF(ISNA(VLOOKUP(C9,'[1]USEHistory (WORK)'!$AH$15:$AW$98,13,FALSE)),0,VLOOKUP(C9,'[1]USEHistory (WORK)'!$AH$15:$AW$98,13,FALSE))</f>
        <v>563</v>
      </c>
      <c r="AO9" s="30">
        <f t="shared" si="19"/>
        <v>50.415500000000002</v>
      </c>
      <c r="AP9" s="40"/>
      <c r="AQ9" s="30">
        <f t="shared" si="20"/>
        <v>35.758499999999998</v>
      </c>
      <c r="AR9" s="40">
        <f>IF(ISNA(VLOOKUP(C9,'[1]USEHistory (WORK)'!$AH$15:$AW$98,14,FALSE)),0,VLOOKUP(C9,'[1]USEHistory (WORK)'!$AH$15:$AW$98,14,FALSE))</f>
        <v>350</v>
      </c>
      <c r="AS9" s="30">
        <f t="shared" si="21"/>
        <v>46.475000000000001</v>
      </c>
      <c r="AT9" s="40"/>
      <c r="AU9" s="30">
        <f t="shared" si="22"/>
        <v>29.474999999999998</v>
      </c>
      <c r="AV9" s="30">
        <f t="shared" si="23"/>
        <v>96.890500000000003</v>
      </c>
      <c r="AW9" s="40">
        <f>IF(ISNA(VLOOKUP(C9,'[1]USEHistory (WORK)'!$AH$15:$AW$98,15,FALSE)),0,VLOOKUP(C9,'[1]USEHistory (WORK)'!$AH$15:$AW$98,15,FALSE))</f>
        <v>429</v>
      </c>
      <c r="AX9" s="30">
        <f t="shared" si="24"/>
        <v>47.936500000000002</v>
      </c>
      <c r="AY9" s="40"/>
      <c r="AZ9" s="30">
        <f t="shared" si="25"/>
        <v>31.805500000000002</v>
      </c>
      <c r="BA9" s="40">
        <f>IF(ISNA(VLOOKUP(C9,'[1]USEHistory (WORK)'!$AH$15:$AW$98,16,FALSE)),0,VLOOKUP(C9,'[1]USEHistory (WORK)'!$AH$15:$AW$98,16,FALSE))</f>
        <v>247</v>
      </c>
      <c r="BB9" s="30">
        <f t="shared" si="26"/>
        <v>44.569499999999998</v>
      </c>
      <c r="BC9" s="40"/>
      <c r="BD9" s="30">
        <f t="shared" si="27"/>
        <v>26.436499999999999</v>
      </c>
      <c r="BE9" s="30">
        <f t="shared" si="28"/>
        <v>92.506</v>
      </c>
      <c r="BF9" s="42">
        <f t="shared" si="29"/>
        <v>578.87799999999993</v>
      </c>
      <c r="BG9" s="41">
        <f t="shared" si="30"/>
        <v>384.089</v>
      </c>
      <c r="BH9" s="40">
        <f t="shared" si="31"/>
        <v>5116</v>
      </c>
      <c r="BK9" s="50">
        <f t="shared" si="32"/>
        <v>480</v>
      </c>
      <c r="BL9" s="49">
        <f t="shared" si="33"/>
        <v>5116</v>
      </c>
      <c r="BM9" s="37">
        <f t="shared" si="34"/>
        <v>87.837999999999994</v>
      </c>
      <c r="BN9" s="32">
        <f t="shared" si="35"/>
        <v>11.04</v>
      </c>
      <c r="BO9" s="99">
        <f t="shared" si="36"/>
        <v>578.87799999999993</v>
      </c>
      <c r="BQ9" s="48">
        <f t="shared" si="37"/>
        <v>229.79999999999998</v>
      </c>
      <c r="BR9" s="53">
        <f t="shared" si="38"/>
        <v>5116</v>
      </c>
      <c r="BS9" s="34">
        <f t="shared" si="39"/>
        <v>135.64099999999999</v>
      </c>
      <c r="BT9" s="33">
        <f t="shared" si="40"/>
        <v>18.648</v>
      </c>
      <c r="BU9" s="32">
        <f t="shared" si="41"/>
        <v>0</v>
      </c>
      <c r="BV9" s="84">
        <f t="shared" si="42"/>
        <v>384.089</v>
      </c>
    </row>
    <row r="10" spans="1:74" ht="15" x14ac:dyDescent="0.3">
      <c r="A10" s="1">
        <v>7</v>
      </c>
      <c r="B10" s="52" t="s">
        <v>153</v>
      </c>
      <c r="C10" s="54" t="s">
        <v>152</v>
      </c>
      <c r="D10" s="40">
        <f>IF(ISNA(VLOOKUP(C10,'[1]USEHistory (WORK)'!$AH$15:$AW$98,5,FALSE)),0,VLOOKUP(C10,'[1]USEHistory (WORK)'!$AH$15:$AW$98,5,FALSE))</f>
        <v>454</v>
      </c>
      <c r="E10" s="30">
        <f t="shared" si="43"/>
        <v>48.399000000000001</v>
      </c>
      <c r="F10" s="40"/>
      <c r="G10" s="30">
        <f t="shared" si="0"/>
        <v>32.542999999999999</v>
      </c>
      <c r="H10" s="40">
        <f>IF(ISNA(VLOOKUP(C10,'[1]USEHistory (WORK)'!$AH$15:$AW$98,6,FALSE)),0,VLOOKUP(C10,'[1]USEHistory (WORK)'!$AH$15:$AW$98,6,FALSE))</f>
        <v>638</v>
      </c>
      <c r="I10" s="30">
        <f t="shared" si="1"/>
        <v>51.802999999999997</v>
      </c>
      <c r="J10" s="40"/>
      <c r="K10" s="30">
        <f t="shared" si="2"/>
        <v>38.217999999999996</v>
      </c>
      <c r="L10" s="30">
        <f t="shared" si="3"/>
        <v>100.202</v>
      </c>
      <c r="M10" s="40">
        <f>IF(ISNA(VLOOKUP(C10,'[1]USEHistory (WORK)'!$AH$15:$AW$98,7,FALSE)),0,VLOOKUP(C10,'[1]USEHistory (WORK)'!$AH$15:$AW$98,7,FALSE))</f>
        <v>587</v>
      </c>
      <c r="N10" s="30">
        <f t="shared" si="4"/>
        <v>50.859499999999997</v>
      </c>
      <c r="O10" s="40"/>
      <c r="P10" s="30">
        <f t="shared" si="5"/>
        <v>36.466499999999996</v>
      </c>
      <c r="Q10" s="40">
        <f>IF(ISNA(VLOOKUP(C10,'[1]USEHistory (WORK)'!$AH$15:$AW$98,8,FALSE)),0,VLOOKUP(C10,'[1]USEHistory (WORK)'!$AH$15:$AW$98,8,FALSE))</f>
        <v>899</v>
      </c>
      <c r="R10" s="30">
        <f t="shared" si="6"/>
        <v>58.344999999999999</v>
      </c>
      <c r="S10" s="45"/>
      <c r="T10" s="30">
        <f t="shared" si="7"/>
        <v>47.613999999999997</v>
      </c>
      <c r="U10" s="30">
        <f t="shared" si="8"/>
        <v>109.2045</v>
      </c>
      <c r="V10" s="40">
        <f>IF(ISNA(VLOOKUP(C10,'[1]USEHistory (WORK)'!$AH$15:$AW$98,9,FALSE)),0,VLOOKUP(C10,'[1]USEHistory (WORK)'!$AH$15:$AW$98,9,FALSE))</f>
        <v>1211</v>
      </c>
      <c r="W10" s="30">
        <f t="shared" si="9"/>
        <v>67.704999999999998</v>
      </c>
      <c r="X10" s="40"/>
      <c r="Y10" s="30">
        <f t="shared" si="10"/>
        <v>58.845999999999997</v>
      </c>
      <c r="Z10" s="40">
        <f>IF(ISNA(VLOOKUP(C10,'[1]USEHistory (WORK)'!$AH$15:$AW$98,10,FALSE)),0,VLOOKUP(C10,'[1]USEHistory (WORK)'!$AH$15:$AW$98,10,FALSE))</f>
        <v>729</v>
      </c>
      <c r="AA10" s="30">
        <f t="shared" si="11"/>
        <v>53.486499999999999</v>
      </c>
      <c r="AB10" s="40"/>
      <c r="AC10" s="30">
        <f t="shared" si="12"/>
        <v>41.494</v>
      </c>
      <c r="AD10" s="30">
        <f t="shared" si="13"/>
        <v>121.19149999999999</v>
      </c>
      <c r="AE10" s="40">
        <f>IF(ISNA(VLOOKUP(C10,'[1]USEHistory (WORK)'!$AH$15:$AW$98,11,FALSE)),0,VLOOKUP(C10,'[1]USEHistory (WORK)'!$AH$15:$AW$98,11,FALSE))</f>
        <v>649</v>
      </c>
      <c r="AF10" s="30">
        <f t="shared" si="14"/>
        <v>52.006500000000003</v>
      </c>
      <c r="AG10" s="40"/>
      <c r="AH10" s="30">
        <f t="shared" si="15"/>
        <v>38.613999999999997</v>
      </c>
      <c r="AI10" s="40">
        <f>IF(ISNA(VLOOKUP(C10,'[1]USEHistory (WORK)'!$AH$15:$AW$98,12,FALSE)),0,VLOOKUP(C10,'[1]USEHistory (WORK)'!$AH$15:$AW$98,12,FALSE))</f>
        <v>784</v>
      </c>
      <c r="AJ10" s="30">
        <f t="shared" si="16"/>
        <v>54.894999999999996</v>
      </c>
      <c r="AK10" s="40"/>
      <c r="AL10" s="30">
        <f t="shared" si="17"/>
        <v>43.473999999999997</v>
      </c>
      <c r="AM10" s="30">
        <f t="shared" si="18"/>
        <v>106.9015</v>
      </c>
      <c r="AN10" s="40">
        <f>IF(ISNA(VLOOKUP(C10,'[1]USEHistory (WORK)'!$AH$15:$AW$98,13,FALSE)),0,VLOOKUP(C10,'[1]USEHistory (WORK)'!$AH$15:$AW$98,13,FALSE))</f>
        <v>433</v>
      </c>
      <c r="AO10" s="30">
        <f t="shared" si="19"/>
        <v>48.0105</v>
      </c>
      <c r="AP10" s="40"/>
      <c r="AQ10" s="30">
        <f t="shared" si="20"/>
        <v>31.923500000000001</v>
      </c>
      <c r="AR10" s="40">
        <f>IF(ISNA(VLOOKUP(C10,'[1]USEHistory (WORK)'!$AH$15:$AW$98,14,FALSE)),0,VLOOKUP(C10,'[1]USEHistory (WORK)'!$AH$15:$AW$98,14,FALSE))</f>
        <v>610</v>
      </c>
      <c r="AS10" s="30">
        <f t="shared" si="21"/>
        <v>51.284999999999997</v>
      </c>
      <c r="AT10" s="40"/>
      <c r="AU10" s="30">
        <f t="shared" si="22"/>
        <v>37.209999999999994</v>
      </c>
      <c r="AV10" s="30">
        <f t="shared" si="23"/>
        <v>99.295500000000004</v>
      </c>
      <c r="AW10" s="40">
        <f>IF(ISNA(VLOOKUP(C10,'[1]USEHistory (WORK)'!$AH$15:$AW$98,15,FALSE)),0,VLOOKUP(C10,'[1]USEHistory (WORK)'!$AH$15:$AW$98,15,FALSE))</f>
        <v>804</v>
      </c>
      <c r="AX10" s="30">
        <f t="shared" si="24"/>
        <v>55.494999999999997</v>
      </c>
      <c r="AY10" s="40"/>
      <c r="AZ10" s="30">
        <f t="shared" si="25"/>
        <v>44.193999999999996</v>
      </c>
      <c r="BA10" s="40">
        <f>IF(ISNA(VLOOKUP(C10,'[1]USEHistory (WORK)'!$AH$15:$AW$98,16,FALSE)),0,VLOOKUP(C10,'[1]USEHistory (WORK)'!$AH$15:$AW$98,16,FALSE))</f>
        <v>466</v>
      </c>
      <c r="BB10" s="30">
        <f t="shared" si="26"/>
        <v>48.621000000000002</v>
      </c>
      <c r="BC10" s="40"/>
      <c r="BD10" s="30">
        <f t="shared" si="27"/>
        <v>32.896999999999998</v>
      </c>
      <c r="BE10" s="30">
        <f t="shared" si="28"/>
        <v>104.116</v>
      </c>
      <c r="BF10" s="42">
        <f t="shared" si="29"/>
        <v>640.91099999999994</v>
      </c>
      <c r="BG10" s="41">
        <f t="shared" si="30"/>
        <v>483.49399999999997</v>
      </c>
      <c r="BH10" s="40">
        <f t="shared" si="31"/>
        <v>8264</v>
      </c>
      <c r="BK10" s="50">
        <f t="shared" si="32"/>
        <v>480</v>
      </c>
      <c r="BL10" s="49">
        <f t="shared" si="33"/>
        <v>8264</v>
      </c>
      <c r="BM10" s="37">
        <f t="shared" si="34"/>
        <v>139.971</v>
      </c>
      <c r="BN10" s="32">
        <f t="shared" si="35"/>
        <v>20.94</v>
      </c>
      <c r="BO10" s="99">
        <f t="shared" si="36"/>
        <v>640.91100000000006</v>
      </c>
      <c r="BQ10" s="48">
        <f t="shared" si="37"/>
        <v>229.79999999999998</v>
      </c>
      <c r="BR10" s="53">
        <f t="shared" si="38"/>
        <v>8264</v>
      </c>
      <c r="BS10" s="34">
        <f t="shared" si="39"/>
        <v>198.82999999999998</v>
      </c>
      <c r="BT10" s="33">
        <f t="shared" si="40"/>
        <v>54.864000000000004</v>
      </c>
      <c r="BU10" s="32">
        <f t="shared" si="41"/>
        <v>0</v>
      </c>
      <c r="BV10" s="84">
        <f t="shared" si="42"/>
        <v>483.49400000000003</v>
      </c>
    </row>
    <row r="11" spans="1:74" ht="15" x14ac:dyDescent="0.3">
      <c r="A11" s="1">
        <v>8</v>
      </c>
      <c r="B11" s="52" t="s">
        <v>151</v>
      </c>
      <c r="C11" s="54" t="s">
        <v>150</v>
      </c>
      <c r="D11" s="40">
        <f>IF(ISNA(VLOOKUP(C11,'[1]USEHistory (WORK)'!$AH$15:$AW$98,5,FALSE)),0,VLOOKUP(C11,'[1]USEHistory (WORK)'!$AH$15:$AW$98,5,FALSE))</f>
        <v>165</v>
      </c>
      <c r="E11" s="30">
        <f t="shared" si="43"/>
        <v>43.052500000000002</v>
      </c>
      <c r="F11" s="40"/>
      <c r="G11" s="30">
        <f t="shared" si="0"/>
        <v>24.017499999999998</v>
      </c>
      <c r="H11" s="40">
        <f>IF(ISNA(VLOOKUP(C11,'[1]USEHistory (WORK)'!$AH$15:$AW$98,6,FALSE)),0,VLOOKUP(C11,'[1]USEHistory (WORK)'!$AH$15:$AW$98,6,FALSE))</f>
        <v>347</v>
      </c>
      <c r="I11" s="30">
        <f t="shared" si="1"/>
        <v>46.419499999999999</v>
      </c>
      <c r="J11" s="40"/>
      <c r="K11" s="30">
        <f t="shared" si="2"/>
        <v>29.386499999999998</v>
      </c>
      <c r="L11" s="30">
        <f t="shared" si="3"/>
        <v>89.472000000000008</v>
      </c>
      <c r="M11" s="40">
        <f>IF(ISNA(VLOOKUP(C11,'[1]USEHistory (WORK)'!$AH$15:$AW$98,7,FALSE)),0,VLOOKUP(C11,'[1]USEHistory (WORK)'!$AH$15:$AW$98,7,FALSE))</f>
        <v>178</v>
      </c>
      <c r="N11" s="30">
        <f t="shared" si="4"/>
        <v>43.292999999999999</v>
      </c>
      <c r="O11" s="40"/>
      <c r="P11" s="30">
        <f t="shared" si="5"/>
        <v>24.401</v>
      </c>
      <c r="Q11" s="40">
        <f>IF(ISNA(VLOOKUP(C11,'[1]USEHistory (WORK)'!$AH$15:$AW$98,8,FALSE)),0,VLOOKUP(C11,'[1]USEHistory (WORK)'!$AH$15:$AW$98,8,FALSE))</f>
        <v>252</v>
      </c>
      <c r="R11" s="30">
        <f t="shared" si="6"/>
        <v>44.661999999999999</v>
      </c>
      <c r="S11" s="45"/>
      <c r="T11" s="30">
        <f t="shared" si="7"/>
        <v>26.584</v>
      </c>
      <c r="U11" s="30">
        <f t="shared" si="8"/>
        <v>87.954999999999998</v>
      </c>
      <c r="V11" s="40">
        <f>IF(ISNA(VLOOKUP(C11,'[1]USEHistory (WORK)'!$AH$15:$AW$98,9,FALSE)),0,VLOOKUP(C11,'[1]USEHistory (WORK)'!$AH$15:$AW$98,9,FALSE))</f>
        <v>223</v>
      </c>
      <c r="W11" s="30">
        <f t="shared" si="9"/>
        <v>44.125500000000002</v>
      </c>
      <c r="X11" s="40"/>
      <c r="Y11" s="30">
        <f t="shared" si="10"/>
        <v>25.728499999999997</v>
      </c>
      <c r="Z11" s="40">
        <f>IF(ISNA(VLOOKUP(C11,'[1]USEHistory (WORK)'!$AH$15:$AW$98,10,FALSE)),0,VLOOKUP(C11,'[1]USEHistory (WORK)'!$AH$15:$AW$98,10,FALSE))</f>
        <v>241</v>
      </c>
      <c r="AA11" s="30">
        <f t="shared" si="11"/>
        <v>44.458500000000001</v>
      </c>
      <c r="AB11" s="40"/>
      <c r="AC11" s="30">
        <f t="shared" si="12"/>
        <v>26.259499999999999</v>
      </c>
      <c r="AD11" s="30">
        <f t="shared" si="13"/>
        <v>88.584000000000003</v>
      </c>
      <c r="AE11" s="40">
        <f>IF(ISNA(VLOOKUP(C11,'[1]USEHistory (WORK)'!$AH$15:$AW$98,11,FALSE)),0,VLOOKUP(C11,'[1]USEHistory (WORK)'!$AH$15:$AW$98,11,FALSE))</f>
        <v>239</v>
      </c>
      <c r="AF11" s="30">
        <f t="shared" si="14"/>
        <v>44.421500000000002</v>
      </c>
      <c r="AG11" s="40"/>
      <c r="AH11" s="30">
        <f t="shared" si="15"/>
        <v>26.200499999999998</v>
      </c>
      <c r="AI11" s="40">
        <f>IF(ISNA(VLOOKUP(C11,'[1]USEHistory (WORK)'!$AH$15:$AW$98,12,FALSE)),0,VLOOKUP(C11,'[1]USEHistory (WORK)'!$AH$15:$AW$98,12,FALSE))</f>
        <v>279</v>
      </c>
      <c r="AJ11" s="30">
        <f t="shared" si="16"/>
        <v>45.161499999999997</v>
      </c>
      <c r="AK11" s="40"/>
      <c r="AL11" s="30">
        <f t="shared" si="17"/>
        <v>27.380499999999998</v>
      </c>
      <c r="AM11" s="30">
        <f t="shared" si="18"/>
        <v>89.582999999999998</v>
      </c>
      <c r="AN11" s="40">
        <f>IF(ISNA(VLOOKUP(C11,'[1]USEHistory (WORK)'!$AH$15:$AW$98,13,FALSE)),0,VLOOKUP(C11,'[1]USEHistory (WORK)'!$AH$15:$AW$98,13,FALSE))</f>
        <v>259</v>
      </c>
      <c r="AO11" s="30">
        <f t="shared" si="19"/>
        <v>44.791499999999999</v>
      </c>
      <c r="AP11" s="40"/>
      <c r="AQ11" s="30">
        <f t="shared" si="20"/>
        <v>26.790499999999998</v>
      </c>
      <c r="AR11" s="40">
        <f>IF(ISNA(VLOOKUP(C11,'[1]USEHistory (WORK)'!$AH$15:$AW$98,14,FALSE)),0,VLOOKUP(C11,'[1]USEHistory (WORK)'!$AH$15:$AW$98,14,FALSE))</f>
        <v>527</v>
      </c>
      <c r="AS11" s="30">
        <f t="shared" si="21"/>
        <v>49.749499999999998</v>
      </c>
      <c r="AT11" s="40"/>
      <c r="AU11" s="30">
        <f t="shared" si="22"/>
        <v>34.6965</v>
      </c>
      <c r="AV11" s="30">
        <f t="shared" si="23"/>
        <v>94.540999999999997</v>
      </c>
      <c r="AW11" s="40">
        <f>IF(ISNA(VLOOKUP(C11,'[1]USEHistory (WORK)'!$AH$15:$AW$98,15,FALSE)),0,VLOOKUP(C11,'[1]USEHistory (WORK)'!$AH$15:$AW$98,15,FALSE))</f>
        <v>547</v>
      </c>
      <c r="AX11" s="30">
        <f t="shared" si="24"/>
        <v>50.119500000000002</v>
      </c>
      <c r="AY11" s="40"/>
      <c r="AZ11" s="30">
        <f t="shared" si="25"/>
        <v>35.286500000000004</v>
      </c>
      <c r="BA11" s="40">
        <f>IF(ISNA(VLOOKUP(C11,'[1]USEHistory (WORK)'!$AH$15:$AW$98,16,FALSE)),0,VLOOKUP(C11,'[1]USEHistory (WORK)'!$AH$15:$AW$98,16,FALSE))</f>
        <v>366</v>
      </c>
      <c r="BB11" s="30">
        <f t="shared" si="26"/>
        <v>46.771000000000001</v>
      </c>
      <c r="BC11" s="40"/>
      <c r="BD11" s="30">
        <f t="shared" si="27"/>
        <v>29.946999999999999</v>
      </c>
      <c r="BE11" s="30">
        <f t="shared" si="28"/>
        <v>96.890500000000003</v>
      </c>
      <c r="BF11" s="42">
        <f t="shared" si="29"/>
        <v>547.02550000000008</v>
      </c>
      <c r="BG11" s="41">
        <f t="shared" si="30"/>
        <v>336.67850000000004</v>
      </c>
      <c r="BH11" s="40">
        <f t="shared" si="31"/>
        <v>3623</v>
      </c>
      <c r="BI11" s="51"/>
      <c r="BJ11" s="51"/>
      <c r="BK11" s="50">
        <f t="shared" si="32"/>
        <v>480</v>
      </c>
      <c r="BL11" s="49">
        <f t="shared" si="33"/>
        <v>3623</v>
      </c>
      <c r="BM11" s="37">
        <f t="shared" si="34"/>
        <v>67.025499999999994</v>
      </c>
      <c r="BN11" s="32">
        <f t="shared" si="35"/>
        <v>0</v>
      </c>
      <c r="BO11" s="99">
        <f t="shared" si="36"/>
        <v>547.02549999999997</v>
      </c>
      <c r="BQ11" s="48">
        <f t="shared" si="37"/>
        <v>229.79999999999998</v>
      </c>
      <c r="BR11" s="53">
        <f t="shared" si="38"/>
        <v>3623</v>
      </c>
      <c r="BS11" s="34">
        <f t="shared" si="39"/>
        <v>106.87849999999999</v>
      </c>
      <c r="BT11" s="33">
        <f t="shared" si="40"/>
        <v>0</v>
      </c>
      <c r="BU11" s="32">
        <f t="shared" si="41"/>
        <v>0</v>
      </c>
      <c r="BV11" s="84">
        <f t="shared" si="42"/>
        <v>336.67849999999999</v>
      </c>
    </row>
    <row r="12" spans="1:74" ht="15" x14ac:dyDescent="0.3">
      <c r="A12" s="1">
        <v>9</v>
      </c>
      <c r="B12" s="52" t="s">
        <v>149</v>
      </c>
      <c r="C12" s="54" t="s">
        <v>148</v>
      </c>
      <c r="D12" s="40">
        <f>IF(ISNA(VLOOKUP(C12,'[1]USEHistory (WORK)'!$AH$15:$AW$98,5,FALSE)),0,VLOOKUP(C12,'[1]USEHistory (WORK)'!$AH$15:$AW$98,5,FALSE))</f>
        <v>491</v>
      </c>
      <c r="E12" s="30">
        <f t="shared" si="43"/>
        <v>49.083500000000001</v>
      </c>
      <c r="F12" s="40"/>
      <c r="G12" s="30">
        <f t="shared" si="0"/>
        <v>33.634500000000003</v>
      </c>
      <c r="H12" s="40">
        <f>IF(ISNA(VLOOKUP(C12,'[1]USEHistory (WORK)'!$AH$15:$AW$98,6,FALSE)),0,VLOOKUP(C12,'[1]USEHistory (WORK)'!$AH$15:$AW$98,6,FALSE))</f>
        <v>1271</v>
      </c>
      <c r="I12" s="30">
        <f t="shared" si="1"/>
        <v>69.504999999999995</v>
      </c>
      <c r="J12" s="40"/>
      <c r="K12" s="30">
        <f t="shared" si="2"/>
        <v>61.005999999999993</v>
      </c>
      <c r="L12" s="30">
        <f t="shared" si="3"/>
        <v>118.5885</v>
      </c>
      <c r="M12" s="40">
        <f>IF(ISNA(VLOOKUP(C12,'[1]USEHistory (WORK)'!$AH$15:$AW$98,7,FALSE)),0,VLOOKUP(C12,'[1]USEHistory (WORK)'!$AH$15:$AW$98,7,FALSE))</f>
        <v>1282</v>
      </c>
      <c r="N12" s="30">
        <f t="shared" si="4"/>
        <v>69.835000000000008</v>
      </c>
      <c r="O12" s="40"/>
      <c r="P12" s="30">
        <f t="shared" si="5"/>
        <v>61.402000000000001</v>
      </c>
      <c r="Q12" s="40">
        <f>IF(ISNA(VLOOKUP(C12,'[1]USEHistory (WORK)'!$AH$15:$AW$98,8,FALSE)),0,VLOOKUP(C12,'[1]USEHistory (WORK)'!$AH$15:$AW$98,8,FALSE))</f>
        <v>0</v>
      </c>
      <c r="R12" s="30">
        <f t="shared" si="6"/>
        <v>40</v>
      </c>
      <c r="S12" s="45"/>
      <c r="T12" s="30">
        <f t="shared" si="7"/>
        <v>19.149999999999999</v>
      </c>
      <c r="U12" s="30">
        <f t="shared" si="8"/>
        <v>109.83500000000001</v>
      </c>
      <c r="V12" s="40">
        <f>IF(ISNA(VLOOKUP(C12,'[1]USEHistory (WORK)'!$AH$15:$AW$98,9,FALSE)),0,VLOOKUP(C12,'[1]USEHistory (WORK)'!$AH$15:$AW$98,9,FALSE))</f>
        <v>2612</v>
      </c>
      <c r="W12" s="30">
        <f t="shared" si="9"/>
        <v>109.735</v>
      </c>
      <c r="X12" s="40"/>
      <c r="Y12" s="30">
        <f t="shared" si="10"/>
        <v>117.37799999999999</v>
      </c>
      <c r="Z12" s="40">
        <f>IF(ISNA(VLOOKUP(C12,'[1]USEHistory (WORK)'!$AH$15:$AW$98,10,FALSE)),0,VLOOKUP(C12,'[1]USEHistory (WORK)'!$AH$15:$AW$98,10,FALSE))</f>
        <v>1608</v>
      </c>
      <c r="AA12" s="30">
        <f t="shared" si="11"/>
        <v>79.614999999999995</v>
      </c>
      <c r="AB12" s="40"/>
      <c r="AC12" s="30">
        <f t="shared" si="12"/>
        <v>73.201999999999998</v>
      </c>
      <c r="AD12" s="30">
        <f t="shared" si="13"/>
        <v>189.35</v>
      </c>
      <c r="AE12" s="40">
        <f>IF(ISNA(VLOOKUP(C12,'[1]USEHistory (WORK)'!$AH$15:$AW$98,11,FALSE)),0,VLOOKUP(C12,'[1]USEHistory (WORK)'!$AH$15:$AW$98,11,FALSE))</f>
        <v>1234</v>
      </c>
      <c r="AF12" s="30">
        <f t="shared" si="14"/>
        <v>68.394999999999996</v>
      </c>
      <c r="AG12" s="40"/>
      <c r="AH12" s="30">
        <f t="shared" si="15"/>
        <v>59.673999999999999</v>
      </c>
      <c r="AI12" s="40">
        <f>IF(ISNA(VLOOKUP(C12,'[1]USEHistory (WORK)'!$AH$15:$AW$98,12,FALSE)),0,VLOOKUP(C12,'[1]USEHistory (WORK)'!$AH$15:$AW$98,12,FALSE))</f>
        <v>1892</v>
      </c>
      <c r="AJ12" s="30">
        <f t="shared" si="16"/>
        <v>88.134999999999991</v>
      </c>
      <c r="AK12" s="40"/>
      <c r="AL12" s="30">
        <f t="shared" si="17"/>
        <v>85.698000000000008</v>
      </c>
      <c r="AM12" s="30">
        <f t="shared" si="18"/>
        <v>156.52999999999997</v>
      </c>
      <c r="AN12" s="40">
        <f>IF(ISNA(VLOOKUP(C12,'[1]USEHistory (WORK)'!$AH$15:$AW$98,13,FALSE)),0,VLOOKUP(C12,'[1]USEHistory (WORK)'!$AH$15:$AW$98,13,FALSE))</f>
        <v>1255</v>
      </c>
      <c r="AO12" s="30">
        <f t="shared" si="19"/>
        <v>69.025000000000006</v>
      </c>
      <c r="AP12" s="40"/>
      <c r="AQ12" s="30">
        <f t="shared" si="20"/>
        <v>60.43</v>
      </c>
      <c r="AR12" s="40">
        <f>IF(ISNA(VLOOKUP(C12,'[1]USEHistory (WORK)'!$AH$15:$AW$98,14,FALSE)),0,VLOOKUP(C12,'[1]USEHistory (WORK)'!$AH$15:$AW$98,14,FALSE))</f>
        <v>1175</v>
      </c>
      <c r="AS12" s="30">
        <f t="shared" si="21"/>
        <v>66.625</v>
      </c>
      <c r="AT12" s="40"/>
      <c r="AU12" s="30">
        <f t="shared" si="22"/>
        <v>57.55</v>
      </c>
      <c r="AV12" s="30">
        <f t="shared" si="23"/>
        <v>135.65</v>
      </c>
      <c r="AW12" s="40">
        <f>IF(ISNA(VLOOKUP(C12,'[1]USEHistory (WORK)'!$AH$15:$AW$98,15,FALSE)),0,VLOOKUP(C12,'[1]USEHistory (WORK)'!$AH$15:$AW$98,15,FALSE))</f>
        <v>1355</v>
      </c>
      <c r="AX12" s="30">
        <f t="shared" si="24"/>
        <v>72.025000000000006</v>
      </c>
      <c r="AY12" s="40"/>
      <c r="AZ12" s="30">
        <f t="shared" si="25"/>
        <v>64.03</v>
      </c>
      <c r="BA12" s="40">
        <f>IF(ISNA(VLOOKUP(C12,'[1]USEHistory (WORK)'!$AH$15:$AW$98,16,FALSE)),0,VLOOKUP(C12,'[1]USEHistory (WORK)'!$AH$15:$AW$98,16,FALSE))</f>
        <v>972</v>
      </c>
      <c r="BB12" s="30">
        <f t="shared" si="26"/>
        <v>60.534999999999997</v>
      </c>
      <c r="BC12" s="40"/>
      <c r="BD12" s="30">
        <f t="shared" si="27"/>
        <v>50.241999999999997</v>
      </c>
      <c r="BE12" s="30">
        <f t="shared" si="28"/>
        <v>132.56</v>
      </c>
      <c r="BF12" s="42">
        <f t="shared" si="29"/>
        <v>842.51350000000002</v>
      </c>
      <c r="BG12" s="41">
        <f t="shared" si="30"/>
        <v>743.39649999999983</v>
      </c>
      <c r="BH12" s="40">
        <f t="shared" si="31"/>
        <v>15147</v>
      </c>
      <c r="BK12" s="50">
        <f t="shared" si="32"/>
        <v>480</v>
      </c>
      <c r="BL12" s="49">
        <f t="shared" si="33"/>
        <v>15147</v>
      </c>
      <c r="BM12" s="37">
        <f t="shared" si="34"/>
        <v>147.83350000000002</v>
      </c>
      <c r="BN12" s="32">
        <f t="shared" si="35"/>
        <v>214.67999999999998</v>
      </c>
      <c r="BO12" s="99">
        <f t="shared" si="36"/>
        <v>842.51349999999991</v>
      </c>
      <c r="BQ12" s="48">
        <f t="shared" si="37"/>
        <v>229.79999999999998</v>
      </c>
      <c r="BR12" s="53">
        <f t="shared" si="38"/>
        <v>15147</v>
      </c>
      <c r="BS12" s="34">
        <f t="shared" si="39"/>
        <v>191.48449999999997</v>
      </c>
      <c r="BT12" s="33">
        <f t="shared" si="40"/>
        <v>264.38400000000001</v>
      </c>
      <c r="BU12" s="32">
        <f t="shared" si="41"/>
        <v>57.727999999999994</v>
      </c>
      <c r="BV12" s="84">
        <f t="shared" si="42"/>
        <v>743.39649999999995</v>
      </c>
    </row>
    <row r="13" spans="1:74" ht="15" x14ac:dyDescent="0.3">
      <c r="A13" s="1">
        <v>10</v>
      </c>
      <c r="B13" s="52" t="s">
        <v>147</v>
      </c>
      <c r="C13" s="54" t="s">
        <v>146</v>
      </c>
      <c r="D13" s="40">
        <f>IF(ISNA(VLOOKUP(C13,'[1]USEHistory (WORK)'!$AH$15:$AW$98,5,FALSE)),0,VLOOKUP(C13,'[1]USEHistory (WORK)'!$AH$15:$AW$98,5,FALSE))</f>
        <v>4285</v>
      </c>
      <c r="E13" s="30">
        <f t="shared" si="43"/>
        <v>159.92500000000001</v>
      </c>
      <c r="F13" s="40"/>
      <c r="G13" s="30">
        <f t="shared" si="0"/>
        <v>190.99</v>
      </c>
      <c r="H13" s="40">
        <f>IF(ISNA(VLOOKUP(C13,'[1]USEHistory (WORK)'!$AH$15:$AW$98,6,FALSE)),0,VLOOKUP(C13,'[1]USEHistory (WORK)'!$AH$15:$AW$98,6,FALSE))</f>
        <v>0</v>
      </c>
      <c r="I13" s="30">
        <f t="shared" si="1"/>
        <v>40</v>
      </c>
      <c r="J13" s="40"/>
      <c r="K13" s="30">
        <f t="shared" si="2"/>
        <v>19.149999999999999</v>
      </c>
      <c r="L13" s="30">
        <f t="shared" si="3"/>
        <v>199.92500000000001</v>
      </c>
      <c r="M13" s="40">
        <f>IF(ISNA(VLOOKUP(C13,'[1]USEHistory (WORK)'!$AH$15:$AW$98,7,FALSE)),0,VLOOKUP(C13,'[1]USEHistory (WORK)'!$AH$15:$AW$98,7,FALSE))</f>
        <v>0</v>
      </c>
      <c r="N13" s="30">
        <f t="shared" si="4"/>
        <v>40</v>
      </c>
      <c r="O13" s="40"/>
      <c r="P13" s="30">
        <f t="shared" si="5"/>
        <v>19.149999999999999</v>
      </c>
      <c r="Q13" s="40">
        <f>IF(ISNA(VLOOKUP(C13,'[1]USEHistory (WORK)'!$AH$15:$AW$98,8,FALSE)),0,VLOOKUP(C13,'[1]USEHistory (WORK)'!$AH$15:$AW$98,8,FALSE))</f>
        <v>0</v>
      </c>
      <c r="R13" s="30">
        <f t="shared" si="6"/>
        <v>40</v>
      </c>
      <c r="S13" s="45"/>
      <c r="T13" s="30">
        <f t="shared" si="7"/>
        <v>19.149999999999999</v>
      </c>
      <c r="U13" s="30">
        <f t="shared" si="8"/>
        <v>80</v>
      </c>
      <c r="V13" s="40">
        <f>IF(ISNA(VLOOKUP(C13,'[1]USEHistory (WORK)'!$AH$15:$AW$98,9,FALSE)),0,VLOOKUP(C13,'[1]USEHistory (WORK)'!$AH$15:$AW$98,9,FALSE))</f>
        <v>0</v>
      </c>
      <c r="W13" s="30">
        <f t="shared" si="9"/>
        <v>40</v>
      </c>
      <c r="X13" s="40"/>
      <c r="Y13" s="30">
        <f t="shared" si="10"/>
        <v>19.149999999999999</v>
      </c>
      <c r="Z13" s="40">
        <f>IF(ISNA(VLOOKUP(C13,'[1]USEHistory (WORK)'!$AH$15:$AW$98,10,FALSE)),0,VLOOKUP(C13,'[1]USEHistory (WORK)'!$AH$15:$AW$98,10,FALSE))</f>
        <v>0</v>
      </c>
      <c r="AA13" s="30">
        <f t="shared" si="11"/>
        <v>40</v>
      </c>
      <c r="AB13" s="40"/>
      <c r="AC13" s="30">
        <f t="shared" si="12"/>
        <v>19.149999999999999</v>
      </c>
      <c r="AD13" s="30">
        <f t="shared" si="13"/>
        <v>80</v>
      </c>
      <c r="AE13" s="40">
        <f>IF(ISNA(VLOOKUP(C13,'[1]USEHistory (WORK)'!$AH$15:$AW$98,11,FALSE)),0,VLOOKUP(C13,'[1]USEHistory (WORK)'!$AH$15:$AW$98,11,FALSE))</f>
        <v>0</v>
      </c>
      <c r="AF13" s="30">
        <f t="shared" si="14"/>
        <v>40</v>
      </c>
      <c r="AG13" s="40"/>
      <c r="AH13" s="30">
        <f t="shared" si="15"/>
        <v>19.149999999999999</v>
      </c>
      <c r="AI13" s="40">
        <f>IF(ISNA(VLOOKUP(C13,'[1]USEHistory (WORK)'!$AH$15:$AW$98,12,FALSE)),0,VLOOKUP(C13,'[1]USEHistory (WORK)'!$AH$15:$AW$98,12,FALSE))</f>
        <v>0</v>
      </c>
      <c r="AJ13" s="30">
        <f t="shared" si="16"/>
        <v>40</v>
      </c>
      <c r="AK13" s="40"/>
      <c r="AL13" s="30">
        <f t="shared" si="17"/>
        <v>19.149999999999999</v>
      </c>
      <c r="AM13" s="30">
        <f t="shared" si="18"/>
        <v>80</v>
      </c>
      <c r="AN13" s="40">
        <f>IF(ISNA(VLOOKUP(C13,'[1]USEHistory (WORK)'!$AH$15:$AW$98,13,FALSE)),0,VLOOKUP(C13,'[1]USEHistory (WORK)'!$AH$15:$AW$98,13,FALSE))</f>
        <v>0</v>
      </c>
      <c r="AO13" s="30">
        <f t="shared" si="19"/>
        <v>40</v>
      </c>
      <c r="AP13" s="40"/>
      <c r="AQ13" s="30">
        <f t="shared" si="20"/>
        <v>19.149999999999999</v>
      </c>
      <c r="AR13" s="40">
        <f>IF(ISNA(VLOOKUP(C13,'[1]USEHistory (WORK)'!$AH$15:$AW$98,14,FALSE)),0,VLOOKUP(C13,'[1]USEHistory (WORK)'!$AH$15:$AW$98,14,FALSE))</f>
        <v>0</v>
      </c>
      <c r="AS13" s="30">
        <f t="shared" si="21"/>
        <v>40</v>
      </c>
      <c r="AT13" s="40"/>
      <c r="AU13" s="30">
        <f t="shared" si="22"/>
        <v>19.149999999999999</v>
      </c>
      <c r="AV13" s="30">
        <f t="shared" si="23"/>
        <v>80</v>
      </c>
      <c r="AW13" s="40">
        <f>IF(ISNA(VLOOKUP(C13,'[1]USEHistory (WORK)'!$AH$15:$AW$98,15,FALSE)),0,VLOOKUP(C13,'[1]USEHistory (WORK)'!$AH$15:$AW$98,15,FALSE))</f>
        <v>0</v>
      </c>
      <c r="AX13" s="30">
        <f t="shared" si="24"/>
        <v>40</v>
      </c>
      <c r="AY13" s="40"/>
      <c r="AZ13" s="30">
        <f t="shared" si="25"/>
        <v>19.149999999999999</v>
      </c>
      <c r="BA13" s="40">
        <f>IF(ISNA(VLOOKUP(C13,'[1]USEHistory (WORK)'!$AH$15:$AW$98,16,FALSE)),0,VLOOKUP(C13,'[1]USEHistory (WORK)'!$AH$15:$AW$98,16,FALSE))</f>
        <v>0</v>
      </c>
      <c r="BB13" s="30">
        <f t="shared" si="26"/>
        <v>40</v>
      </c>
      <c r="BC13" s="40"/>
      <c r="BD13" s="30">
        <f t="shared" si="27"/>
        <v>19.149999999999999</v>
      </c>
      <c r="BE13" s="30">
        <f t="shared" si="28"/>
        <v>80</v>
      </c>
      <c r="BF13" s="42">
        <f t="shared" si="29"/>
        <v>599.92499999999995</v>
      </c>
      <c r="BG13" s="41">
        <f t="shared" si="30"/>
        <v>401.63999999999987</v>
      </c>
      <c r="BH13" s="40">
        <f t="shared" si="31"/>
        <v>4285</v>
      </c>
      <c r="BK13" s="50">
        <f t="shared" si="32"/>
        <v>480</v>
      </c>
      <c r="BL13" s="49">
        <f t="shared" si="33"/>
        <v>4285</v>
      </c>
      <c r="BM13" s="37">
        <f t="shared" si="34"/>
        <v>13.875</v>
      </c>
      <c r="BN13" s="32">
        <f t="shared" si="35"/>
        <v>106.05</v>
      </c>
      <c r="BO13" s="99">
        <f t="shared" si="36"/>
        <v>599.92499999999995</v>
      </c>
      <c r="BQ13" s="48">
        <f t="shared" si="37"/>
        <v>229.79999999999998</v>
      </c>
      <c r="BR13" s="53">
        <f t="shared" si="38"/>
        <v>4285</v>
      </c>
      <c r="BS13" s="34">
        <f t="shared" si="39"/>
        <v>17.7</v>
      </c>
      <c r="BT13" s="33">
        <f t="shared" si="40"/>
        <v>36</v>
      </c>
      <c r="BU13" s="32">
        <f t="shared" si="41"/>
        <v>118.14000000000001</v>
      </c>
      <c r="BV13" s="84">
        <f t="shared" si="42"/>
        <v>401.64</v>
      </c>
    </row>
    <row r="14" spans="1:74" ht="15" x14ac:dyDescent="0.3">
      <c r="A14" s="1">
        <v>11</v>
      </c>
      <c r="B14" s="52" t="s">
        <v>145</v>
      </c>
      <c r="C14" s="54" t="s">
        <v>144</v>
      </c>
      <c r="D14" s="40">
        <f>IF(ISNA(VLOOKUP(C14,'[1]USEHistory (WORK)'!$AH$15:$AW$98,5,FALSE)),0,VLOOKUP(C14,'[1]USEHistory (WORK)'!$AH$15:$AW$98,5,FALSE))</f>
        <v>0</v>
      </c>
      <c r="E14" s="30">
        <f t="shared" si="43"/>
        <v>40</v>
      </c>
      <c r="F14" s="40"/>
      <c r="G14" s="30">
        <f t="shared" si="0"/>
        <v>19.149999999999999</v>
      </c>
      <c r="H14" s="40">
        <f>IF(ISNA(VLOOKUP(C14,'[1]USEHistory (WORK)'!$AH$15:$AW$98,6,FALSE)),0,VLOOKUP(C14,'[1]USEHistory (WORK)'!$AH$15:$AW$98,6,FALSE))</f>
        <v>1926</v>
      </c>
      <c r="I14" s="30">
        <f t="shared" si="1"/>
        <v>89.155000000000001</v>
      </c>
      <c r="J14" s="40"/>
      <c r="K14" s="30">
        <f t="shared" si="2"/>
        <v>87.193999999999988</v>
      </c>
      <c r="L14" s="30">
        <f t="shared" si="3"/>
        <v>129.155</v>
      </c>
      <c r="M14" s="40">
        <f>IF(ISNA(VLOOKUP(C14,'[1]USEHistory (WORK)'!$AH$15:$AW$98,7,FALSE)),0,VLOOKUP(C14,'[1]USEHistory (WORK)'!$AH$15:$AW$98,7,FALSE))</f>
        <v>970</v>
      </c>
      <c r="N14" s="30">
        <f t="shared" si="4"/>
        <v>60.475000000000001</v>
      </c>
      <c r="O14" s="40"/>
      <c r="P14" s="30">
        <f t="shared" si="5"/>
        <v>50.17</v>
      </c>
      <c r="Q14" s="40">
        <f>IF(ISNA(VLOOKUP(C14,'[1]USEHistory (WORK)'!$AH$15:$AW$98,8,FALSE)),0,VLOOKUP(C14,'[1]USEHistory (WORK)'!$AH$15:$AW$98,8,FALSE))</f>
        <v>1083</v>
      </c>
      <c r="R14" s="30">
        <f t="shared" si="6"/>
        <v>63.865000000000002</v>
      </c>
      <c r="S14" s="45"/>
      <c r="T14" s="30">
        <f t="shared" si="7"/>
        <v>54.237999999999992</v>
      </c>
      <c r="U14" s="30">
        <f t="shared" si="8"/>
        <v>124.34</v>
      </c>
      <c r="V14" s="40">
        <f>IF(ISNA(VLOOKUP(C14,'[1]USEHistory (WORK)'!$AH$15:$AW$98,9,FALSE)),0,VLOOKUP(C14,'[1]USEHistory (WORK)'!$AH$15:$AW$98,9,FALSE))</f>
        <v>1023</v>
      </c>
      <c r="W14" s="30">
        <f t="shared" si="9"/>
        <v>62.064999999999998</v>
      </c>
      <c r="X14" s="40"/>
      <c r="Y14" s="30">
        <f t="shared" si="10"/>
        <v>52.077999999999996</v>
      </c>
      <c r="Z14" s="40">
        <f>IF(ISNA(VLOOKUP(C14,'[1]USEHistory (WORK)'!$AH$15:$AW$98,10,FALSE)),0,VLOOKUP(C14,'[1]USEHistory (WORK)'!$AH$15:$AW$98,10,FALSE))</f>
        <v>1505</v>
      </c>
      <c r="AA14" s="30">
        <f t="shared" si="11"/>
        <v>76.525000000000006</v>
      </c>
      <c r="AB14" s="40"/>
      <c r="AC14" s="30">
        <f t="shared" si="12"/>
        <v>69.430000000000007</v>
      </c>
      <c r="AD14" s="30">
        <f t="shared" si="13"/>
        <v>138.59</v>
      </c>
      <c r="AE14" s="40">
        <f>IF(ISNA(VLOOKUP(C14,'[1]USEHistory (WORK)'!$AH$15:$AW$98,11,FALSE)),0,VLOOKUP(C14,'[1]USEHistory (WORK)'!$AH$15:$AW$98,11,FALSE))</f>
        <v>1227</v>
      </c>
      <c r="AF14" s="30">
        <f t="shared" si="14"/>
        <v>68.185000000000002</v>
      </c>
      <c r="AG14" s="40"/>
      <c r="AH14" s="30">
        <f t="shared" si="15"/>
        <v>59.422000000000004</v>
      </c>
      <c r="AI14" s="40">
        <f>IF(ISNA(VLOOKUP(C14,'[1]USEHistory (WORK)'!$AH$15:$AW$98,12,FALSE)),0,VLOOKUP(C14,'[1]USEHistory (WORK)'!$AH$15:$AW$98,12,FALSE))</f>
        <v>1604</v>
      </c>
      <c r="AJ14" s="30">
        <f t="shared" si="16"/>
        <v>79.495000000000005</v>
      </c>
      <c r="AK14" s="40"/>
      <c r="AL14" s="30">
        <f t="shared" si="17"/>
        <v>73.025999999999996</v>
      </c>
      <c r="AM14" s="30">
        <f t="shared" si="18"/>
        <v>147.68</v>
      </c>
      <c r="AN14" s="40">
        <f>IF(ISNA(VLOOKUP(C14,'[1]USEHistory (WORK)'!$AH$15:$AW$98,13,FALSE)),0,VLOOKUP(C14,'[1]USEHistory (WORK)'!$AH$15:$AW$98,13,FALSE))</f>
        <v>1059</v>
      </c>
      <c r="AO14" s="30">
        <f t="shared" si="19"/>
        <v>63.144999999999996</v>
      </c>
      <c r="AP14" s="40"/>
      <c r="AQ14" s="30">
        <f t="shared" si="20"/>
        <v>53.374000000000002</v>
      </c>
      <c r="AR14" s="40">
        <f>IF(ISNA(VLOOKUP(C14,'[1]USEHistory (WORK)'!$AH$15:$AW$98,14,FALSE)),0,VLOOKUP(C14,'[1]USEHistory (WORK)'!$AH$15:$AW$98,14,FALSE))</f>
        <v>1562</v>
      </c>
      <c r="AS14" s="30">
        <f t="shared" si="21"/>
        <v>78.234999999999999</v>
      </c>
      <c r="AT14" s="40"/>
      <c r="AU14" s="30">
        <f t="shared" si="22"/>
        <v>71.481999999999999</v>
      </c>
      <c r="AV14" s="30">
        <f t="shared" si="23"/>
        <v>141.38</v>
      </c>
      <c r="AW14" s="40">
        <f>IF(ISNA(VLOOKUP(C14,'[1]USEHistory (WORK)'!$AH$15:$AW$98,15,FALSE)),0,VLOOKUP(C14,'[1]USEHistory (WORK)'!$AH$15:$AW$98,15,FALSE))</f>
        <v>970</v>
      </c>
      <c r="AX14" s="30">
        <f t="shared" si="24"/>
        <v>60.475000000000001</v>
      </c>
      <c r="AY14" s="40"/>
      <c r="AZ14" s="30">
        <f t="shared" si="25"/>
        <v>50.17</v>
      </c>
      <c r="BA14" s="40">
        <f>IF(ISNA(VLOOKUP(C14,'[1]USEHistory (WORK)'!$AH$15:$AW$98,16,FALSE)),0,VLOOKUP(C14,'[1]USEHistory (WORK)'!$AH$15:$AW$98,16,FALSE))</f>
        <v>595</v>
      </c>
      <c r="BB14" s="30">
        <f t="shared" si="26"/>
        <v>51.0075</v>
      </c>
      <c r="BC14" s="40"/>
      <c r="BD14" s="30">
        <f t="shared" si="27"/>
        <v>36.702500000000001</v>
      </c>
      <c r="BE14" s="30">
        <f t="shared" si="28"/>
        <v>111.4825</v>
      </c>
      <c r="BF14" s="42">
        <f t="shared" si="29"/>
        <v>792.62750000000005</v>
      </c>
      <c r="BG14" s="41">
        <f t="shared" si="30"/>
        <v>676.43649999999991</v>
      </c>
      <c r="BH14" s="40">
        <f t="shared" si="31"/>
        <v>13524</v>
      </c>
      <c r="BK14" s="50">
        <f t="shared" si="32"/>
        <v>480</v>
      </c>
      <c r="BL14" s="49">
        <f t="shared" si="33"/>
        <v>13524</v>
      </c>
      <c r="BM14" s="37">
        <f t="shared" si="34"/>
        <v>149.75749999999999</v>
      </c>
      <c r="BN14" s="32">
        <f t="shared" si="35"/>
        <v>162.87000000000003</v>
      </c>
      <c r="BO14" s="99">
        <f t="shared" si="36"/>
        <v>792.62749999999994</v>
      </c>
      <c r="BQ14" s="48">
        <f t="shared" si="37"/>
        <v>229.79999999999998</v>
      </c>
      <c r="BR14" s="53">
        <f t="shared" si="38"/>
        <v>13524</v>
      </c>
      <c r="BS14" s="34">
        <f t="shared" si="39"/>
        <v>194.55249999999998</v>
      </c>
      <c r="BT14" s="33">
        <f t="shared" si="40"/>
        <v>237.56399999999999</v>
      </c>
      <c r="BU14" s="32">
        <f t="shared" si="41"/>
        <v>14.520000000000001</v>
      </c>
      <c r="BV14" s="84">
        <f t="shared" si="42"/>
        <v>676.43649999999991</v>
      </c>
    </row>
    <row r="15" spans="1:74" ht="15" x14ac:dyDescent="0.3">
      <c r="A15" s="1">
        <v>12</v>
      </c>
      <c r="B15" s="52" t="s">
        <v>143</v>
      </c>
      <c r="C15" s="54" t="s">
        <v>142</v>
      </c>
      <c r="D15" s="40">
        <f>IF(ISNA(VLOOKUP(C15,'[1]USEHistory (WORK)'!$AH$15:$AW$98,5,FALSE)),0,VLOOKUP(C15,'[1]USEHistory (WORK)'!$AH$15:$AW$98,5,FALSE))</f>
        <v>167</v>
      </c>
      <c r="E15" s="30">
        <f t="shared" si="43"/>
        <v>43.089500000000001</v>
      </c>
      <c r="F15" s="40"/>
      <c r="G15" s="30">
        <f t="shared" si="0"/>
        <v>24.076499999999999</v>
      </c>
      <c r="H15" s="40">
        <f>IF(ISNA(VLOOKUP(C15,'[1]USEHistory (WORK)'!$AH$15:$AW$98,6,FALSE)),0,VLOOKUP(C15,'[1]USEHistory (WORK)'!$AH$15:$AW$98,6,FALSE))</f>
        <v>236</v>
      </c>
      <c r="I15" s="30">
        <f t="shared" si="1"/>
        <v>44.366</v>
      </c>
      <c r="J15" s="40"/>
      <c r="K15" s="30">
        <f t="shared" si="2"/>
        <v>26.111999999999998</v>
      </c>
      <c r="L15" s="30">
        <f t="shared" si="3"/>
        <v>87.455500000000001</v>
      </c>
      <c r="M15" s="40">
        <f>IF(ISNA(VLOOKUP(C15,'[1]USEHistory (WORK)'!$AH$15:$AW$98,7,FALSE)),0,VLOOKUP(C15,'[1]USEHistory (WORK)'!$AH$15:$AW$98,7,FALSE))</f>
        <v>190</v>
      </c>
      <c r="N15" s="30">
        <f t="shared" si="4"/>
        <v>43.515000000000001</v>
      </c>
      <c r="O15" s="40"/>
      <c r="P15" s="30">
        <f t="shared" si="5"/>
        <v>24.754999999999999</v>
      </c>
      <c r="Q15" s="40">
        <f>IF(ISNA(VLOOKUP(C15,'[1]USEHistory (WORK)'!$AH$15:$AW$98,8,FALSE)),0,VLOOKUP(C15,'[1]USEHistory (WORK)'!$AH$15:$AW$98,8,FALSE))</f>
        <v>201</v>
      </c>
      <c r="R15" s="30">
        <f t="shared" si="6"/>
        <v>43.718499999999999</v>
      </c>
      <c r="S15" s="45"/>
      <c r="T15" s="30">
        <f t="shared" si="7"/>
        <v>25.079499999999999</v>
      </c>
      <c r="U15" s="30">
        <f t="shared" si="8"/>
        <v>87.233499999999992</v>
      </c>
      <c r="V15" s="40">
        <f>IF(ISNA(VLOOKUP(C15,'[1]USEHistory (WORK)'!$AH$15:$AW$98,9,FALSE)),0,VLOOKUP(C15,'[1]USEHistory (WORK)'!$AH$15:$AW$98,9,FALSE))</f>
        <v>157</v>
      </c>
      <c r="W15" s="30">
        <f t="shared" si="9"/>
        <v>42.904499999999999</v>
      </c>
      <c r="X15" s="40"/>
      <c r="Y15" s="30">
        <f t="shared" si="10"/>
        <v>23.781499999999998</v>
      </c>
      <c r="Z15" s="40">
        <f>IF(ISNA(VLOOKUP(C15,'[1]USEHistory (WORK)'!$AH$15:$AW$98,10,FALSE)),0,VLOOKUP(C15,'[1]USEHistory (WORK)'!$AH$15:$AW$98,10,FALSE))</f>
        <v>305</v>
      </c>
      <c r="AA15" s="30">
        <f t="shared" si="11"/>
        <v>45.642499999999998</v>
      </c>
      <c r="AB15" s="40"/>
      <c r="AC15" s="30">
        <f t="shared" si="12"/>
        <v>28.147500000000001</v>
      </c>
      <c r="AD15" s="30">
        <f t="shared" si="13"/>
        <v>88.546999999999997</v>
      </c>
      <c r="AE15" s="40">
        <f>IF(ISNA(VLOOKUP(C15,'[1]USEHistory (WORK)'!$AH$15:$AW$98,11,FALSE)),0,VLOOKUP(C15,'[1]USEHistory (WORK)'!$AH$15:$AW$98,11,FALSE))</f>
        <v>177</v>
      </c>
      <c r="AF15" s="30">
        <f t="shared" si="14"/>
        <v>43.274500000000003</v>
      </c>
      <c r="AG15" s="40"/>
      <c r="AH15" s="30">
        <f t="shared" si="15"/>
        <v>24.371499999999997</v>
      </c>
      <c r="AI15" s="40">
        <f>IF(ISNA(VLOOKUP(C15,'[1]USEHistory (WORK)'!$AH$15:$AW$98,12,FALSE)),0,VLOOKUP(C15,'[1]USEHistory (WORK)'!$AH$15:$AW$98,12,FALSE))</f>
        <v>228</v>
      </c>
      <c r="AJ15" s="30">
        <f t="shared" si="16"/>
        <v>44.218000000000004</v>
      </c>
      <c r="AK15" s="40"/>
      <c r="AL15" s="30">
        <f t="shared" si="17"/>
        <v>25.875999999999998</v>
      </c>
      <c r="AM15" s="30">
        <f t="shared" si="18"/>
        <v>87.492500000000007</v>
      </c>
      <c r="AN15" s="40">
        <f>IF(ISNA(VLOOKUP(C15,'[1]USEHistory (WORK)'!$AH$15:$AW$98,13,FALSE)),0,VLOOKUP(C15,'[1]USEHistory (WORK)'!$AH$15:$AW$98,13,FALSE))</f>
        <v>189</v>
      </c>
      <c r="AO15" s="30">
        <f t="shared" si="19"/>
        <v>43.496499999999997</v>
      </c>
      <c r="AP15" s="40"/>
      <c r="AQ15" s="30">
        <f t="shared" si="20"/>
        <v>24.7255</v>
      </c>
      <c r="AR15" s="40">
        <f>IF(ISNA(VLOOKUP(C15,'[1]USEHistory (WORK)'!$AH$15:$AW$98,14,FALSE)),0,VLOOKUP(C15,'[1]USEHistory (WORK)'!$AH$15:$AW$98,14,FALSE))</f>
        <v>249</v>
      </c>
      <c r="AS15" s="30">
        <f t="shared" si="21"/>
        <v>44.606499999999997</v>
      </c>
      <c r="AT15" s="40"/>
      <c r="AU15" s="30">
        <f t="shared" si="22"/>
        <v>26.4955</v>
      </c>
      <c r="AV15" s="30">
        <f t="shared" si="23"/>
        <v>88.102999999999994</v>
      </c>
      <c r="AW15" s="40">
        <f>IF(ISNA(VLOOKUP(C15,'[1]USEHistory (WORK)'!$AH$15:$AW$98,15,FALSE)),0,VLOOKUP(C15,'[1]USEHistory (WORK)'!$AH$15:$AW$98,15,FALSE))</f>
        <v>258</v>
      </c>
      <c r="AX15" s="30">
        <f t="shared" si="24"/>
        <v>44.772999999999996</v>
      </c>
      <c r="AY15" s="40"/>
      <c r="AZ15" s="30">
        <f t="shared" si="25"/>
        <v>26.760999999999999</v>
      </c>
      <c r="BA15" s="40">
        <f>IF(ISNA(VLOOKUP(C15,'[1]USEHistory (WORK)'!$AH$15:$AW$98,16,FALSE)),0,VLOOKUP(C15,'[1]USEHistory (WORK)'!$AH$15:$AW$98,16,FALSE))</f>
        <v>349</v>
      </c>
      <c r="BB15" s="30">
        <f t="shared" si="26"/>
        <v>46.456499999999998</v>
      </c>
      <c r="BC15" s="40"/>
      <c r="BD15" s="30">
        <f t="shared" si="27"/>
        <v>29.445499999999996</v>
      </c>
      <c r="BE15" s="30">
        <f t="shared" si="28"/>
        <v>91.229500000000002</v>
      </c>
      <c r="BF15" s="42">
        <f t="shared" si="29"/>
        <v>530.06100000000004</v>
      </c>
      <c r="BG15" s="41">
        <f t="shared" si="30"/>
        <v>309.62700000000001</v>
      </c>
      <c r="BH15" s="40">
        <f t="shared" si="31"/>
        <v>2706</v>
      </c>
      <c r="BK15" s="50">
        <f t="shared" si="32"/>
        <v>480</v>
      </c>
      <c r="BL15" s="49">
        <f t="shared" si="33"/>
        <v>2706</v>
      </c>
      <c r="BM15" s="37">
        <f t="shared" si="34"/>
        <v>50.060999999999986</v>
      </c>
      <c r="BN15" s="32">
        <f t="shared" si="35"/>
        <v>0</v>
      </c>
      <c r="BO15" s="99">
        <f t="shared" si="36"/>
        <v>530.06100000000004</v>
      </c>
      <c r="BQ15" s="48">
        <f t="shared" si="37"/>
        <v>229.79999999999998</v>
      </c>
      <c r="BR15" s="53">
        <f t="shared" si="38"/>
        <v>2706</v>
      </c>
      <c r="BS15" s="34">
        <f t="shared" si="39"/>
        <v>79.826999999999998</v>
      </c>
      <c r="BT15" s="33">
        <f t="shared" si="40"/>
        <v>0</v>
      </c>
      <c r="BU15" s="32">
        <f t="shared" si="41"/>
        <v>0</v>
      </c>
      <c r="BV15" s="84">
        <f t="shared" si="42"/>
        <v>309.62699999999995</v>
      </c>
    </row>
    <row r="16" spans="1:74" ht="15" x14ac:dyDescent="0.3">
      <c r="A16" s="1">
        <v>13</v>
      </c>
      <c r="B16" s="52" t="s">
        <v>141</v>
      </c>
      <c r="C16" s="54" t="s">
        <v>140</v>
      </c>
      <c r="D16" s="40">
        <f>IF(ISNA(VLOOKUP(C16,'[1]USEHistory (WORK)'!$AH$15:$AW$98,5,FALSE)),0,VLOOKUP(C16,'[1]USEHistory (WORK)'!$AH$15:$AW$98,5,FALSE))</f>
        <v>3348</v>
      </c>
      <c r="E16" s="30">
        <f t="shared" si="43"/>
        <v>131.815</v>
      </c>
      <c r="F16" s="40"/>
      <c r="G16" s="30">
        <f t="shared" si="0"/>
        <v>149.76200000000003</v>
      </c>
      <c r="H16" s="40">
        <f>IF(ISNA(VLOOKUP(C16,'[1]USEHistory (WORK)'!$AH$15:$AW$98,6,FALSE)),0,VLOOKUP(C16,'[1]USEHistory (WORK)'!$AH$15:$AW$98,6,FALSE))</f>
        <v>0</v>
      </c>
      <c r="I16" s="30">
        <f t="shared" si="1"/>
        <v>40</v>
      </c>
      <c r="J16" s="40"/>
      <c r="K16" s="30">
        <f t="shared" si="2"/>
        <v>19.149999999999999</v>
      </c>
      <c r="L16" s="30">
        <f t="shared" si="3"/>
        <v>171.815</v>
      </c>
      <c r="M16" s="40">
        <f>IF(ISNA(VLOOKUP(C16,'[1]USEHistory (WORK)'!$AH$15:$AW$98,7,FALSE)),0,VLOOKUP(C16,'[1]USEHistory (WORK)'!$AH$15:$AW$98,7,FALSE))</f>
        <v>0</v>
      </c>
      <c r="N16" s="30">
        <f t="shared" si="4"/>
        <v>40</v>
      </c>
      <c r="O16" s="40"/>
      <c r="P16" s="30">
        <f t="shared" si="5"/>
        <v>19.149999999999999</v>
      </c>
      <c r="Q16" s="40">
        <f>IF(ISNA(VLOOKUP(C16,'[1]USEHistory (WORK)'!$AH$15:$AW$98,8,FALSE)),0,VLOOKUP(C16,'[1]USEHistory (WORK)'!$AH$15:$AW$98,8,FALSE))</f>
        <v>0</v>
      </c>
      <c r="R16" s="30">
        <f t="shared" si="6"/>
        <v>40</v>
      </c>
      <c r="S16" s="45"/>
      <c r="T16" s="30">
        <f t="shared" si="7"/>
        <v>19.149999999999999</v>
      </c>
      <c r="U16" s="30">
        <f t="shared" si="8"/>
        <v>80</v>
      </c>
      <c r="V16" s="40">
        <f>IF(ISNA(VLOOKUP(C16,'[1]USEHistory (WORK)'!$AH$15:$AW$98,9,FALSE)),0,VLOOKUP(C16,'[1]USEHistory (WORK)'!$AH$15:$AW$98,9,FALSE))</f>
        <v>0</v>
      </c>
      <c r="W16" s="30">
        <f t="shared" si="9"/>
        <v>40</v>
      </c>
      <c r="X16" s="40"/>
      <c r="Y16" s="30">
        <f t="shared" si="10"/>
        <v>19.149999999999999</v>
      </c>
      <c r="Z16" s="40">
        <f>IF(ISNA(VLOOKUP(C16,'[1]USEHistory (WORK)'!$AH$15:$AW$98,10,FALSE)),0,VLOOKUP(C16,'[1]USEHistory (WORK)'!$AH$15:$AW$98,10,FALSE))</f>
        <v>0</v>
      </c>
      <c r="AA16" s="30">
        <f t="shared" si="11"/>
        <v>40</v>
      </c>
      <c r="AB16" s="40"/>
      <c r="AC16" s="30">
        <f t="shared" si="12"/>
        <v>19.149999999999999</v>
      </c>
      <c r="AD16" s="30">
        <f t="shared" si="13"/>
        <v>80</v>
      </c>
      <c r="AE16" s="40">
        <f>IF(ISNA(VLOOKUP(C16,'[1]USEHistory (WORK)'!$AH$15:$AW$98,11,FALSE)),0,VLOOKUP(C16,'[1]USEHistory (WORK)'!$AH$15:$AW$98,11,FALSE))</f>
        <v>0</v>
      </c>
      <c r="AF16" s="30">
        <f t="shared" si="14"/>
        <v>40</v>
      </c>
      <c r="AG16" s="40"/>
      <c r="AH16" s="30">
        <f t="shared" si="15"/>
        <v>19.149999999999999</v>
      </c>
      <c r="AI16" s="40">
        <f>IF(ISNA(VLOOKUP(C16,'[1]USEHistory (WORK)'!$AH$15:$AW$98,12,FALSE)),0,VLOOKUP(C16,'[1]USEHistory (WORK)'!$AH$15:$AW$98,12,FALSE))</f>
        <v>3218</v>
      </c>
      <c r="AJ16" s="30">
        <f t="shared" si="16"/>
        <v>127.91499999999999</v>
      </c>
      <c r="AK16" s="40"/>
      <c r="AL16" s="30">
        <f t="shared" si="17"/>
        <v>144.042</v>
      </c>
      <c r="AM16" s="30">
        <f t="shared" si="18"/>
        <v>167.91499999999999</v>
      </c>
      <c r="AN16" s="40">
        <f>IF(ISNA(VLOOKUP(C16,'[1]USEHistory (WORK)'!$AH$15:$AW$98,13,FALSE)),0,VLOOKUP(C16,'[1]USEHistory (WORK)'!$AH$15:$AW$98,13,FALSE))</f>
        <v>1531</v>
      </c>
      <c r="AO16" s="30">
        <f t="shared" si="19"/>
        <v>77.305000000000007</v>
      </c>
      <c r="AP16" s="40"/>
      <c r="AQ16" s="30">
        <f t="shared" si="20"/>
        <v>70.365999999999985</v>
      </c>
      <c r="AR16" s="40">
        <f>IF(ISNA(VLOOKUP(C16,'[1]USEHistory (WORK)'!$AH$15:$AW$98,14,FALSE)),0,VLOOKUP(C16,'[1]USEHistory (WORK)'!$AH$15:$AW$98,14,FALSE))</f>
        <v>443</v>
      </c>
      <c r="AS16" s="30">
        <f t="shared" si="21"/>
        <v>48.195499999999996</v>
      </c>
      <c r="AT16" s="40"/>
      <c r="AU16" s="30">
        <f t="shared" si="22"/>
        <v>32.218499999999999</v>
      </c>
      <c r="AV16" s="30">
        <f t="shared" si="23"/>
        <v>125.5005</v>
      </c>
      <c r="AW16" s="40">
        <f>IF(ISNA(VLOOKUP(C16,'[1]USEHistory (WORK)'!$AH$15:$AW$98,15,FALSE)),0,VLOOKUP(C16,'[1]USEHistory (WORK)'!$AH$15:$AW$98,15,FALSE))</f>
        <v>492</v>
      </c>
      <c r="AX16" s="30">
        <f t="shared" si="24"/>
        <v>49.102000000000004</v>
      </c>
      <c r="AY16" s="40"/>
      <c r="AZ16" s="30">
        <f t="shared" si="25"/>
        <v>33.664000000000001</v>
      </c>
      <c r="BA16" s="40">
        <f>IF(ISNA(VLOOKUP(C16,'[1]USEHistory (WORK)'!$AH$15:$AW$98,16,FALSE)),0,VLOOKUP(C16,'[1]USEHistory (WORK)'!$AH$15:$AW$98,16,FALSE))</f>
        <v>261</v>
      </c>
      <c r="BB16" s="30">
        <f t="shared" si="26"/>
        <v>44.828499999999998</v>
      </c>
      <c r="BC16" s="40"/>
      <c r="BD16" s="30">
        <f t="shared" si="27"/>
        <v>26.849499999999999</v>
      </c>
      <c r="BE16" s="30">
        <f t="shared" si="28"/>
        <v>93.930499999999995</v>
      </c>
      <c r="BF16" s="42">
        <f t="shared" si="29"/>
        <v>719.16100000000006</v>
      </c>
      <c r="BG16" s="41">
        <f t="shared" si="30"/>
        <v>571.80200000000013</v>
      </c>
      <c r="BH16" s="40">
        <f t="shared" si="31"/>
        <v>9293</v>
      </c>
      <c r="BK16" s="50">
        <f t="shared" si="32"/>
        <v>480</v>
      </c>
      <c r="BL16" s="49">
        <f t="shared" si="33"/>
        <v>9293</v>
      </c>
      <c r="BM16" s="37">
        <f t="shared" si="34"/>
        <v>63.750999999999998</v>
      </c>
      <c r="BN16" s="32">
        <f t="shared" si="35"/>
        <v>175.41</v>
      </c>
      <c r="BO16" s="99">
        <f t="shared" si="36"/>
        <v>719.16099999999994</v>
      </c>
      <c r="BQ16" s="48">
        <f t="shared" si="37"/>
        <v>229.79999999999998</v>
      </c>
      <c r="BR16" s="53">
        <f t="shared" si="38"/>
        <v>9293</v>
      </c>
      <c r="BS16" s="34">
        <f t="shared" si="39"/>
        <v>88.381999999999991</v>
      </c>
      <c r="BT16" s="33">
        <f t="shared" si="40"/>
        <v>105.51599999999999</v>
      </c>
      <c r="BU16" s="32">
        <f t="shared" si="41"/>
        <v>148.10400000000001</v>
      </c>
      <c r="BV16" s="84">
        <f t="shared" si="42"/>
        <v>571.80200000000002</v>
      </c>
    </row>
    <row r="17" spans="1:74" ht="15" x14ac:dyDescent="0.3">
      <c r="A17" s="1">
        <v>14</v>
      </c>
      <c r="B17" s="52" t="s">
        <v>139</v>
      </c>
      <c r="C17" s="54" t="s">
        <v>138</v>
      </c>
      <c r="D17" s="40">
        <f>IF(ISNA(VLOOKUP(C17,'[1]USEHistory (WORK)'!$AH$15:$AW$98,5,FALSE)),0,VLOOKUP(C17,'[1]USEHistory (WORK)'!$AH$15:$AW$98,5,FALSE))</f>
        <v>2066</v>
      </c>
      <c r="E17" s="30">
        <f t="shared" si="43"/>
        <v>93.35499999999999</v>
      </c>
      <c r="F17" s="40"/>
      <c r="G17" s="30">
        <f t="shared" si="0"/>
        <v>93.354000000000013</v>
      </c>
      <c r="H17" s="40">
        <f>IF(ISNA(VLOOKUP(C17,'[1]USEHistory (WORK)'!$AH$15:$AW$98,6,FALSE)),0,VLOOKUP(C17,'[1]USEHistory (WORK)'!$AH$15:$AW$98,6,FALSE))</f>
        <v>841</v>
      </c>
      <c r="I17" s="30">
        <f t="shared" si="1"/>
        <v>56.605000000000004</v>
      </c>
      <c r="J17" s="40"/>
      <c r="K17" s="30">
        <f t="shared" si="2"/>
        <v>45.525999999999996</v>
      </c>
      <c r="L17" s="30">
        <f t="shared" si="3"/>
        <v>149.95999999999998</v>
      </c>
      <c r="M17" s="40">
        <f>IF(ISNA(VLOOKUP(C17,'[1]USEHistory (WORK)'!$AH$15:$AW$98,7,FALSE)),0,VLOOKUP(C17,'[1]USEHistory (WORK)'!$AH$15:$AW$98,7,FALSE))</f>
        <v>855</v>
      </c>
      <c r="N17" s="30">
        <f t="shared" si="4"/>
        <v>57.024999999999999</v>
      </c>
      <c r="O17" s="40"/>
      <c r="P17" s="30">
        <f t="shared" si="5"/>
        <v>46.03</v>
      </c>
      <c r="Q17" s="40">
        <f>IF(ISNA(VLOOKUP(C17,'[1]USEHistory (WORK)'!$AH$15:$AW$98,8,FALSE)),0,VLOOKUP(C17,'[1]USEHistory (WORK)'!$AH$15:$AW$98,8,FALSE))</f>
        <v>846</v>
      </c>
      <c r="R17" s="30">
        <f t="shared" si="6"/>
        <v>56.754999999999995</v>
      </c>
      <c r="S17" s="45"/>
      <c r="T17" s="30">
        <f t="shared" si="7"/>
        <v>45.705999999999996</v>
      </c>
      <c r="U17" s="30">
        <f t="shared" si="8"/>
        <v>113.78</v>
      </c>
      <c r="V17" s="40">
        <f>IF(ISNA(VLOOKUP(C17,'[1]USEHistory (WORK)'!$AH$15:$AW$98,9,FALSE)),0,VLOOKUP(C17,'[1]USEHistory (WORK)'!$AH$15:$AW$98,9,FALSE))</f>
        <v>1094</v>
      </c>
      <c r="W17" s="30">
        <f t="shared" si="9"/>
        <v>64.194999999999993</v>
      </c>
      <c r="X17" s="40"/>
      <c r="Y17" s="30">
        <f t="shared" si="10"/>
        <v>54.634</v>
      </c>
      <c r="Z17" s="40">
        <f>IF(ISNA(VLOOKUP(C17,'[1]USEHistory (WORK)'!$AH$15:$AW$98,10,FALSE)),0,VLOOKUP(C17,'[1]USEHistory (WORK)'!$AH$15:$AW$98,10,FALSE))</f>
        <v>1017</v>
      </c>
      <c r="AA17" s="30">
        <f t="shared" si="11"/>
        <v>61.884999999999998</v>
      </c>
      <c r="AB17" s="40"/>
      <c r="AC17" s="30">
        <f t="shared" si="12"/>
        <v>51.862000000000002</v>
      </c>
      <c r="AD17" s="30">
        <f t="shared" si="13"/>
        <v>126.07999999999998</v>
      </c>
      <c r="AE17" s="40">
        <f>IF(ISNA(VLOOKUP(C17,'[1]USEHistory (WORK)'!$AH$15:$AW$98,11,FALSE)),0,VLOOKUP(C17,'[1]USEHistory (WORK)'!$AH$15:$AW$98,11,FALSE))</f>
        <v>1025</v>
      </c>
      <c r="AF17" s="30">
        <f t="shared" si="14"/>
        <v>62.125</v>
      </c>
      <c r="AG17" s="40"/>
      <c r="AH17" s="30">
        <f t="shared" si="15"/>
        <v>52.15</v>
      </c>
      <c r="AI17" s="40">
        <f>IF(ISNA(VLOOKUP(C17,'[1]USEHistory (WORK)'!$AH$15:$AW$98,12,FALSE)),0,VLOOKUP(C17,'[1]USEHistory (WORK)'!$AH$15:$AW$98,12,FALSE))</f>
        <v>2218</v>
      </c>
      <c r="AJ17" s="30">
        <f t="shared" si="16"/>
        <v>97.914999999999992</v>
      </c>
      <c r="AK17" s="40"/>
      <c r="AL17" s="30">
        <f t="shared" si="17"/>
        <v>100.042</v>
      </c>
      <c r="AM17" s="30">
        <f t="shared" si="18"/>
        <v>160.04</v>
      </c>
      <c r="AN17" s="40">
        <f>IF(ISNA(VLOOKUP(C17,'[1]USEHistory (WORK)'!$AH$15:$AW$98,13,FALSE)),0,VLOOKUP(C17,'[1]USEHistory (WORK)'!$AH$15:$AW$98,13,FALSE))</f>
        <v>1494</v>
      </c>
      <c r="AO17" s="30">
        <f t="shared" si="19"/>
        <v>76.194999999999993</v>
      </c>
      <c r="AP17" s="40"/>
      <c r="AQ17" s="30">
        <f t="shared" si="20"/>
        <v>69.033999999999992</v>
      </c>
      <c r="AR17" s="40">
        <f>IF(ISNA(VLOOKUP(C17,'[1]USEHistory (WORK)'!$AH$15:$AW$98,14,FALSE)),0,VLOOKUP(C17,'[1]USEHistory (WORK)'!$AH$15:$AW$98,14,FALSE))</f>
        <v>682</v>
      </c>
      <c r="AS17" s="30">
        <f t="shared" si="21"/>
        <v>52.616999999999997</v>
      </c>
      <c r="AT17" s="40"/>
      <c r="AU17" s="30">
        <f t="shared" si="22"/>
        <v>39.802</v>
      </c>
      <c r="AV17" s="30">
        <f t="shared" si="23"/>
        <v>128.81199999999998</v>
      </c>
      <c r="AW17" s="40">
        <f>IF(ISNA(VLOOKUP(C17,'[1]USEHistory (WORK)'!$AH$15:$AW$98,15,FALSE)),0,VLOOKUP(C17,'[1]USEHistory (WORK)'!$AH$15:$AW$98,15,FALSE))</f>
        <v>842</v>
      </c>
      <c r="AX17" s="30">
        <f t="shared" si="24"/>
        <v>56.634999999999998</v>
      </c>
      <c r="AY17" s="40"/>
      <c r="AZ17" s="30">
        <f t="shared" si="25"/>
        <v>45.561999999999998</v>
      </c>
      <c r="BA17" s="40">
        <f>IF(ISNA(VLOOKUP(C17,'[1]USEHistory (WORK)'!$AH$15:$AW$98,16,FALSE)),0,VLOOKUP(C17,'[1]USEHistory (WORK)'!$AH$15:$AW$98,16,FALSE))</f>
        <v>663</v>
      </c>
      <c r="BB17" s="30">
        <f t="shared" si="26"/>
        <v>52.265500000000003</v>
      </c>
      <c r="BC17" s="40"/>
      <c r="BD17" s="30">
        <f t="shared" si="27"/>
        <v>39.117999999999995</v>
      </c>
      <c r="BE17" s="30">
        <f t="shared" si="28"/>
        <v>108.90049999999999</v>
      </c>
      <c r="BF17" s="42">
        <f t="shared" si="29"/>
        <v>787.57249999999999</v>
      </c>
      <c r="BG17" s="41">
        <f t="shared" si="30"/>
        <v>682.81999999999994</v>
      </c>
      <c r="BH17" s="40">
        <f t="shared" si="31"/>
        <v>13643</v>
      </c>
      <c r="BK17" s="50">
        <f t="shared" si="32"/>
        <v>480</v>
      </c>
      <c r="BL17" s="49">
        <f t="shared" si="33"/>
        <v>13643</v>
      </c>
      <c r="BM17" s="37">
        <f t="shared" si="34"/>
        <v>163.63249999999999</v>
      </c>
      <c r="BN17" s="32">
        <f t="shared" si="35"/>
        <v>143.93999999999997</v>
      </c>
      <c r="BO17" s="99">
        <f t="shared" si="36"/>
        <v>787.57249999999988</v>
      </c>
      <c r="BQ17" s="48">
        <f t="shared" si="37"/>
        <v>229.79999999999998</v>
      </c>
      <c r="BR17" s="53">
        <f t="shared" si="38"/>
        <v>13643</v>
      </c>
      <c r="BS17" s="34">
        <f t="shared" si="39"/>
        <v>212.39999999999995</v>
      </c>
      <c r="BT17" s="33">
        <f t="shared" si="40"/>
        <v>192.92399999999998</v>
      </c>
      <c r="BU17" s="32">
        <f t="shared" si="41"/>
        <v>47.696000000000005</v>
      </c>
      <c r="BV17" s="84">
        <f t="shared" si="42"/>
        <v>682.81999999999994</v>
      </c>
    </row>
    <row r="18" spans="1:74" ht="15" x14ac:dyDescent="0.3">
      <c r="A18" s="1">
        <v>15</v>
      </c>
      <c r="B18" s="52" t="s">
        <v>137</v>
      </c>
      <c r="C18" s="54" t="s">
        <v>136</v>
      </c>
      <c r="D18" s="40">
        <f>IF(ISNA(VLOOKUP(C18,'[1]USEHistory (WORK)'!$AH$15:$AW$98,5,FALSE)),0,VLOOKUP(C18,'[1]USEHistory (WORK)'!$AH$15:$AW$98,5,FALSE))</f>
        <v>354</v>
      </c>
      <c r="E18" s="30">
        <f t="shared" si="43"/>
        <v>46.548999999999999</v>
      </c>
      <c r="F18" s="40"/>
      <c r="G18" s="30">
        <f t="shared" si="0"/>
        <v>29.592999999999996</v>
      </c>
      <c r="H18" s="40">
        <f>IF(ISNA(VLOOKUP(C18,'[1]USEHistory (WORK)'!$AH$15:$AW$98,6,FALSE)),0,VLOOKUP(C18,'[1]USEHistory (WORK)'!$AH$15:$AW$98,6,FALSE))</f>
        <v>626</v>
      </c>
      <c r="I18" s="30">
        <f t="shared" si="1"/>
        <v>51.581000000000003</v>
      </c>
      <c r="J18" s="40"/>
      <c r="K18" s="30">
        <f t="shared" si="2"/>
        <v>37.786000000000001</v>
      </c>
      <c r="L18" s="30">
        <f t="shared" si="3"/>
        <v>98.13</v>
      </c>
      <c r="M18" s="40">
        <f>IF(ISNA(VLOOKUP(C18,'[1]USEHistory (WORK)'!$AH$15:$AW$98,7,FALSE)),0,VLOOKUP(C18,'[1]USEHistory (WORK)'!$AH$15:$AW$98,7,FALSE))</f>
        <v>294</v>
      </c>
      <c r="N18" s="30">
        <f t="shared" si="4"/>
        <v>45.439</v>
      </c>
      <c r="O18" s="40"/>
      <c r="P18" s="30">
        <f t="shared" si="5"/>
        <v>27.823</v>
      </c>
      <c r="Q18" s="40">
        <f>IF(ISNA(VLOOKUP(C18,'[1]USEHistory (WORK)'!$AH$15:$AW$98,8,FALSE)),0,VLOOKUP(C18,'[1]USEHistory (WORK)'!$AH$15:$AW$98,8,FALSE))</f>
        <v>475</v>
      </c>
      <c r="R18" s="30">
        <f t="shared" si="6"/>
        <v>48.787500000000001</v>
      </c>
      <c r="S18" s="45"/>
      <c r="T18" s="30">
        <f t="shared" si="7"/>
        <v>33.162499999999994</v>
      </c>
      <c r="U18" s="30">
        <f t="shared" si="8"/>
        <v>94.226500000000001</v>
      </c>
      <c r="V18" s="40">
        <f>IF(ISNA(VLOOKUP(C18,'[1]USEHistory (WORK)'!$AH$15:$AW$98,9,FALSE)),0,VLOOKUP(C18,'[1]USEHistory (WORK)'!$AH$15:$AW$98,9,FALSE))</f>
        <v>443</v>
      </c>
      <c r="W18" s="30">
        <f t="shared" si="9"/>
        <v>48.195499999999996</v>
      </c>
      <c r="X18" s="40"/>
      <c r="Y18" s="30">
        <f t="shared" si="10"/>
        <v>32.218499999999999</v>
      </c>
      <c r="Z18" s="40">
        <f>IF(ISNA(VLOOKUP(C18,'[1]USEHistory (WORK)'!$AH$15:$AW$98,10,FALSE)),0,VLOOKUP(C18,'[1]USEHistory (WORK)'!$AH$15:$AW$98,10,FALSE))</f>
        <v>652</v>
      </c>
      <c r="AA18" s="30">
        <f t="shared" si="11"/>
        <v>52.061999999999998</v>
      </c>
      <c r="AB18" s="40"/>
      <c r="AC18" s="30">
        <f t="shared" si="12"/>
        <v>38.721999999999994</v>
      </c>
      <c r="AD18" s="30">
        <f t="shared" si="13"/>
        <v>100.25749999999999</v>
      </c>
      <c r="AE18" s="40">
        <f>IF(ISNA(VLOOKUP(C18,'[1]USEHistory (WORK)'!$AH$15:$AW$98,11,FALSE)),0,VLOOKUP(C18,'[1]USEHistory (WORK)'!$AH$15:$AW$98,11,FALSE))</f>
        <v>698</v>
      </c>
      <c r="AF18" s="30">
        <f t="shared" si="14"/>
        <v>52.912999999999997</v>
      </c>
      <c r="AG18" s="40"/>
      <c r="AH18" s="30">
        <f t="shared" si="15"/>
        <v>40.378</v>
      </c>
      <c r="AI18" s="40">
        <f>IF(ISNA(VLOOKUP(C18,'[1]USEHistory (WORK)'!$AH$15:$AW$98,12,FALSE)),0,VLOOKUP(C18,'[1]USEHistory (WORK)'!$AH$15:$AW$98,12,FALSE))</f>
        <v>2820</v>
      </c>
      <c r="AJ18" s="30">
        <f t="shared" si="16"/>
        <v>115.97499999999999</v>
      </c>
      <c r="AK18" s="40"/>
      <c r="AL18" s="30">
        <f t="shared" si="17"/>
        <v>126.53</v>
      </c>
      <c r="AM18" s="30">
        <f t="shared" si="18"/>
        <v>168.88799999999998</v>
      </c>
      <c r="AN18" s="40">
        <f>IF(ISNA(VLOOKUP(C18,'[1]USEHistory (WORK)'!$AH$15:$AW$98,13,FALSE)),0,VLOOKUP(C18,'[1]USEHistory (WORK)'!$AH$15:$AW$98,13,FALSE))</f>
        <v>2326</v>
      </c>
      <c r="AO18" s="30">
        <f t="shared" si="19"/>
        <v>101.155</v>
      </c>
      <c r="AP18" s="40"/>
      <c r="AQ18" s="30">
        <f t="shared" si="20"/>
        <v>104.79400000000001</v>
      </c>
      <c r="AR18" s="40">
        <f>IF(ISNA(VLOOKUP(C18,'[1]USEHistory (WORK)'!$AH$15:$AW$98,14,FALSE)),0,VLOOKUP(C18,'[1]USEHistory (WORK)'!$AH$15:$AW$98,14,FALSE))</f>
        <v>534</v>
      </c>
      <c r="AS18" s="30">
        <f t="shared" si="21"/>
        <v>49.878999999999998</v>
      </c>
      <c r="AT18" s="40"/>
      <c r="AU18" s="30">
        <f t="shared" si="22"/>
        <v>34.902999999999999</v>
      </c>
      <c r="AV18" s="30">
        <f t="shared" si="23"/>
        <v>151.03399999999999</v>
      </c>
      <c r="AW18" s="40">
        <f>IF(ISNA(VLOOKUP(C18,'[1]USEHistory (WORK)'!$AH$15:$AW$98,15,FALSE)),0,VLOOKUP(C18,'[1]USEHistory (WORK)'!$AH$15:$AW$98,15,FALSE))</f>
        <v>512</v>
      </c>
      <c r="AX18" s="30">
        <f t="shared" si="24"/>
        <v>49.472000000000001</v>
      </c>
      <c r="AY18" s="40"/>
      <c r="AZ18" s="30">
        <f t="shared" si="25"/>
        <v>34.253999999999998</v>
      </c>
      <c r="BA18" s="40">
        <f>IF(ISNA(VLOOKUP(C18,'[1]USEHistory (WORK)'!$AH$15:$AW$98,16,FALSE)),0,VLOOKUP(C18,'[1]USEHistory (WORK)'!$AH$15:$AW$98,16,FALSE))</f>
        <v>440</v>
      </c>
      <c r="BB18" s="30">
        <f t="shared" si="26"/>
        <v>48.14</v>
      </c>
      <c r="BC18" s="40"/>
      <c r="BD18" s="30">
        <f t="shared" si="27"/>
        <v>32.129999999999995</v>
      </c>
      <c r="BE18" s="30">
        <f t="shared" si="28"/>
        <v>97.611999999999995</v>
      </c>
      <c r="BF18" s="42">
        <f t="shared" si="29"/>
        <v>710.14799999999991</v>
      </c>
      <c r="BG18" s="41">
        <f t="shared" si="30"/>
        <v>572.29399999999998</v>
      </c>
      <c r="BH18" s="40">
        <f t="shared" si="31"/>
        <v>10174</v>
      </c>
      <c r="BK18" s="50">
        <f t="shared" si="32"/>
        <v>480</v>
      </c>
      <c r="BL18" s="49">
        <f t="shared" si="33"/>
        <v>10174</v>
      </c>
      <c r="BM18" s="37">
        <f t="shared" si="34"/>
        <v>120.76799999999999</v>
      </c>
      <c r="BN18" s="32">
        <f t="shared" si="35"/>
        <v>109.38</v>
      </c>
      <c r="BO18" s="99">
        <f t="shared" si="36"/>
        <v>710.14800000000002</v>
      </c>
      <c r="BQ18" s="48">
        <f t="shared" si="37"/>
        <v>229.79999999999998</v>
      </c>
      <c r="BR18" s="53">
        <f t="shared" si="38"/>
        <v>10174</v>
      </c>
      <c r="BS18" s="34">
        <f t="shared" si="39"/>
        <v>178.53400000000002</v>
      </c>
      <c r="BT18" s="33">
        <f t="shared" si="40"/>
        <v>78.335999999999999</v>
      </c>
      <c r="BU18" s="32">
        <f t="shared" si="41"/>
        <v>85.623999999999995</v>
      </c>
      <c r="BV18" s="84">
        <f t="shared" si="42"/>
        <v>572.29399999999998</v>
      </c>
    </row>
    <row r="19" spans="1:74" ht="15" x14ac:dyDescent="0.3">
      <c r="A19" s="1">
        <v>16</v>
      </c>
      <c r="B19" s="52" t="s">
        <v>135</v>
      </c>
      <c r="C19" s="54" t="s">
        <v>134</v>
      </c>
      <c r="D19" s="40">
        <f>IF(ISNA(VLOOKUP(C19,'[1]USEHistory (WORK)'!$AH$15:$AW$98,5,FALSE)),0,VLOOKUP(C19,'[1]USEHistory (WORK)'!$AH$15:$AW$98,5,FALSE))</f>
        <v>779</v>
      </c>
      <c r="E19" s="30">
        <f t="shared" si="43"/>
        <v>54.744999999999997</v>
      </c>
      <c r="F19" s="40"/>
      <c r="G19" s="30">
        <f t="shared" si="0"/>
        <v>43.293999999999997</v>
      </c>
      <c r="H19" s="40">
        <f>IF(ISNA(VLOOKUP(C19,'[1]USEHistory (WORK)'!$AH$15:$AW$98,6,FALSE)),0,VLOOKUP(C19,'[1]USEHistory (WORK)'!$AH$15:$AW$98,6,FALSE))</f>
        <v>889</v>
      </c>
      <c r="I19" s="30">
        <f t="shared" si="1"/>
        <v>58.045000000000002</v>
      </c>
      <c r="J19" s="40"/>
      <c r="K19" s="30">
        <f t="shared" si="2"/>
        <v>47.253999999999998</v>
      </c>
      <c r="L19" s="30">
        <f t="shared" si="3"/>
        <v>112.78999999999999</v>
      </c>
      <c r="M19" s="40">
        <f>IF(ISNA(VLOOKUP(C19,'[1]USEHistory (WORK)'!$AH$15:$AW$98,7,FALSE)),0,VLOOKUP(C19,'[1]USEHistory (WORK)'!$AH$15:$AW$98,7,FALSE))</f>
        <v>375</v>
      </c>
      <c r="N19" s="30">
        <f t="shared" si="4"/>
        <v>46.9375</v>
      </c>
      <c r="O19" s="40"/>
      <c r="P19" s="30">
        <f t="shared" si="5"/>
        <v>30.212499999999999</v>
      </c>
      <c r="Q19" s="40">
        <f>IF(ISNA(VLOOKUP(C19,'[1]USEHistory (WORK)'!$AH$15:$AW$98,8,FALSE)),0,VLOOKUP(C19,'[1]USEHistory (WORK)'!$AH$15:$AW$98,8,FALSE))</f>
        <v>374</v>
      </c>
      <c r="R19" s="30">
        <f t="shared" si="6"/>
        <v>46.918999999999997</v>
      </c>
      <c r="S19" s="45"/>
      <c r="T19" s="30">
        <f t="shared" si="7"/>
        <v>30.183</v>
      </c>
      <c r="U19" s="30">
        <f t="shared" si="8"/>
        <v>93.856499999999997</v>
      </c>
      <c r="V19" s="40">
        <f>IF(ISNA(VLOOKUP(C19,'[1]USEHistory (WORK)'!$AH$15:$AW$98,9,FALSE)),0,VLOOKUP(C19,'[1]USEHistory (WORK)'!$AH$15:$AW$98,9,FALSE))</f>
        <v>436</v>
      </c>
      <c r="W19" s="30">
        <f t="shared" si="9"/>
        <v>48.066000000000003</v>
      </c>
      <c r="X19" s="40"/>
      <c r="Y19" s="30">
        <f t="shared" si="10"/>
        <v>32.012</v>
      </c>
      <c r="Z19" s="40">
        <f>IF(ISNA(VLOOKUP(C19,'[1]USEHistory (WORK)'!$AH$15:$AW$98,10,FALSE)),0,VLOOKUP(C19,'[1]USEHistory (WORK)'!$AH$15:$AW$98,10,FALSE))</f>
        <v>466</v>
      </c>
      <c r="AA19" s="30">
        <f t="shared" si="11"/>
        <v>48.621000000000002</v>
      </c>
      <c r="AB19" s="40"/>
      <c r="AC19" s="30">
        <f t="shared" si="12"/>
        <v>32.896999999999998</v>
      </c>
      <c r="AD19" s="30">
        <f t="shared" si="13"/>
        <v>96.687000000000012</v>
      </c>
      <c r="AE19" s="40">
        <f>IF(ISNA(VLOOKUP(C19,'[1]USEHistory (WORK)'!$AH$15:$AW$98,11,FALSE)),0,VLOOKUP(C19,'[1]USEHistory (WORK)'!$AH$15:$AW$98,11,FALSE))</f>
        <v>458</v>
      </c>
      <c r="AF19" s="30">
        <f t="shared" si="14"/>
        <v>48.472999999999999</v>
      </c>
      <c r="AG19" s="40"/>
      <c r="AH19" s="30">
        <f t="shared" si="15"/>
        <v>32.661000000000001</v>
      </c>
      <c r="AI19" s="40">
        <f>IF(ISNA(VLOOKUP(C19,'[1]USEHistory (WORK)'!$AH$15:$AW$98,12,FALSE)),0,VLOOKUP(C19,'[1]USEHistory (WORK)'!$AH$15:$AW$98,12,FALSE))</f>
        <v>1473</v>
      </c>
      <c r="AJ19" s="30">
        <f t="shared" si="16"/>
        <v>75.564999999999998</v>
      </c>
      <c r="AK19" s="40"/>
      <c r="AL19" s="30">
        <f t="shared" si="17"/>
        <v>68.277999999999992</v>
      </c>
      <c r="AM19" s="30">
        <f t="shared" si="18"/>
        <v>124.038</v>
      </c>
      <c r="AN19" s="40">
        <f>IF(ISNA(VLOOKUP(C19,'[1]USEHistory (WORK)'!$AH$15:$AW$98,13,FALSE)),0,VLOOKUP(C19,'[1]USEHistory (WORK)'!$AH$15:$AW$98,13,FALSE))</f>
        <v>436</v>
      </c>
      <c r="AO19" s="30">
        <f t="shared" si="19"/>
        <v>48.066000000000003</v>
      </c>
      <c r="AP19" s="40"/>
      <c r="AQ19" s="30">
        <f t="shared" si="20"/>
        <v>32.012</v>
      </c>
      <c r="AR19" s="40">
        <f>IF(ISNA(VLOOKUP(C19,'[1]USEHistory (WORK)'!$AH$15:$AW$98,14,FALSE)),0,VLOOKUP(C19,'[1]USEHistory (WORK)'!$AH$15:$AW$98,14,FALSE))</f>
        <v>333</v>
      </c>
      <c r="AS19" s="30">
        <f t="shared" si="21"/>
        <v>46.160499999999999</v>
      </c>
      <c r="AT19" s="40"/>
      <c r="AU19" s="30">
        <f t="shared" si="22"/>
        <v>28.973500000000001</v>
      </c>
      <c r="AV19" s="30">
        <f t="shared" si="23"/>
        <v>94.226500000000001</v>
      </c>
      <c r="AW19" s="40">
        <f>IF(ISNA(VLOOKUP(C19,'[1]USEHistory (WORK)'!$AH$15:$AW$98,15,FALSE)),0,VLOOKUP(C19,'[1]USEHistory (WORK)'!$AH$15:$AW$98,15,FALSE))</f>
        <v>432</v>
      </c>
      <c r="AX19" s="30">
        <f t="shared" si="24"/>
        <v>47.991999999999997</v>
      </c>
      <c r="AY19" s="40"/>
      <c r="AZ19" s="30">
        <f t="shared" si="25"/>
        <v>31.893999999999998</v>
      </c>
      <c r="BA19" s="40">
        <f>IF(ISNA(VLOOKUP(C19,'[1]USEHistory (WORK)'!$AH$15:$AW$98,16,FALSE)),0,VLOOKUP(C19,'[1]USEHistory (WORK)'!$AH$15:$AW$98,16,FALSE))</f>
        <v>521</v>
      </c>
      <c r="BB19" s="30">
        <f t="shared" si="26"/>
        <v>49.638500000000001</v>
      </c>
      <c r="BC19" s="40"/>
      <c r="BD19" s="30">
        <f t="shared" si="27"/>
        <v>34.519500000000001</v>
      </c>
      <c r="BE19" s="30">
        <f t="shared" si="28"/>
        <v>97.630499999999998</v>
      </c>
      <c r="BF19" s="42">
        <f t="shared" si="29"/>
        <v>619.22850000000005</v>
      </c>
      <c r="BG19" s="41">
        <f t="shared" si="30"/>
        <v>444.19049999999999</v>
      </c>
      <c r="BH19" s="40">
        <f t="shared" si="31"/>
        <v>6972</v>
      </c>
      <c r="BI19" s="51"/>
      <c r="BJ19" s="51"/>
      <c r="BK19" s="50">
        <f t="shared" si="32"/>
        <v>480</v>
      </c>
      <c r="BL19" s="49">
        <f t="shared" si="33"/>
        <v>6972</v>
      </c>
      <c r="BM19" s="37">
        <f t="shared" si="34"/>
        <v>112.49850000000001</v>
      </c>
      <c r="BN19" s="32">
        <f t="shared" si="35"/>
        <v>26.729999999999997</v>
      </c>
      <c r="BO19" s="99">
        <f t="shared" si="36"/>
        <v>619.22850000000005</v>
      </c>
      <c r="BQ19" s="48">
        <f t="shared" si="37"/>
        <v>229.79999999999998</v>
      </c>
      <c r="BR19" s="53">
        <f t="shared" si="38"/>
        <v>6972</v>
      </c>
      <c r="BS19" s="34">
        <f t="shared" si="39"/>
        <v>166.11449999999999</v>
      </c>
      <c r="BT19" s="33">
        <f t="shared" si="40"/>
        <v>48.276000000000003</v>
      </c>
      <c r="BU19" s="32">
        <f t="shared" si="41"/>
        <v>0</v>
      </c>
      <c r="BV19" s="84">
        <f t="shared" si="42"/>
        <v>444.19049999999999</v>
      </c>
    </row>
    <row r="20" spans="1:74" ht="15" x14ac:dyDescent="0.3">
      <c r="A20" s="1">
        <v>17</v>
      </c>
      <c r="B20" s="52" t="s">
        <v>133</v>
      </c>
      <c r="C20" s="54" t="s">
        <v>132</v>
      </c>
      <c r="D20" s="40">
        <f>IF(ISNA(VLOOKUP(C20,'[1]USEHistory (WORK)'!$AH$15:$AW$98,5,FALSE)),0,VLOOKUP(C20,'[1]USEHistory (WORK)'!$AH$15:$AW$98,5,FALSE))</f>
        <v>305</v>
      </c>
      <c r="E20" s="30">
        <f t="shared" si="43"/>
        <v>45.642499999999998</v>
      </c>
      <c r="F20" s="40"/>
      <c r="G20" s="30">
        <f t="shared" si="0"/>
        <v>28.147500000000001</v>
      </c>
      <c r="H20" s="40">
        <f>IF(ISNA(VLOOKUP(C20,'[1]USEHistory (WORK)'!$AH$15:$AW$98,6,FALSE)),0,VLOOKUP(C20,'[1]USEHistory (WORK)'!$AH$15:$AW$98,6,FALSE))</f>
        <v>339</v>
      </c>
      <c r="I20" s="30">
        <f t="shared" si="1"/>
        <v>46.271500000000003</v>
      </c>
      <c r="J20" s="40"/>
      <c r="K20" s="30">
        <f t="shared" si="2"/>
        <v>29.150500000000001</v>
      </c>
      <c r="L20" s="30">
        <f t="shared" si="3"/>
        <v>91.914000000000001</v>
      </c>
      <c r="M20" s="40">
        <f>IF(ISNA(VLOOKUP(C20,'[1]USEHistory (WORK)'!$AH$15:$AW$98,7,FALSE)),0,VLOOKUP(C20,'[1]USEHistory (WORK)'!$AH$15:$AW$98,7,FALSE))</f>
        <v>260</v>
      </c>
      <c r="N20" s="30">
        <f t="shared" si="4"/>
        <v>44.81</v>
      </c>
      <c r="O20" s="40"/>
      <c r="P20" s="30">
        <f t="shared" si="5"/>
        <v>26.82</v>
      </c>
      <c r="Q20" s="40">
        <f>IF(ISNA(VLOOKUP(C20,'[1]USEHistory (WORK)'!$AH$15:$AW$98,8,FALSE)),0,VLOOKUP(C20,'[1]USEHistory (WORK)'!$AH$15:$AW$98,8,FALSE))</f>
        <v>325</v>
      </c>
      <c r="R20" s="30">
        <f t="shared" si="6"/>
        <v>46.012500000000003</v>
      </c>
      <c r="S20" s="45"/>
      <c r="T20" s="30">
        <f t="shared" si="7"/>
        <v>28.737499999999997</v>
      </c>
      <c r="U20" s="30">
        <f t="shared" si="8"/>
        <v>90.822500000000005</v>
      </c>
      <c r="V20" s="40">
        <f>IF(ISNA(VLOOKUP(C20,'[1]USEHistory (WORK)'!$AH$15:$AW$98,9,FALSE)),0,VLOOKUP(C20,'[1]USEHistory (WORK)'!$AH$15:$AW$98,9,FALSE))</f>
        <v>297</v>
      </c>
      <c r="W20" s="30">
        <f t="shared" si="9"/>
        <v>45.494500000000002</v>
      </c>
      <c r="X20" s="40"/>
      <c r="Y20" s="30">
        <f t="shared" si="10"/>
        <v>27.9115</v>
      </c>
      <c r="Z20" s="40">
        <f>IF(ISNA(VLOOKUP(C20,'[1]USEHistory (WORK)'!$AH$15:$AW$98,10,FALSE)),0,VLOOKUP(C20,'[1]USEHistory (WORK)'!$AH$15:$AW$98,10,FALSE))</f>
        <v>487</v>
      </c>
      <c r="AA20" s="30">
        <f t="shared" si="11"/>
        <v>49.009500000000003</v>
      </c>
      <c r="AB20" s="40"/>
      <c r="AC20" s="30">
        <f t="shared" si="12"/>
        <v>33.516500000000001</v>
      </c>
      <c r="AD20" s="30">
        <f t="shared" si="13"/>
        <v>94.504000000000005</v>
      </c>
      <c r="AE20" s="40">
        <f>IF(ISNA(VLOOKUP(C20,'[1]USEHistory (WORK)'!$AH$15:$AW$98,11,FALSE)),0,VLOOKUP(C20,'[1]USEHistory (WORK)'!$AH$15:$AW$98,11,FALSE))</f>
        <v>583</v>
      </c>
      <c r="AF20" s="30">
        <f t="shared" si="14"/>
        <v>50.785499999999999</v>
      </c>
      <c r="AG20" s="40"/>
      <c r="AH20" s="30">
        <f t="shared" si="15"/>
        <v>36.348500000000001</v>
      </c>
      <c r="AI20" s="40">
        <f>IF(ISNA(VLOOKUP(C20,'[1]USEHistory (WORK)'!$AH$15:$AW$98,12,FALSE)),0,VLOOKUP(C20,'[1]USEHistory (WORK)'!$AH$15:$AW$98,12,FALSE))</f>
        <v>903</v>
      </c>
      <c r="AJ20" s="30">
        <f t="shared" si="16"/>
        <v>58.465000000000003</v>
      </c>
      <c r="AK20" s="40"/>
      <c r="AL20" s="30">
        <f t="shared" si="17"/>
        <v>47.757999999999996</v>
      </c>
      <c r="AM20" s="30">
        <f t="shared" si="18"/>
        <v>109.2505</v>
      </c>
      <c r="AN20" s="40">
        <f>IF(ISNA(VLOOKUP(C20,'[1]USEHistory (WORK)'!$AH$15:$AW$98,13,FALSE)),0,VLOOKUP(C20,'[1]USEHistory (WORK)'!$AH$15:$AW$98,13,FALSE))</f>
        <v>383</v>
      </c>
      <c r="AO20" s="30">
        <f t="shared" si="19"/>
        <v>47.085499999999996</v>
      </c>
      <c r="AP20" s="40"/>
      <c r="AQ20" s="30">
        <f t="shared" si="20"/>
        <v>30.448499999999999</v>
      </c>
      <c r="AR20" s="40">
        <f>IF(ISNA(VLOOKUP(C20,'[1]USEHistory (WORK)'!$AH$15:$AW$98,14,FALSE)),0,VLOOKUP(C20,'[1]USEHistory (WORK)'!$AH$15:$AW$98,14,FALSE))</f>
        <v>269</v>
      </c>
      <c r="AS20" s="30">
        <f t="shared" si="21"/>
        <v>44.976500000000001</v>
      </c>
      <c r="AT20" s="40"/>
      <c r="AU20" s="30">
        <f t="shared" si="22"/>
        <v>27.0855</v>
      </c>
      <c r="AV20" s="30">
        <f t="shared" si="23"/>
        <v>92.061999999999998</v>
      </c>
      <c r="AW20" s="40">
        <f>IF(ISNA(VLOOKUP(C20,'[1]USEHistory (WORK)'!$AH$15:$AW$98,15,FALSE)),0,VLOOKUP(C20,'[1]USEHistory (WORK)'!$AH$15:$AW$98,15,FALSE))</f>
        <v>344</v>
      </c>
      <c r="AX20" s="30">
        <f t="shared" si="24"/>
        <v>46.363999999999997</v>
      </c>
      <c r="AY20" s="40"/>
      <c r="AZ20" s="30">
        <f t="shared" si="25"/>
        <v>29.298000000000002</v>
      </c>
      <c r="BA20" s="40">
        <f>IF(ISNA(VLOOKUP(C20,'[1]USEHistory (WORK)'!$AH$15:$AW$98,16,FALSE)),0,VLOOKUP(C20,'[1]USEHistory (WORK)'!$AH$15:$AW$98,16,FALSE))</f>
        <v>239</v>
      </c>
      <c r="BB20" s="30">
        <f t="shared" si="26"/>
        <v>44.421500000000002</v>
      </c>
      <c r="BC20" s="40"/>
      <c r="BD20" s="30">
        <f t="shared" si="27"/>
        <v>26.200499999999998</v>
      </c>
      <c r="BE20" s="30">
        <f t="shared" si="28"/>
        <v>90.785499999999999</v>
      </c>
      <c r="BF20" s="42">
        <f t="shared" si="29"/>
        <v>569.33849999999995</v>
      </c>
      <c r="BG20" s="41">
        <f t="shared" si="30"/>
        <v>371.42250000000001</v>
      </c>
      <c r="BH20" s="40">
        <f t="shared" si="31"/>
        <v>4734</v>
      </c>
      <c r="BK20" s="50">
        <f t="shared" si="32"/>
        <v>480</v>
      </c>
      <c r="BL20" s="49">
        <f t="shared" si="33"/>
        <v>4734</v>
      </c>
      <c r="BM20" s="37">
        <f t="shared" si="34"/>
        <v>84.748499999999993</v>
      </c>
      <c r="BN20" s="32">
        <f t="shared" si="35"/>
        <v>4.59</v>
      </c>
      <c r="BO20" s="99">
        <f t="shared" si="36"/>
        <v>569.33850000000007</v>
      </c>
      <c r="BQ20" s="48">
        <f t="shared" si="37"/>
        <v>229.79999999999998</v>
      </c>
      <c r="BR20" s="53">
        <f t="shared" si="38"/>
        <v>4734</v>
      </c>
      <c r="BS20" s="34">
        <f t="shared" si="39"/>
        <v>130.71450000000002</v>
      </c>
      <c r="BT20" s="33">
        <f t="shared" si="40"/>
        <v>10.907999999999999</v>
      </c>
      <c r="BU20" s="32">
        <f t="shared" si="41"/>
        <v>0</v>
      </c>
      <c r="BV20" s="84">
        <f t="shared" si="42"/>
        <v>371.42250000000001</v>
      </c>
    </row>
    <row r="21" spans="1:74" ht="15" x14ac:dyDescent="0.3">
      <c r="A21" s="1">
        <v>18</v>
      </c>
      <c r="B21" s="52" t="s">
        <v>131</v>
      </c>
      <c r="C21" s="54" t="s">
        <v>130</v>
      </c>
      <c r="D21" s="40">
        <f>IF(ISNA(VLOOKUP(C21,'[1]USEHistory (WORK)'!$AH$15:$AW$98,5,FALSE)),0,VLOOKUP(C21,'[1]USEHistory (WORK)'!$AH$15:$AW$98,5,FALSE))</f>
        <v>307</v>
      </c>
      <c r="E21" s="30">
        <f t="shared" si="43"/>
        <v>45.679499999999997</v>
      </c>
      <c r="F21" s="40"/>
      <c r="G21" s="30">
        <f t="shared" si="0"/>
        <v>28.206499999999998</v>
      </c>
      <c r="H21" s="40">
        <f>IF(ISNA(VLOOKUP(C21,'[1]USEHistory (WORK)'!$AH$15:$AW$98,6,FALSE)),0,VLOOKUP(C21,'[1]USEHistory (WORK)'!$AH$15:$AW$98,6,FALSE))</f>
        <v>221</v>
      </c>
      <c r="I21" s="30">
        <f t="shared" si="1"/>
        <v>44.088499999999996</v>
      </c>
      <c r="J21" s="40"/>
      <c r="K21" s="30">
        <f t="shared" si="2"/>
        <v>25.669499999999999</v>
      </c>
      <c r="L21" s="30">
        <f t="shared" si="3"/>
        <v>89.768000000000001</v>
      </c>
      <c r="M21" s="40">
        <f>IF(ISNA(VLOOKUP(C21,'[1]USEHistory (WORK)'!$AH$15:$AW$98,7,FALSE)),0,VLOOKUP(C21,'[1]USEHistory (WORK)'!$AH$15:$AW$98,7,FALSE))</f>
        <v>185</v>
      </c>
      <c r="N21" s="30">
        <f t="shared" si="4"/>
        <v>43.422499999999999</v>
      </c>
      <c r="O21" s="40"/>
      <c r="P21" s="30">
        <f t="shared" si="5"/>
        <v>24.607499999999998</v>
      </c>
      <c r="Q21" s="40">
        <f>IF(ISNA(VLOOKUP(C21,'[1]USEHistory (WORK)'!$AH$15:$AW$98,8,FALSE)),0,VLOOKUP(C21,'[1]USEHistory (WORK)'!$AH$15:$AW$98,8,FALSE))</f>
        <v>379</v>
      </c>
      <c r="R21" s="30">
        <f t="shared" si="6"/>
        <v>47.011499999999998</v>
      </c>
      <c r="S21" s="45"/>
      <c r="T21" s="30">
        <f t="shared" si="7"/>
        <v>30.330500000000001</v>
      </c>
      <c r="U21" s="30">
        <f t="shared" si="8"/>
        <v>90.433999999999997</v>
      </c>
      <c r="V21" s="40">
        <f>IF(ISNA(VLOOKUP(C21,'[1]USEHistory (WORK)'!$AH$15:$AW$98,9,FALSE)),0,VLOOKUP(C21,'[1]USEHistory (WORK)'!$AH$15:$AW$98,9,FALSE))</f>
        <v>116</v>
      </c>
      <c r="W21" s="30">
        <f t="shared" si="9"/>
        <v>42.146000000000001</v>
      </c>
      <c r="X21" s="40"/>
      <c r="Y21" s="30">
        <f t="shared" si="10"/>
        <v>22.571999999999999</v>
      </c>
      <c r="Z21" s="40">
        <f>IF(ISNA(VLOOKUP(C21,'[1]USEHistory (WORK)'!$AH$15:$AW$98,10,FALSE)),0,VLOOKUP(C21,'[1]USEHistory (WORK)'!$AH$15:$AW$98,10,FALSE))</f>
        <v>325</v>
      </c>
      <c r="AA21" s="30">
        <f t="shared" si="11"/>
        <v>46.012500000000003</v>
      </c>
      <c r="AB21" s="40"/>
      <c r="AC21" s="30">
        <f t="shared" si="12"/>
        <v>28.737499999999997</v>
      </c>
      <c r="AD21" s="30">
        <f t="shared" si="13"/>
        <v>88.158500000000004</v>
      </c>
      <c r="AE21" s="40">
        <f>IF(ISNA(VLOOKUP(C21,'[1]USEHistory (WORK)'!$AH$15:$AW$98,11,FALSE)),0,VLOOKUP(C21,'[1]USEHistory (WORK)'!$AH$15:$AW$98,11,FALSE))</f>
        <v>267</v>
      </c>
      <c r="AF21" s="30">
        <f t="shared" si="14"/>
        <v>44.939500000000002</v>
      </c>
      <c r="AG21" s="40"/>
      <c r="AH21" s="30">
        <f t="shared" si="15"/>
        <v>27.026499999999999</v>
      </c>
      <c r="AI21" s="40">
        <f>IF(ISNA(VLOOKUP(C21,'[1]USEHistory (WORK)'!$AH$15:$AW$98,12,FALSE)),0,VLOOKUP(C21,'[1]USEHistory (WORK)'!$AH$15:$AW$98,12,FALSE))</f>
        <v>314</v>
      </c>
      <c r="AJ21" s="30">
        <f t="shared" si="16"/>
        <v>45.808999999999997</v>
      </c>
      <c r="AK21" s="40"/>
      <c r="AL21" s="30">
        <f t="shared" si="17"/>
        <v>28.412999999999997</v>
      </c>
      <c r="AM21" s="30">
        <f t="shared" si="18"/>
        <v>90.748500000000007</v>
      </c>
      <c r="AN21" s="40">
        <f>IF(ISNA(VLOOKUP(C21,'[1]USEHistory (WORK)'!$AH$15:$AW$98,13,FALSE)),0,VLOOKUP(C21,'[1]USEHistory (WORK)'!$AH$15:$AW$98,13,FALSE))</f>
        <v>335</v>
      </c>
      <c r="AO21" s="30">
        <f t="shared" si="19"/>
        <v>46.197499999999998</v>
      </c>
      <c r="AP21" s="40"/>
      <c r="AQ21" s="30">
        <f t="shared" si="20"/>
        <v>29.032499999999999</v>
      </c>
      <c r="AR21" s="40">
        <f>IF(ISNA(VLOOKUP(C21,'[1]USEHistory (WORK)'!$AH$15:$AW$98,14,FALSE)),0,VLOOKUP(C21,'[1]USEHistory (WORK)'!$AH$15:$AW$98,14,FALSE))</f>
        <v>244</v>
      </c>
      <c r="AS21" s="30">
        <f t="shared" si="21"/>
        <v>44.513999999999996</v>
      </c>
      <c r="AT21" s="40"/>
      <c r="AU21" s="30">
        <f t="shared" si="22"/>
        <v>26.347999999999999</v>
      </c>
      <c r="AV21" s="30">
        <f t="shared" si="23"/>
        <v>90.711500000000001</v>
      </c>
      <c r="AW21" s="40">
        <f>IF(ISNA(VLOOKUP(C21,'[1]USEHistory (WORK)'!$AH$15:$AW$98,15,FALSE)),0,VLOOKUP(C21,'[1]USEHistory (WORK)'!$AH$15:$AW$98,15,FALSE))</f>
        <v>286</v>
      </c>
      <c r="AX21" s="30">
        <f t="shared" si="24"/>
        <v>45.290999999999997</v>
      </c>
      <c r="AY21" s="40"/>
      <c r="AZ21" s="30">
        <f t="shared" si="25"/>
        <v>27.587</v>
      </c>
      <c r="BA21" s="40">
        <f>IF(ISNA(VLOOKUP(C21,'[1]USEHistory (WORK)'!$AH$15:$AW$98,16,FALSE)),0,VLOOKUP(C21,'[1]USEHistory (WORK)'!$AH$15:$AW$98,16,FALSE))</f>
        <v>194</v>
      </c>
      <c r="BB21" s="30">
        <f t="shared" si="26"/>
        <v>43.588999999999999</v>
      </c>
      <c r="BC21" s="40"/>
      <c r="BD21" s="30">
        <f t="shared" si="27"/>
        <v>24.872999999999998</v>
      </c>
      <c r="BE21" s="30">
        <f t="shared" si="28"/>
        <v>88.88</v>
      </c>
      <c r="BF21" s="42">
        <f t="shared" si="29"/>
        <v>538.70050000000003</v>
      </c>
      <c r="BG21" s="41">
        <f t="shared" si="30"/>
        <v>323.40349999999995</v>
      </c>
      <c r="BH21" s="40">
        <f t="shared" si="31"/>
        <v>3173</v>
      </c>
      <c r="BK21" s="50">
        <f t="shared" si="32"/>
        <v>480</v>
      </c>
      <c r="BL21" s="49">
        <f t="shared" si="33"/>
        <v>3173</v>
      </c>
      <c r="BM21" s="37">
        <f t="shared" si="34"/>
        <v>58.700499999999991</v>
      </c>
      <c r="BN21" s="32">
        <f t="shared" si="35"/>
        <v>0</v>
      </c>
      <c r="BO21" s="99">
        <f t="shared" si="36"/>
        <v>538.70050000000003</v>
      </c>
      <c r="BQ21" s="48">
        <f t="shared" si="37"/>
        <v>229.79999999999998</v>
      </c>
      <c r="BR21" s="53">
        <f t="shared" si="38"/>
        <v>3173</v>
      </c>
      <c r="BS21" s="34">
        <f t="shared" si="39"/>
        <v>93.603499999999997</v>
      </c>
      <c r="BT21" s="33">
        <f t="shared" si="40"/>
        <v>0</v>
      </c>
      <c r="BU21" s="32">
        <f t="shared" si="41"/>
        <v>0</v>
      </c>
      <c r="BV21" s="84">
        <f t="shared" si="42"/>
        <v>323.40350000000001</v>
      </c>
    </row>
    <row r="22" spans="1:74" ht="15" x14ac:dyDescent="0.3">
      <c r="A22" s="1">
        <v>19</v>
      </c>
      <c r="B22" s="52" t="s">
        <v>129</v>
      </c>
      <c r="C22" s="54" t="s">
        <v>128</v>
      </c>
      <c r="D22" s="40">
        <f>IF(ISNA(VLOOKUP(C22,'[1]USEHistory (WORK)'!$AH$15:$AW$98,5,FALSE)),0,VLOOKUP(C22,'[1]USEHistory (WORK)'!$AH$15:$AW$98,5,FALSE))</f>
        <v>680</v>
      </c>
      <c r="E22" s="30">
        <f t="shared" si="43"/>
        <v>52.58</v>
      </c>
      <c r="F22" s="40"/>
      <c r="G22" s="30">
        <f t="shared" si="0"/>
        <v>39.729999999999997</v>
      </c>
      <c r="H22" s="40">
        <f>IF(ISNA(VLOOKUP(C22,'[1]USEHistory (WORK)'!$AH$15:$AW$98,6,FALSE)),0,VLOOKUP(C22,'[1]USEHistory (WORK)'!$AH$15:$AW$98,6,FALSE))</f>
        <v>778</v>
      </c>
      <c r="I22" s="30">
        <f t="shared" si="1"/>
        <v>54.715000000000003</v>
      </c>
      <c r="J22" s="40"/>
      <c r="K22" s="30">
        <f t="shared" si="2"/>
        <v>43.257999999999996</v>
      </c>
      <c r="L22" s="30">
        <f t="shared" si="3"/>
        <v>107.295</v>
      </c>
      <c r="M22" s="40">
        <f>IF(ISNA(VLOOKUP(C22,'[1]USEHistory (WORK)'!$AH$15:$AW$98,7,FALSE)),0,VLOOKUP(C22,'[1]USEHistory (WORK)'!$AH$15:$AW$98,7,FALSE))</f>
        <v>544</v>
      </c>
      <c r="N22" s="30">
        <f t="shared" si="4"/>
        <v>50.064</v>
      </c>
      <c r="O22" s="40"/>
      <c r="P22" s="30">
        <f t="shared" si="5"/>
        <v>35.198</v>
      </c>
      <c r="Q22" s="40">
        <f>IF(ISNA(VLOOKUP(C22,'[1]USEHistory (WORK)'!$AH$15:$AW$98,8,FALSE)),0,VLOOKUP(C22,'[1]USEHistory (WORK)'!$AH$15:$AW$98,8,FALSE))</f>
        <v>767</v>
      </c>
      <c r="R22" s="30">
        <f t="shared" si="6"/>
        <v>54.384999999999998</v>
      </c>
      <c r="S22" s="45"/>
      <c r="T22" s="30">
        <f t="shared" si="7"/>
        <v>42.861999999999995</v>
      </c>
      <c r="U22" s="30">
        <f t="shared" si="8"/>
        <v>104.449</v>
      </c>
      <c r="V22" s="40">
        <f>IF(ISNA(VLOOKUP(C22,'[1]USEHistory (WORK)'!$AH$15:$AW$98,9,FALSE)),0,VLOOKUP(C22,'[1]USEHistory (WORK)'!$AH$15:$AW$98,9,FALSE))</f>
        <v>1865</v>
      </c>
      <c r="W22" s="30">
        <f t="shared" si="9"/>
        <v>87.324999999999989</v>
      </c>
      <c r="X22" s="40"/>
      <c r="Y22" s="30">
        <f t="shared" si="10"/>
        <v>84.509999999999991</v>
      </c>
      <c r="Z22" s="40">
        <f>IF(ISNA(VLOOKUP(C22,'[1]USEHistory (WORK)'!$AH$15:$AW$98,10,FALSE)),0,VLOOKUP(C22,'[1]USEHistory (WORK)'!$AH$15:$AW$98,10,FALSE))</f>
        <v>2198</v>
      </c>
      <c r="AA22" s="30">
        <f t="shared" si="11"/>
        <v>97.314999999999998</v>
      </c>
      <c r="AB22" s="40"/>
      <c r="AC22" s="30">
        <f t="shared" si="12"/>
        <v>99.162000000000006</v>
      </c>
      <c r="AD22" s="30">
        <f t="shared" si="13"/>
        <v>184.64</v>
      </c>
      <c r="AE22" s="40">
        <f>IF(ISNA(VLOOKUP(C22,'[1]USEHistory (WORK)'!$AH$15:$AW$98,11,FALSE)),0,VLOOKUP(C22,'[1]USEHistory (WORK)'!$AH$15:$AW$98,11,FALSE))</f>
        <v>1310</v>
      </c>
      <c r="AF22" s="30">
        <f t="shared" si="14"/>
        <v>70.674999999999997</v>
      </c>
      <c r="AG22" s="40"/>
      <c r="AH22" s="30">
        <f t="shared" si="15"/>
        <v>62.41</v>
      </c>
      <c r="AI22" s="40">
        <f>IF(ISNA(VLOOKUP(C22,'[1]USEHistory (WORK)'!$AH$15:$AW$98,12,FALSE)),0,VLOOKUP(C22,'[1]USEHistory (WORK)'!$AH$15:$AW$98,12,FALSE))</f>
        <v>2517</v>
      </c>
      <c r="AJ22" s="30">
        <f t="shared" si="16"/>
        <v>106.88499999999999</v>
      </c>
      <c r="AK22" s="40"/>
      <c r="AL22" s="30">
        <f t="shared" si="17"/>
        <v>113.19800000000001</v>
      </c>
      <c r="AM22" s="30">
        <f t="shared" si="18"/>
        <v>177.56</v>
      </c>
      <c r="AN22" s="40">
        <f>IF(ISNA(VLOOKUP(C22,'[1]USEHistory (WORK)'!$AH$15:$AW$98,13,FALSE)),0,VLOOKUP(C22,'[1]USEHistory (WORK)'!$AH$15:$AW$98,13,FALSE))</f>
        <v>1511</v>
      </c>
      <c r="AO22" s="30">
        <f t="shared" si="19"/>
        <v>76.704999999999998</v>
      </c>
      <c r="AP22" s="40"/>
      <c r="AQ22" s="30">
        <f t="shared" si="20"/>
        <v>69.645999999999987</v>
      </c>
      <c r="AR22" s="40">
        <f>IF(ISNA(VLOOKUP(C22,'[1]USEHistory (WORK)'!$AH$15:$AW$98,14,FALSE)),0,VLOOKUP(C22,'[1]USEHistory (WORK)'!$AH$15:$AW$98,14,FALSE))</f>
        <v>598</v>
      </c>
      <c r="AS22" s="30">
        <f t="shared" si="21"/>
        <v>51.063000000000002</v>
      </c>
      <c r="AT22" s="40"/>
      <c r="AU22" s="30">
        <f t="shared" si="22"/>
        <v>36.790999999999997</v>
      </c>
      <c r="AV22" s="30">
        <f t="shared" si="23"/>
        <v>127.768</v>
      </c>
      <c r="AW22" s="40">
        <f>IF(ISNA(VLOOKUP(C22,'[1]USEHistory (WORK)'!$AH$15:$AW$98,15,FALSE)),0,VLOOKUP(C22,'[1]USEHistory (WORK)'!$AH$15:$AW$98,15,FALSE))</f>
        <v>890</v>
      </c>
      <c r="AX22" s="30">
        <f t="shared" si="24"/>
        <v>58.075000000000003</v>
      </c>
      <c r="AY22" s="40"/>
      <c r="AZ22" s="30">
        <f t="shared" si="25"/>
        <v>47.29</v>
      </c>
      <c r="BA22" s="40">
        <f>IF(ISNA(VLOOKUP(C22,'[1]USEHistory (WORK)'!$AH$15:$AW$98,16,FALSE)),0,VLOOKUP(C22,'[1]USEHistory (WORK)'!$AH$15:$AW$98,16,FALSE))</f>
        <v>1075</v>
      </c>
      <c r="BB22" s="30">
        <f t="shared" si="26"/>
        <v>63.625</v>
      </c>
      <c r="BC22" s="40"/>
      <c r="BD22" s="30">
        <f t="shared" si="27"/>
        <v>53.949999999999996</v>
      </c>
      <c r="BE22" s="30">
        <f t="shared" si="28"/>
        <v>121.7</v>
      </c>
      <c r="BF22" s="42">
        <f t="shared" si="29"/>
        <v>823.41200000000003</v>
      </c>
      <c r="BG22" s="41">
        <f t="shared" si="30"/>
        <v>728.00499999999988</v>
      </c>
      <c r="BH22" s="40">
        <f t="shared" si="31"/>
        <v>14733</v>
      </c>
      <c r="BK22" s="50">
        <f t="shared" si="32"/>
        <v>480</v>
      </c>
      <c r="BL22" s="49">
        <f t="shared" si="33"/>
        <v>14733</v>
      </c>
      <c r="BM22" s="37">
        <f t="shared" si="34"/>
        <v>158.58199999999999</v>
      </c>
      <c r="BN22" s="32">
        <f t="shared" si="35"/>
        <v>184.82999999999998</v>
      </c>
      <c r="BO22" s="99">
        <f t="shared" si="36"/>
        <v>823.41200000000003</v>
      </c>
      <c r="BQ22" s="48">
        <f t="shared" si="37"/>
        <v>229.79999999999998</v>
      </c>
      <c r="BR22" s="53">
        <f t="shared" si="38"/>
        <v>14733</v>
      </c>
      <c r="BS22" s="34">
        <f t="shared" si="39"/>
        <v>210.68899999999996</v>
      </c>
      <c r="BT22" s="33">
        <f t="shared" si="40"/>
        <v>209.196</v>
      </c>
      <c r="BU22" s="32">
        <f t="shared" si="41"/>
        <v>78.319999999999993</v>
      </c>
      <c r="BV22" s="84">
        <f t="shared" si="42"/>
        <v>728.00499999999988</v>
      </c>
    </row>
    <row r="23" spans="1:74" ht="15" x14ac:dyDescent="0.3">
      <c r="A23" s="1">
        <v>20</v>
      </c>
      <c r="B23" s="52" t="s">
        <v>127</v>
      </c>
      <c r="C23" s="54" t="s">
        <v>126</v>
      </c>
      <c r="D23" s="40">
        <f>IF(ISNA(VLOOKUP(C23,'[1]USEHistory (WORK)'!$AH$15:$AW$98,5,FALSE)),0,VLOOKUP(C23,'[1]USEHistory (WORK)'!$AH$15:$AW$98,5,FALSE))</f>
        <v>1533</v>
      </c>
      <c r="E23" s="30">
        <f t="shared" si="43"/>
        <v>77.364999999999995</v>
      </c>
      <c r="F23" s="40"/>
      <c r="G23" s="30">
        <f t="shared" si="0"/>
        <v>70.437999999999988</v>
      </c>
      <c r="H23" s="40">
        <f>IF(ISNA(VLOOKUP(C23,'[1]USEHistory (WORK)'!$AH$15:$AW$98,6,FALSE)),0,VLOOKUP(C23,'[1]USEHistory (WORK)'!$AH$15:$AW$98,6,FALSE))</f>
        <v>1706</v>
      </c>
      <c r="I23" s="30">
        <f t="shared" si="1"/>
        <v>82.555000000000007</v>
      </c>
      <c r="J23" s="40"/>
      <c r="K23" s="30">
        <f t="shared" si="2"/>
        <v>77.51400000000001</v>
      </c>
      <c r="L23" s="30">
        <f t="shared" si="3"/>
        <v>159.92000000000002</v>
      </c>
      <c r="M23" s="40">
        <f>IF(ISNA(VLOOKUP(C23,'[1]USEHistory (WORK)'!$AH$15:$AW$98,7,FALSE)),0,VLOOKUP(C23,'[1]USEHistory (WORK)'!$AH$15:$AW$98,7,FALSE))</f>
        <v>1154</v>
      </c>
      <c r="N23" s="30">
        <f t="shared" si="4"/>
        <v>65.995000000000005</v>
      </c>
      <c r="O23" s="40"/>
      <c r="P23" s="30">
        <f t="shared" si="5"/>
        <v>56.794000000000004</v>
      </c>
      <c r="Q23" s="40">
        <f>IF(ISNA(VLOOKUP(C23,'[1]USEHistory (WORK)'!$AH$15:$AW$98,8,FALSE)),0,VLOOKUP(C23,'[1]USEHistory (WORK)'!$AH$15:$AW$98,8,FALSE))</f>
        <v>1464</v>
      </c>
      <c r="R23" s="30">
        <f t="shared" si="6"/>
        <v>75.295000000000002</v>
      </c>
      <c r="S23" s="45"/>
      <c r="T23" s="30">
        <f t="shared" si="7"/>
        <v>67.954000000000008</v>
      </c>
      <c r="U23" s="30">
        <f t="shared" si="8"/>
        <v>141.29000000000002</v>
      </c>
      <c r="V23" s="40">
        <f>IF(ISNA(VLOOKUP(C23,'[1]USEHistory (WORK)'!$AH$15:$AW$98,9,FALSE)),0,VLOOKUP(C23,'[1]USEHistory (WORK)'!$AH$15:$AW$98,9,FALSE))</f>
        <v>1476</v>
      </c>
      <c r="W23" s="30">
        <f t="shared" si="9"/>
        <v>75.655000000000001</v>
      </c>
      <c r="X23" s="40"/>
      <c r="Y23" s="30">
        <f t="shared" si="10"/>
        <v>68.385999999999996</v>
      </c>
      <c r="Z23" s="40">
        <f>IF(ISNA(VLOOKUP(C23,'[1]USEHistory (WORK)'!$AH$15:$AW$98,10,FALSE)),0,VLOOKUP(C23,'[1]USEHistory (WORK)'!$AH$15:$AW$98,10,FALSE))</f>
        <v>2575</v>
      </c>
      <c r="AA23" s="30">
        <f t="shared" si="11"/>
        <v>108.625</v>
      </c>
      <c r="AB23" s="40"/>
      <c r="AC23" s="30">
        <f t="shared" si="12"/>
        <v>115.75</v>
      </c>
      <c r="AD23" s="30">
        <f t="shared" si="13"/>
        <v>184.28</v>
      </c>
      <c r="AE23" s="40">
        <f>IF(ISNA(VLOOKUP(C23,'[1]USEHistory (WORK)'!$AH$15:$AW$98,11,FALSE)),0,VLOOKUP(C23,'[1]USEHistory (WORK)'!$AH$15:$AW$98,11,FALSE))</f>
        <v>2157</v>
      </c>
      <c r="AF23" s="30">
        <f t="shared" si="14"/>
        <v>96.085000000000008</v>
      </c>
      <c r="AG23" s="40"/>
      <c r="AH23" s="30">
        <f t="shared" si="15"/>
        <v>97.358000000000004</v>
      </c>
      <c r="AI23" s="40">
        <f>IF(ISNA(VLOOKUP(C23,'[1]USEHistory (WORK)'!$AH$15:$AW$98,12,FALSE)),0,VLOOKUP(C23,'[1]USEHistory (WORK)'!$AH$15:$AW$98,12,FALSE))</f>
        <v>3183</v>
      </c>
      <c r="AJ23" s="30">
        <f t="shared" si="16"/>
        <v>126.86499999999999</v>
      </c>
      <c r="AK23" s="40"/>
      <c r="AL23" s="30">
        <f t="shared" si="17"/>
        <v>142.50200000000001</v>
      </c>
      <c r="AM23" s="30">
        <f t="shared" si="18"/>
        <v>222.95</v>
      </c>
      <c r="AN23" s="40">
        <f>IF(ISNA(VLOOKUP(C23,'[1]USEHistory (WORK)'!$AH$15:$AW$98,13,FALSE)),0,VLOOKUP(C23,'[1]USEHistory (WORK)'!$AH$15:$AW$98,13,FALSE))</f>
        <v>1827</v>
      </c>
      <c r="AO23" s="30">
        <f t="shared" si="19"/>
        <v>86.185000000000002</v>
      </c>
      <c r="AP23" s="40"/>
      <c r="AQ23" s="30">
        <f t="shared" si="20"/>
        <v>82.837999999999994</v>
      </c>
      <c r="AR23" s="40">
        <f>IF(ISNA(VLOOKUP(C23,'[1]USEHistory (WORK)'!$AH$15:$AW$98,14,FALSE)),0,VLOOKUP(C23,'[1]USEHistory (WORK)'!$AH$15:$AW$98,14,FALSE))</f>
        <v>1667</v>
      </c>
      <c r="AS23" s="30">
        <f t="shared" si="21"/>
        <v>81.384999999999991</v>
      </c>
      <c r="AT23" s="40"/>
      <c r="AU23" s="30">
        <f t="shared" si="22"/>
        <v>75.798000000000002</v>
      </c>
      <c r="AV23" s="30">
        <f t="shared" si="23"/>
        <v>167.57</v>
      </c>
      <c r="AW23" s="40">
        <f>IF(ISNA(VLOOKUP(C23,'[1]USEHistory (WORK)'!$AH$15:$AW$98,15,FALSE)),0,VLOOKUP(C23,'[1]USEHistory (WORK)'!$AH$15:$AW$98,15,FALSE))</f>
        <v>2654</v>
      </c>
      <c r="AX23" s="30">
        <f t="shared" si="24"/>
        <v>110.995</v>
      </c>
      <c r="AY23" s="40"/>
      <c r="AZ23" s="30">
        <f t="shared" si="25"/>
        <v>119.226</v>
      </c>
      <c r="BA23" s="40">
        <f>IF(ISNA(VLOOKUP(C23,'[1]USEHistory (WORK)'!$AH$15:$AW$98,16,FALSE)),0,VLOOKUP(C23,'[1]USEHistory (WORK)'!$AH$15:$AW$98,16,FALSE))</f>
        <v>1388</v>
      </c>
      <c r="BB23" s="30">
        <f t="shared" si="26"/>
        <v>73.015000000000001</v>
      </c>
      <c r="BC23" s="40"/>
      <c r="BD23" s="30">
        <f t="shared" si="27"/>
        <v>65.217999999999989</v>
      </c>
      <c r="BE23" s="30">
        <f t="shared" si="28"/>
        <v>184.01</v>
      </c>
      <c r="BF23" s="42">
        <f t="shared" si="29"/>
        <v>1060.02</v>
      </c>
      <c r="BG23" s="41">
        <f t="shared" si="30"/>
        <v>1039.7759999999998</v>
      </c>
      <c r="BH23" s="40">
        <f t="shared" si="31"/>
        <v>22784</v>
      </c>
      <c r="BI23" s="51"/>
      <c r="BJ23" s="51"/>
      <c r="BK23" s="50">
        <f t="shared" si="32"/>
        <v>480</v>
      </c>
      <c r="BL23" s="49">
        <f t="shared" si="33"/>
        <v>22784</v>
      </c>
      <c r="BM23" s="37">
        <f t="shared" si="34"/>
        <v>166.5</v>
      </c>
      <c r="BN23" s="32">
        <f t="shared" si="35"/>
        <v>413.52</v>
      </c>
      <c r="BO23" s="99">
        <f t="shared" si="36"/>
        <v>1060.02</v>
      </c>
      <c r="BQ23" s="48">
        <f t="shared" si="37"/>
        <v>229.79999999999998</v>
      </c>
      <c r="BR23" s="53">
        <f t="shared" si="38"/>
        <v>22784</v>
      </c>
      <c r="BS23" s="34">
        <f t="shared" si="39"/>
        <v>212.39999999999995</v>
      </c>
      <c r="BT23" s="33">
        <f t="shared" si="40"/>
        <v>396.54</v>
      </c>
      <c r="BU23" s="32">
        <f t="shared" si="41"/>
        <v>201.036</v>
      </c>
      <c r="BV23" s="84">
        <f t="shared" si="42"/>
        <v>1039.7760000000001</v>
      </c>
    </row>
    <row r="24" spans="1:74" ht="15" x14ac:dyDescent="0.3">
      <c r="A24" s="1">
        <v>21</v>
      </c>
      <c r="B24" s="52" t="s">
        <v>125</v>
      </c>
      <c r="C24" s="54" t="s">
        <v>124</v>
      </c>
      <c r="D24" s="40">
        <f>IF(ISNA(VLOOKUP(C24,'[1]USEHistory (WORK)'!$AH$15:$AW$98,5,FALSE)),0,VLOOKUP(C24,'[1]USEHistory (WORK)'!$AH$15:$AW$98,5,FALSE))</f>
        <v>1483</v>
      </c>
      <c r="E24" s="30">
        <f t="shared" si="43"/>
        <v>75.864999999999995</v>
      </c>
      <c r="F24" s="40"/>
      <c r="G24" s="30">
        <f t="shared" si="0"/>
        <v>68.638000000000005</v>
      </c>
      <c r="H24" s="40">
        <f>IF(ISNA(VLOOKUP(C24,'[1]USEHistory (WORK)'!$AH$15:$AW$98,6,FALSE)),0,VLOOKUP(C24,'[1]USEHistory (WORK)'!$AH$15:$AW$98,6,FALSE))</f>
        <v>2777</v>
      </c>
      <c r="I24" s="30">
        <f t="shared" si="1"/>
        <v>114.685</v>
      </c>
      <c r="J24" s="40"/>
      <c r="K24" s="30">
        <f t="shared" si="2"/>
        <v>124.63800000000001</v>
      </c>
      <c r="L24" s="30">
        <f t="shared" si="3"/>
        <v>190.55</v>
      </c>
      <c r="M24" s="40">
        <f>IF(ISNA(VLOOKUP(C24,'[1]USEHistory (WORK)'!$AH$15:$AW$98,7,FALSE)),0,VLOOKUP(C24,'[1]USEHistory (WORK)'!$AH$15:$AW$98,7,FALSE))</f>
        <v>2285</v>
      </c>
      <c r="N24" s="30">
        <f t="shared" si="4"/>
        <v>99.924999999999997</v>
      </c>
      <c r="O24" s="40"/>
      <c r="P24" s="30">
        <f t="shared" si="5"/>
        <v>102.99000000000001</v>
      </c>
      <c r="Q24" s="40">
        <f>IF(ISNA(VLOOKUP(C24,'[1]USEHistory (WORK)'!$AH$15:$AW$98,8,FALSE)),0,VLOOKUP(C24,'[1]USEHistory (WORK)'!$AH$15:$AW$98,8,FALSE))</f>
        <v>3369</v>
      </c>
      <c r="R24" s="30">
        <f t="shared" si="6"/>
        <v>132.44499999999999</v>
      </c>
      <c r="S24" s="45"/>
      <c r="T24" s="30">
        <f t="shared" si="7"/>
        <v>150.68600000000001</v>
      </c>
      <c r="U24" s="30">
        <f t="shared" si="8"/>
        <v>232.37</v>
      </c>
      <c r="V24" s="40">
        <f>IF(ISNA(VLOOKUP(C24,'[1]USEHistory (WORK)'!$AH$15:$AW$98,9,FALSE)),0,VLOOKUP(C24,'[1]USEHistory (WORK)'!$AH$15:$AW$98,9,FALSE))</f>
        <v>3303</v>
      </c>
      <c r="W24" s="30">
        <f t="shared" si="9"/>
        <v>130.465</v>
      </c>
      <c r="X24" s="40"/>
      <c r="Y24" s="30">
        <f t="shared" si="10"/>
        <v>147.78200000000001</v>
      </c>
      <c r="Z24" s="40">
        <f>IF(ISNA(VLOOKUP(C24,'[1]USEHistory (WORK)'!$AH$15:$AW$98,10,FALSE)),0,VLOOKUP(C24,'[1]USEHistory (WORK)'!$AH$15:$AW$98,10,FALSE))</f>
        <v>254</v>
      </c>
      <c r="AA24" s="30">
        <f t="shared" si="11"/>
        <v>44.698999999999998</v>
      </c>
      <c r="AB24" s="40"/>
      <c r="AC24" s="30">
        <f t="shared" si="12"/>
        <v>26.643000000000001</v>
      </c>
      <c r="AD24" s="30">
        <f t="shared" si="13"/>
        <v>175.16399999999999</v>
      </c>
      <c r="AE24" s="40">
        <f>IF(ISNA(VLOOKUP(C24,'[1]USEHistory (WORK)'!$AH$15:$AW$98,11,FALSE)),0,VLOOKUP(C24,'[1]USEHistory (WORK)'!$AH$15:$AW$98,11,FALSE))</f>
        <v>250</v>
      </c>
      <c r="AF24" s="30">
        <f t="shared" si="14"/>
        <v>44.625</v>
      </c>
      <c r="AG24" s="40"/>
      <c r="AH24" s="30">
        <f t="shared" si="15"/>
        <v>26.524999999999999</v>
      </c>
      <c r="AI24" s="40">
        <f>IF(ISNA(VLOOKUP(C24,'[1]USEHistory (WORK)'!$AH$15:$AW$98,12,FALSE)),0,VLOOKUP(C24,'[1]USEHistory (WORK)'!$AH$15:$AW$98,12,FALSE))</f>
        <v>271</v>
      </c>
      <c r="AJ24" s="30">
        <f t="shared" si="16"/>
        <v>45.013500000000001</v>
      </c>
      <c r="AK24" s="40"/>
      <c r="AL24" s="30">
        <f t="shared" si="17"/>
        <v>27.144500000000001</v>
      </c>
      <c r="AM24" s="30">
        <f t="shared" si="18"/>
        <v>89.638499999999993</v>
      </c>
      <c r="AN24" s="40">
        <f>IF(ISNA(VLOOKUP(C24,'[1]USEHistory (WORK)'!$AH$15:$AW$98,13,FALSE)),0,VLOOKUP(C24,'[1]USEHistory (WORK)'!$AH$15:$AW$98,13,FALSE))</f>
        <v>784</v>
      </c>
      <c r="AO24" s="30">
        <f t="shared" si="19"/>
        <v>54.894999999999996</v>
      </c>
      <c r="AP24" s="40"/>
      <c r="AQ24" s="30">
        <f t="shared" si="20"/>
        <v>43.473999999999997</v>
      </c>
      <c r="AR24" s="40">
        <f>IF(ISNA(VLOOKUP(C24,'[1]USEHistory (WORK)'!$AH$15:$AW$98,14,FALSE)),0,VLOOKUP(C24,'[1]USEHistory (WORK)'!$AH$15:$AW$98,14,FALSE))</f>
        <v>763</v>
      </c>
      <c r="AS24" s="30">
        <f t="shared" si="21"/>
        <v>54.265000000000001</v>
      </c>
      <c r="AT24" s="40"/>
      <c r="AU24" s="30">
        <f t="shared" si="22"/>
        <v>42.717999999999996</v>
      </c>
      <c r="AV24" s="30">
        <f t="shared" si="23"/>
        <v>109.16</v>
      </c>
      <c r="AW24" s="40">
        <f>IF(ISNA(VLOOKUP(C24,'[1]USEHistory (WORK)'!$AH$15:$AW$98,15,FALSE)),0,VLOOKUP(C24,'[1]USEHistory (WORK)'!$AH$15:$AW$98,15,FALSE))</f>
        <v>586</v>
      </c>
      <c r="AX24" s="30">
        <f t="shared" si="24"/>
        <v>50.841000000000001</v>
      </c>
      <c r="AY24" s="40"/>
      <c r="AZ24" s="30">
        <f t="shared" si="25"/>
        <v>36.436999999999998</v>
      </c>
      <c r="BA24" s="40">
        <f>IF(ISNA(VLOOKUP(C24,'[1]USEHistory (WORK)'!$AH$15:$AW$98,16,FALSE)),0,VLOOKUP(C24,'[1]USEHistory (WORK)'!$AH$15:$AW$98,16,FALSE))</f>
        <v>357</v>
      </c>
      <c r="BB24" s="30">
        <f t="shared" si="26"/>
        <v>46.604500000000002</v>
      </c>
      <c r="BC24" s="40"/>
      <c r="BD24" s="30">
        <f t="shared" si="27"/>
        <v>29.6815</v>
      </c>
      <c r="BE24" s="30">
        <f t="shared" si="28"/>
        <v>97.44550000000001</v>
      </c>
      <c r="BF24" s="42">
        <f t="shared" si="29"/>
        <v>894.32800000000009</v>
      </c>
      <c r="BG24" s="41">
        <f t="shared" si="30"/>
        <v>827.35700000000008</v>
      </c>
      <c r="BH24" s="40">
        <f t="shared" si="31"/>
        <v>16482</v>
      </c>
      <c r="BK24" s="50">
        <f t="shared" si="32"/>
        <v>480</v>
      </c>
      <c r="BL24" s="49">
        <f t="shared" si="33"/>
        <v>16482</v>
      </c>
      <c r="BM24" s="37">
        <f t="shared" si="34"/>
        <v>128.90799999999999</v>
      </c>
      <c r="BN24" s="32">
        <f t="shared" si="35"/>
        <v>285.41999999999996</v>
      </c>
      <c r="BO24" s="99">
        <f t="shared" si="36"/>
        <v>894.32799999999997</v>
      </c>
      <c r="BQ24" s="48">
        <f t="shared" si="37"/>
        <v>229.79999999999998</v>
      </c>
      <c r="BR24" s="53">
        <f t="shared" si="38"/>
        <v>16482</v>
      </c>
      <c r="BS24" s="34">
        <f t="shared" si="39"/>
        <v>174.58099999999999</v>
      </c>
      <c r="BT24" s="33">
        <f t="shared" si="40"/>
        <v>188.27999999999997</v>
      </c>
      <c r="BU24" s="32">
        <f t="shared" si="41"/>
        <v>234.69600000000003</v>
      </c>
      <c r="BV24" s="84">
        <f t="shared" si="42"/>
        <v>827.35699999999997</v>
      </c>
    </row>
    <row r="25" spans="1:74" ht="15" x14ac:dyDescent="0.3">
      <c r="A25" s="1">
        <v>22</v>
      </c>
      <c r="B25" s="52" t="s">
        <v>123</v>
      </c>
      <c r="C25" s="54" t="s">
        <v>122</v>
      </c>
      <c r="D25" s="40">
        <f>IF(ISNA(VLOOKUP(C25,'[1]USEHistory (WORK)'!$AH$15:$AW$98,5,FALSE)),0,VLOOKUP(C25,'[1]USEHistory (WORK)'!$AH$15:$AW$98,5,FALSE))</f>
        <v>473</v>
      </c>
      <c r="E25" s="30">
        <f t="shared" si="43"/>
        <v>48.750500000000002</v>
      </c>
      <c r="F25" s="40"/>
      <c r="G25" s="30">
        <f t="shared" si="0"/>
        <v>33.103499999999997</v>
      </c>
      <c r="H25" s="40">
        <f>IF(ISNA(VLOOKUP(C25,'[1]USEHistory (WORK)'!$AH$15:$AW$98,6,FALSE)),0,VLOOKUP(C25,'[1]USEHistory (WORK)'!$AH$15:$AW$98,6,FALSE))</f>
        <v>594</v>
      </c>
      <c r="I25" s="30">
        <f t="shared" si="1"/>
        <v>50.988999999999997</v>
      </c>
      <c r="J25" s="40"/>
      <c r="K25" s="30">
        <f t="shared" si="2"/>
        <v>36.673000000000002</v>
      </c>
      <c r="L25" s="30">
        <f t="shared" si="3"/>
        <v>99.739499999999992</v>
      </c>
      <c r="M25" s="40">
        <f>IF(ISNA(VLOOKUP(C25,'[1]USEHistory (WORK)'!$AH$15:$AW$98,7,FALSE)),0,VLOOKUP(C25,'[1]USEHistory (WORK)'!$AH$15:$AW$98,7,FALSE))</f>
        <v>477</v>
      </c>
      <c r="N25" s="30">
        <f t="shared" si="4"/>
        <v>48.8245</v>
      </c>
      <c r="O25" s="40"/>
      <c r="P25" s="30">
        <f t="shared" si="5"/>
        <v>33.221499999999999</v>
      </c>
      <c r="Q25" s="40">
        <f>IF(ISNA(VLOOKUP(C25,'[1]USEHistory (WORK)'!$AH$15:$AW$98,8,FALSE)),0,VLOOKUP(C25,'[1]USEHistory (WORK)'!$AH$15:$AW$98,8,FALSE))</f>
        <v>539</v>
      </c>
      <c r="R25" s="30">
        <f t="shared" si="6"/>
        <v>49.971499999999999</v>
      </c>
      <c r="S25" s="45"/>
      <c r="T25" s="30">
        <f t="shared" si="7"/>
        <v>35.0505</v>
      </c>
      <c r="U25" s="30">
        <f t="shared" si="8"/>
        <v>98.795999999999992</v>
      </c>
      <c r="V25" s="40">
        <f>IF(ISNA(VLOOKUP(C25,'[1]USEHistory (WORK)'!$AH$15:$AW$98,9,FALSE)),0,VLOOKUP(C25,'[1]USEHistory (WORK)'!$AH$15:$AW$98,9,FALSE))</f>
        <v>554</v>
      </c>
      <c r="W25" s="30">
        <f t="shared" si="9"/>
        <v>50.248999999999995</v>
      </c>
      <c r="X25" s="40"/>
      <c r="Y25" s="30">
        <f t="shared" si="10"/>
        <v>35.493000000000002</v>
      </c>
      <c r="Z25" s="40">
        <f>IF(ISNA(VLOOKUP(C25,'[1]USEHistory (WORK)'!$AH$15:$AW$98,10,FALSE)),0,VLOOKUP(C25,'[1]USEHistory (WORK)'!$AH$15:$AW$98,10,FALSE))</f>
        <v>652</v>
      </c>
      <c r="AA25" s="30">
        <f t="shared" si="11"/>
        <v>52.061999999999998</v>
      </c>
      <c r="AB25" s="40"/>
      <c r="AC25" s="30">
        <f t="shared" si="12"/>
        <v>38.721999999999994</v>
      </c>
      <c r="AD25" s="30">
        <f t="shared" si="13"/>
        <v>102.31099999999999</v>
      </c>
      <c r="AE25" s="40">
        <f>IF(ISNA(VLOOKUP(C25,'[1]USEHistory (WORK)'!$AH$15:$AW$98,11,FALSE)),0,VLOOKUP(C25,'[1]USEHistory (WORK)'!$AH$15:$AW$98,11,FALSE))</f>
        <v>573</v>
      </c>
      <c r="AF25" s="30">
        <f t="shared" si="14"/>
        <v>50.600499999999997</v>
      </c>
      <c r="AG25" s="40"/>
      <c r="AH25" s="30">
        <f t="shared" si="15"/>
        <v>36.0535</v>
      </c>
      <c r="AI25" s="40">
        <f>IF(ISNA(VLOOKUP(C25,'[1]USEHistory (WORK)'!$AH$15:$AW$98,12,FALSE)),0,VLOOKUP(C25,'[1]USEHistory (WORK)'!$AH$15:$AW$98,12,FALSE))</f>
        <v>765</v>
      </c>
      <c r="AJ25" s="30">
        <f t="shared" si="16"/>
        <v>54.325000000000003</v>
      </c>
      <c r="AK25" s="40"/>
      <c r="AL25" s="30">
        <f t="shared" si="17"/>
        <v>42.79</v>
      </c>
      <c r="AM25" s="30">
        <f t="shared" si="18"/>
        <v>104.9255</v>
      </c>
      <c r="AN25" s="40">
        <f>IF(ISNA(VLOOKUP(C25,'[1]USEHistory (WORK)'!$AH$15:$AW$98,13,FALSE)),0,VLOOKUP(C25,'[1]USEHistory (WORK)'!$AH$15:$AW$98,13,FALSE))</f>
        <v>1135</v>
      </c>
      <c r="AO25" s="30">
        <f t="shared" si="19"/>
        <v>65.424999999999997</v>
      </c>
      <c r="AP25" s="40"/>
      <c r="AQ25" s="30">
        <f t="shared" si="20"/>
        <v>56.11</v>
      </c>
      <c r="AR25" s="40">
        <f>IF(ISNA(VLOOKUP(C25,'[1]USEHistory (WORK)'!$AH$15:$AW$98,14,FALSE)),0,VLOOKUP(C25,'[1]USEHistory (WORK)'!$AH$15:$AW$98,14,FALSE))</f>
        <v>561</v>
      </c>
      <c r="AS25" s="30">
        <f t="shared" si="21"/>
        <v>50.378500000000003</v>
      </c>
      <c r="AT25" s="40"/>
      <c r="AU25" s="30">
        <f t="shared" si="22"/>
        <v>35.6995</v>
      </c>
      <c r="AV25" s="30">
        <f t="shared" si="23"/>
        <v>115.8035</v>
      </c>
      <c r="AW25" s="40">
        <f>IF(ISNA(VLOOKUP(C25,'[1]USEHistory (WORK)'!$AH$15:$AW$98,15,FALSE)),0,VLOOKUP(C25,'[1]USEHistory (WORK)'!$AH$15:$AW$98,15,FALSE))</f>
        <v>568</v>
      </c>
      <c r="AX25" s="30">
        <f t="shared" si="24"/>
        <v>50.507999999999996</v>
      </c>
      <c r="AY25" s="40"/>
      <c r="AZ25" s="30">
        <f t="shared" si="25"/>
        <v>35.905999999999999</v>
      </c>
      <c r="BA25" s="40">
        <f>IF(ISNA(VLOOKUP(C25,'[1]USEHistory (WORK)'!$AH$15:$AW$98,16,FALSE)),0,VLOOKUP(C25,'[1]USEHistory (WORK)'!$AH$15:$AW$98,16,FALSE))</f>
        <v>414</v>
      </c>
      <c r="BB25" s="30">
        <f t="shared" si="26"/>
        <v>47.658999999999999</v>
      </c>
      <c r="BC25" s="40"/>
      <c r="BD25" s="30">
        <f t="shared" si="27"/>
        <v>31.363</v>
      </c>
      <c r="BE25" s="30">
        <f t="shared" si="28"/>
        <v>98.167000000000002</v>
      </c>
      <c r="BF25" s="42">
        <f t="shared" si="29"/>
        <v>619.74250000000006</v>
      </c>
      <c r="BG25" s="41">
        <f t="shared" si="30"/>
        <v>450.18549999999999</v>
      </c>
      <c r="BH25" s="40">
        <f t="shared" si="31"/>
        <v>7305</v>
      </c>
      <c r="BK25" s="50">
        <f t="shared" si="32"/>
        <v>480</v>
      </c>
      <c r="BL25" s="49">
        <f t="shared" si="33"/>
        <v>7305</v>
      </c>
      <c r="BM25" s="37">
        <f t="shared" si="34"/>
        <v>127.74249999999999</v>
      </c>
      <c r="BN25" s="32">
        <f t="shared" si="35"/>
        <v>11.999999999999998</v>
      </c>
      <c r="BO25" s="99">
        <f t="shared" si="36"/>
        <v>619.74249999999995</v>
      </c>
      <c r="BQ25" s="48">
        <f t="shared" si="37"/>
        <v>229.79999999999998</v>
      </c>
      <c r="BR25" s="53">
        <f t="shared" si="38"/>
        <v>7305</v>
      </c>
      <c r="BS25" s="34">
        <f t="shared" si="39"/>
        <v>193.31349999999998</v>
      </c>
      <c r="BT25" s="33">
        <f t="shared" si="40"/>
        <v>27.072000000000003</v>
      </c>
      <c r="BU25" s="32">
        <f t="shared" si="41"/>
        <v>0</v>
      </c>
      <c r="BV25" s="84">
        <f t="shared" si="42"/>
        <v>450.18549999999993</v>
      </c>
    </row>
    <row r="26" spans="1:74" ht="15" x14ac:dyDescent="0.3">
      <c r="A26" s="1">
        <v>23</v>
      </c>
      <c r="B26" s="52" t="s">
        <v>121</v>
      </c>
      <c r="C26" s="54" t="s">
        <v>120</v>
      </c>
      <c r="D26" s="40">
        <f>IF(ISNA(VLOOKUP(C26,'[1]USEHistory (WORK)'!$AH$15:$AW$98,5,FALSE)),0,VLOOKUP(C26,'[1]USEHistory (WORK)'!$AH$15:$AW$98,5,FALSE))</f>
        <v>554</v>
      </c>
      <c r="E26" s="30">
        <f t="shared" si="43"/>
        <v>50.248999999999995</v>
      </c>
      <c r="F26" s="40"/>
      <c r="G26" s="30">
        <f t="shared" si="0"/>
        <v>35.493000000000002</v>
      </c>
      <c r="H26" s="40">
        <f>IF(ISNA(VLOOKUP(C26,'[1]USEHistory (WORK)'!$AH$15:$AW$98,6,FALSE)),0,VLOOKUP(C26,'[1]USEHistory (WORK)'!$AH$15:$AW$98,6,FALSE))</f>
        <v>651</v>
      </c>
      <c r="I26" s="30">
        <f t="shared" si="1"/>
        <v>52.043500000000002</v>
      </c>
      <c r="J26" s="40"/>
      <c r="K26" s="30">
        <f t="shared" si="2"/>
        <v>38.685999999999993</v>
      </c>
      <c r="L26" s="30">
        <f t="shared" si="3"/>
        <v>102.29249999999999</v>
      </c>
      <c r="M26" s="40">
        <f>IF(ISNA(VLOOKUP(C26,'[1]USEHistory (WORK)'!$AH$15:$AW$98,7,FALSE)),0,VLOOKUP(C26,'[1]USEHistory (WORK)'!$AH$15:$AW$98,7,FALSE))</f>
        <v>490</v>
      </c>
      <c r="N26" s="30">
        <f t="shared" si="4"/>
        <v>49.064999999999998</v>
      </c>
      <c r="O26" s="40"/>
      <c r="P26" s="30">
        <f t="shared" si="5"/>
        <v>33.604999999999997</v>
      </c>
      <c r="Q26" s="40">
        <f>IF(ISNA(VLOOKUP(C26,'[1]USEHistory (WORK)'!$AH$15:$AW$98,8,FALSE)),0,VLOOKUP(C26,'[1]USEHistory (WORK)'!$AH$15:$AW$98,8,FALSE))</f>
        <v>508</v>
      </c>
      <c r="R26" s="30">
        <f t="shared" si="6"/>
        <v>49.397999999999996</v>
      </c>
      <c r="S26" s="45"/>
      <c r="T26" s="30">
        <f t="shared" si="7"/>
        <v>34.135999999999996</v>
      </c>
      <c r="U26" s="30">
        <f t="shared" si="8"/>
        <v>98.462999999999994</v>
      </c>
      <c r="V26" s="40">
        <f>IF(ISNA(VLOOKUP(C26,'[1]USEHistory (WORK)'!$AH$15:$AW$98,9,FALSE)),0,VLOOKUP(C26,'[1]USEHistory (WORK)'!$AH$15:$AW$98,9,FALSE))</f>
        <v>482</v>
      </c>
      <c r="W26" s="30">
        <f t="shared" si="9"/>
        <v>48.917000000000002</v>
      </c>
      <c r="X26" s="40"/>
      <c r="Y26" s="30">
        <f t="shared" si="10"/>
        <v>33.369</v>
      </c>
      <c r="Z26" s="40">
        <f>IF(ISNA(VLOOKUP(C26,'[1]USEHistory (WORK)'!$AH$15:$AW$98,10,FALSE)),0,VLOOKUP(C26,'[1]USEHistory (WORK)'!$AH$15:$AW$98,10,FALSE))</f>
        <v>557</v>
      </c>
      <c r="AA26" s="30">
        <f t="shared" si="11"/>
        <v>50.304499999999997</v>
      </c>
      <c r="AB26" s="40"/>
      <c r="AC26" s="30">
        <f t="shared" si="12"/>
        <v>35.581499999999998</v>
      </c>
      <c r="AD26" s="30">
        <f t="shared" si="13"/>
        <v>99.221499999999992</v>
      </c>
      <c r="AE26" s="40">
        <f>IF(ISNA(VLOOKUP(C26,'[1]USEHistory (WORK)'!$AH$15:$AW$98,11,FALSE)),0,VLOOKUP(C26,'[1]USEHistory (WORK)'!$AH$15:$AW$98,11,FALSE))</f>
        <v>625</v>
      </c>
      <c r="AF26" s="30">
        <f t="shared" si="14"/>
        <v>51.5625</v>
      </c>
      <c r="AG26" s="40"/>
      <c r="AH26" s="30">
        <f t="shared" si="15"/>
        <v>37.75</v>
      </c>
      <c r="AI26" s="40">
        <f>IF(ISNA(VLOOKUP(C26,'[1]USEHistory (WORK)'!$AH$15:$AW$98,12,FALSE)),0,VLOOKUP(C26,'[1]USEHistory (WORK)'!$AH$15:$AW$98,12,FALSE))</f>
        <v>1330</v>
      </c>
      <c r="AJ26" s="30">
        <f t="shared" si="16"/>
        <v>71.275000000000006</v>
      </c>
      <c r="AK26" s="40"/>
      <c r="AL26" s="30">
        <f t="shared" si="17"/>
        <v>63.13</v>
      </c>
      <c r="AM26" s="30">
        <f t="shared" si="18"/>
        <v>122.83750000000001</v>
      </c>
      <c r="AN26" s="40">
        <f>IF(ISNA(VLOOKUP(C26,'[1]USEHistory (WORK)'!$AH$15:$AW$98,13,FALSE)),0,VLOOKUP(C26,'[1]USEHistory (WORK)'!$AH$15:$AW$98,13,FALSE))</f>
        <v>718</v>
      </c>
      <c r="AO26" s="30">
        <f t="shared" si="19"/>
        <v>53.283000000000001</v>
      </c>
      <c r="AP26" s="40"/>
      <c r="AQ26" s="30">
        <f t="shared" si="20"/>
        <v>41.097999999999999</v>
      </c>
      <c r="AR26" s="40">
        <f>IF(ISNA(VLOOKUP(C26,'[1]USEHistory (WORK)'!$AH$15:$AW$98,14,FALSE)),0,VLOOKUP(C26,'[1]USEHistory (WORK)'!$AH$15:$AW$98,14,FALSE))</f>
        <v>0</v>
      </c>
      <c r="AS26" s="30">
        <f t="shared" si="21"/>
        <v>40</v>
      </c>
      <c r="AT26" s="40"/>
      <c r="AU26" s="30">
        <f t="shared" si="22"/>
        <v>19.149999999999999</v>
      </c>
      <c r="AV26" s="30">
        <f t="shared" si="23"/>
        <v>93.283000000000001</v>
      </c>
      <c r="AW26" s="40">
        <f>IF(ISNA(VLOOKUP(C26,'[1]USEHistory (WORK)'!$AH$15:$AW$98,15,FALSE)),0,VLOOKUP(C26,'[1]USEHistory (WORK)'!$AH$15:$AW$98,15,FALSE))</f>
        <v>1110</v>
      </c>
      <c r="AX26" s="30">
        <f t="shared" si="24"/>
        <v>64.674999999999997</v>
      </c>
      <c r="AY26" s="40"/>
      <c r="AZ26" s="30">
        <f t="shared" si="25"/>
        <v>55.21</v>
      </c>
      <c r="BA26" s="40">
        <f>IF(ISNA(VLOOKUP(C26,'[1]USEHistory (WORK)'!$AH$15:$AW$98,16,FALSE)),0,VLOOKUP(C26,'[1]USEHistory (WORK)'!$AH$15:$AW$98,16,FALSE))</f>
        <v>419</v>
      </c>
      <c r="BB26" s="30">
        <f t="shared" si="26"/>
        <v>47.7515</v>
      </c>
      <c r="BC26" s="40"/>
      <c r="BD26" s="30">
        <f t="shared" si="27"/>
        <v>31.5105</v>
      </c>
      <c r="BE26" s="30">
        <f t="shared" si="28"/>
        <v>112.4265</v>
      </c>
      <c r="BF26" s="42">
        <f t="shared" si="29"/>
        <v>628.524</v>
      </c>
      <c r="BG26" s="41">
        <f t="shared" si="30"/>
        <v>458.71899999999994</v>
      </c>
      <c r="BH26" s="40">
        <f t="shared" si="31"/>
        <v>7444</v>
      </c>
      <c r="BK26" s="50">
        <f t="shared" si="32"/>
        <v>480</v>
      </c>
      <c r="BL26" s="49">
        <f t="shared" si="33"/>
        <v>7444</v>
      </c>
      <c r="BM26" s="37">
        <f t="shared" si="34"/>
        <v>120.32400000000001</v>
      </c>
      <c r="BN26" s="32">
        <f t="shared" si="35"/>
        <v>28.199999999999996</v>
      </c>
      <c r="BO26" s="99">
        <f t="shared" si="36"/>
        <v>628.52400000000011</v>
      </c>
      <c r="BQ26" s="48">
        <f t="shared" si="37"/>
        <v>229.79999999999998</v>
      </c>
      <c r="BR26" s="53">
        <f t="shared" si="38"/>
        <v>7444</v>
      </c>
      <c r="BS26" s="34">
        <f t="shared" si="39"/>
        <v>177.29499999999999</v>
      </c>
      <c r="BT26" s="33">
        <f t="shared" si="40"/>
        <v>51.624000000000002</v>
      </c>
      <c r="BU26" s="32">
        <f t="shared" si="41"/>
        <v>0</v>
      </c>
      <c r="BV26" s="84">
        <f t="shared" si="42"/>
        <v>458.71899999999999</v>
      </c>
    </row>
    <row r="27" spans="1:74" ht="15" x14ac:dyDescent="0.3">
      <c r="A27" s="1">
        <v>24</v>
      </c>
      <c r="B27" s="52" t="s">
        <v>119</v>
      </c>
      <c r="C27" s="54" t="s">
        <v>118</v>
      </c>
      <c r="D27" s="40">
        <f>IF(ISNA(VLOOKUP(C27,'[1]USEHistory (WORK)'!$AH$15:$AW$98,5,FALSE)),0,VLOOKUP(C27,'[1]USEHistory (WORK)'!$AH$15:$AW$98,5,FALSE))</f>
        <v>284</v>
      </c>
      <c r="E27" s="30">
        <f t="shared" si="43"/>
        <v>45.253999999999998</v>
      </c>
      <c r="F27" s="40"/>
      <c r="G27" s="30">
        <f t="shared" si="0"/>
        <v>27.527999999999999</v>
      </c>
      <c r="H27" s="40">
        <f>IF(ISNA(VLOOKUP(C27,'[1]USEHistory (WORK)'!$AH$15:$AW$98,6,FALSE)),0,VLOOKUP(C27,'[1]USEHistory (WORK)'!$AH$15:$AW$98,6,FALSE))</f>
        <v>389</v>
      </c>
      <c r="I27" s="30">
        <f t="shared" si="1"/>
        <v>47.1965</v>
      </c>
      <c r="J27" s="40"/>
      <c r="K27" s="30">
        <f t="shared" si="2"/>
        <v>30.625500000000002</v>
      </c>
      <c r="L27" s="30">
        <f t="shared" si="3"/>
        <v>92.450500000000005</v>
      </c>
      <c r="M27" s="40">
        <f>IF(ISNA(VLOOKUP(C27,'[1]USEHistory (WORK)'!$AH$15:$AW$98,7,FALSE)),0,VLOOKUP(C27,'[1]USEHistory (WORK)'!$AH$15:$AW$98,7,FALSE))</f>
        <v>296</v>
      </c>
      <c r="N27" s="30">
        <f t="shared" si="4"/>
        <v>45.475999999999999</v>
      </c>
      <c r="O27" s="40"/>
      <c r="P27" s="30">
        <f t="shared" si="5"/>
        <v>27.881999999999998</v>
      </c>
      <c r="Q27" s="40">
        <f>IF(ISNA(VLOOKUP(C27,'[1]USEHistory (WORK)'!$AH$15:$AW$98,8,FALSE)),0,VLOOKUP(C27,'[1]USEHistory (WORK)'!$AH$15:$AW$98,8,FALSE))</f>
        <v>302</v>
      </c>
      <c r="R27" s="30">
        <f t="shared" si="6"/>
        <v>45.587000000000003</v>
      </c>
      <c r="S27" s="45"/>
      <c r="T27" s="30">
        <f t="shared" si="7"/>
        <v>28.058999999999997</v>
      </c>
      <c r="U27" s="30">
        <f t="shared" si="8"/>
        <v>91.063000000000002</v>
      </c>
      <c r="V27" s="40">
        <f>IF(ISNA(VLOOKUP(C27,'[1]USEHistory (WORK)'!$AH$15:$AW$98,9,FALSE)),0,VLOOKUP(C27,'[1]USEHistory (WORK)'!$AH$15:$AW$98,9,FALSE))</f>
        <v>382</v>
      </c>
      <c r="W27" s="30">
        <f t="shared" si="9"/>
        <v>47.067</v>
      </c>
      <c r="X27" s="40"/>
      <c r="Y27" s="30">
        <f t="shared" si="10"/>
        <v>30.418999999999997</v>
      </c>
      <c r="Z27" s="40">
        <f>IF(ISNA(VLOOKUP(C27,'[1]USEHistory (WORK)'!$AH$15:$AW$98,10,FALSE)),0,VLOOKUP(C27,'[1]USEHistory (WORK)'!$AH$15:$AW$98,10,FALSE))</f>
        <v>491</v>
      </c>
      <c r="AA27" s="30">
        <f t="shared" si="11"/>
        <v>49.083500000000001</v>
      </c>
      <c r="AB27" s="40"/>
      <c r="AC27" s="30">
        <f t="shared" si="12"/>
        <v>33.634500000000003</v>
      </c>
      <c r="AD27" s="30">
        <f t="shared" si="13"/>
        <v>96.150499999999994</v>
      </c>
      <c r="AE27" s="40">
        <f>IF(ISNA(VLOOKUP(C27,'[1]USEHistory (WORK)'!$AH$15:$AW$98,11,FALSE)),0,VLOOKUP(C27,'[1]USEHistory (WORK)'!$AH$15:$AW$98,11,FALSE))</f>
        <v>438</v>
      </c>
      <c r="AF27" s="30">
        <f t="shared" si="14"/>
        <v>48.103000000000002</v>
      </c>
      <c r="AG27" s="40"/>
      <c r="AH27" s="30">
        <f t="shared" si="15"/>
        <v>32.070999999999998</v>
      </c>
      <c r="AI27" s="40">
        <f>IF(ISNA(VLOOKUP(C27,'[1]USEHistory (WORK)'!$AH$15:$AW$98,12,FALSE)),0,VLOOKUP(C27,'[1]USEHistory (WORK)'!$AH$15:$AW$98,12,FALSE))</f>
        <v>933</v>
      </c>
      <c r="AJ27" s="30">
        <f t="shared" si="16"/>
        <v>59.365000000000002</v>
      </c>
      <c r="AK27" s="40"/>
      <c r="AL27" s="30">
        <f t="shared" si="17"/>
        <v>48.837999999999994</v>
      </c>
      <c r="AM27" s="30">
        <f t="shared" si="18"/>
        <v>107.468</v>
      </c>
      <c r="AN27" s="40">
        <f>IF(ISNA(VLOOKUP(C27,'[1]USEHistory (WORK)'!$AH$15:$AW$98,13,FALSE)),0,VLOOKUP(C27,'[1]USEHistory (WORK)'!$AH$15:$AW$98,13,FALSE))</f>
        <v>493</v>
      </c>
      <c r="AO27" s="30">
        <f t="shared" si="19"/>
        <v>49.1205</v>
      </c>
      <c r="AP27" s="40"/>
      <c r="AQ27" s="30">
        <f t="shared" si="20"/>
        <v>33.6935</v>
      </c>
      <c r="AR27" s="40">
        <f>IF(ISNA(VLOOKUP(C27,'[1]USEHistory (WORK)'!$AH$15:$AW$98,14,FALSE)),0,VLOOKUP(C27,'[1]USEHistory (WORK)'!$AH$15:$AW$98,14,FALSE))</f>
        <v>286</v>
      </c>
      <c r="AS27" s="30">
        <f t="shared" si="21"/>
        <v>45.290999999999997</v>
      </c>
      <c r="AT27" s="40"/>
      <c r="AU27" s="30">
        <f t="shared" si="22"/>
        <v>27.587</v>
      </c>
      <c r="AV27" s="30">
        <f t="shared" si="23"/>
        <v>94.41149999999999</v>
      </c>
      <c r="AW27" s="40">
        <f>IF(ISNA(VLOOKUP(C27,'[1]USEHistory (WORK)'!$AH$15:$AW$98,15,FALSE)),0,VLOOKUP(C27,'[1]USEHistory (WORK)'!$AH$15:$AW$98,15,FALSE))</f>
        <v>207</v>
      </c>
      <c r="AX27" s="30">
        <f t="shared" si="24"/>
        <v>43.829500000000003</v>
      </c>
      <c r="AY27" s="40"/>
      <c r="AZ27" s="30">
        <f t="shared" si="25"/>
        <v>25.256499999999999</v>
      </c>
      <c r="BA27" s="40">
        <f>IF(ISNA(VLOOKUP(C27,'[1]USEHistory (WORK)'!$AH$15:$AW$98,16,FALSE)),0,VLOOKUP(C27,'[1]USEHistory (WORK)'!$AH$15:$AW$98,16,FALSE))</f>
        <v>165</v>
      </c>
      <c r="BB27" s="30">
        <f t="shared" si="26"/>
        <v>43.052500000000002</v>
      </c>
      <c r="BC27" s="40"/>
      <c r="BD27" s="30">
        <f t="shared" si="27"/>
        <v>24.017499999999998</v>
      </c>
      <c r="BE27" s="30">
        <f t="shared" si="28"/>
        <v>86.882000000000005</v>
      </c>
      <c r="BF27" s="42">
        <f t="shared" si="29"/>
        <v>568.42550000000006</v>
      </c>
      <c r="BG27" s="41">
        <f t="shared" si="30"/>
        <v>369.61149999999998</v>
      </c>
      <c r="BH27" s="40">
        <f t="shared" si="31"/>
        <v>4666</v>
      </c>
      <c r="BK27" s="50">
        <f t="shared" si="32"/>
        <v>480</v>
      </c>
      <c r="BL27" s="49">
        <f t="shared" si="33"/>
        <v>4666</v>
      </c>
      <c r="BM27" s="37">
        <f t="shared" si="34"/>
        <v>82.935499999999976</v>
      </c>
      <c r="BN27" s="32">
        <f t="shared" si="35"/>
        <v>5.49</v>
      </c>
      <c r="BO27" s="99">
        <f t="shared" si="36"/>
        <v>568.42549999999994</v>
      </c>
      <c r="BQ27" s="48">
        <f t="shared" si="37"/>
        <v>229.79999999999998</v>
      </c>
      <c r="BR27" s="53">
        <f t="shared" si="38"/>
        <v>4666</v>
      </c>
      <c r="BS27" s="34">
        <f t="shared" si="39"/>
        <v>127.82350000000002</v>
      </c>
      <c r="BT27" s="33">
        <f t="shared" si="40"/>
        <v>11.988</v>
      </c>
      <c r="BU27" s="32">
        <f t="shared" si="41"/>
        <v>0</v>
      </c>
      <c r="BV27" s="84">
        <f t="shared" si="42"/>
        <v>369.61150000000004</v>
      </c>
    </row>
    <row r="28" spans="1:74" ht="15" x14ac:dyDescent="0.3">
      <c r="A28" s="1">
        <v>25</v>
      </c>
      <c r="B28" s="52" t="s">
        <v>117</v>
      </c>
      <c r="C28" s="54" t="s">
        <v>116</v>
      </c>
      <c r="D28" s="40">
        <f>IF(ISNA(VLOOKUP(C28,'[1]USEHistory (WORK)'!$AH$15:$AW$98,5,FALSE)),0,VLOOKUP(C28,'[1]USEHistory (WORK)'!$AH$15:$AW$98,5,FALSE))</f>
        <v>752</v>
      </c>
      <c r="E28" s="30">
        <f t="shared" si="43"/>
        <v>53.935000000000002</v>
      </c>
      <c r="F28" s="40"/>
      <c r="G28" s="30">
        <f t="shared" si="0"/>
        <v>42.322000000000003</v>
      </c>
      <c r="H28" s="40">
        <f>IF(ISNA(VLOOKUP(C28,'[1]USEHistory (WORK)'!$AH$15:$AW$98,6,FALSE)),0,VLOOKUP(C28,'[1]USEHistory (WORK)'!$AH$15:$AW$98,6,FALSE))</f>
        <v>1002</v>
      </c>
      <c r="I28" s="30">
        <f t="shared" si="1"/>
        <v>61.435000000000002</v>
      </c>
      <c r="J28" s="40"/>
      <c r="K28" s="30">
        <f t="shared" si="2"/>
        <v>51.321999999999996</v>
      </c>
      <c r="L28" s="30">
        <f t="shared" si="3"/>
        <v>115.37</v>
      </c>
      <c r="M28" s="40">
        <f>IF(ISNA(VLOOKUP(C28,'[1]USEHistory (WORK)'!$AH$15:$AW$98,7,FALSE)),0,VLOOKUP(C28,'[1]USEHistory (WORK)'!$AH$15:$AW$98,7,FALSE))</f>
        <v>687</v>
      </c>
      <c r="N28" s="30">
        <f t="shared" si="4"/>
        <v>52.709499999999998</v>
      </c>
      <c r="O28" s="40"/>
      <c r="P28" s="30">
        <f t="shared" si="5"/>
        <v>39.981999999999999</v>
      </c>
      <c r="Q28" s="40">
        <f>IF(ISNA(VLOOKUP(C28,'[1]USEHistory (WORK)'!$AH$15:$AW$98,8,FALSE)),0,VLOOKUP(C28,'[1]USEHistory (WORK)'!$AH$15:$AW$98,8,FALSE))</f>
        <v>744</v>
      </c>
      <c r="R28" s="30">
        <f t="shared" si="6"/>
        <v>53.763999999999996</v>
      </c>
      <c r="S28" s="45"/>
      <c r="T28" s="30">
        <f t="shared" si="7"/>
        <v>42.033999999999999</v>
      </c>
      <c r="U28" s="30">
        <f t="shared" si="8"/>
        <v>106.4735</v>
      </c>
      <c r="V28" s="40">
        <f>IF(ISNA(VLOOKUP(C28,'[1]USEHistory (WORK)'!$AH$15:$AW$98,9,FALSE)),0,VLOOKUP(C28,'[1]USEHistory (WORK)'!$AH$15:$AW$98,9,FALSE))</f>
        <v>877</v>
      </c>
      <c r="W28" s="30">
        <f t="shared" si="9"/>
        <v>57.685000000000002</v>
      </c>
      <c r="X28" s="40"/>
      <c r="Y28" s="30">
        <f t="shared" si="10"/>
        <v>46.822000000000003</v>
      </c>
      <c r="Z28" s="40">
        <f>IF(ISNA(VLOOKUP(C28,'[1]USEHistory (WORK)'!$AH$15:$AW$98,10,FALSE)),0,VLOOKUP(C28,'[1]USEHistory (WORK)'!$AH$15:$AW$98,10,FALSE))</f>
        <v>1082</v>
      </c>
      <c r="AA28" s="30">
        <f t="shared" si="11"/>
        <v>63.835000000000001</v>
      </c>
      <c r="AB28" s="40"/>
      <c r="AC28" s="30">
        <f t="shared" si="12"/>
        <v>54.201999999999998</v>
      </c>
      <c r="AD28" s="30">
        <f t="shared" si="13"/>
        <v>121.52000000000001</v>
      </c>
      <c r="AE28" s="40">
        <f>IF(ISNA(VLOOKUP(C28,'[1]USEHistory (WORK)'!$AH$15:$AW$98,11,FALSE)),0,VLOOKUP(C28,'[1]USEHistory (WORK)'!$AH$15:$AW$98,11,FALSE))</f>
        <v>1001</v>
      </c>
      <c r="AF28" s="30">
        <f t="shared" si="14"/>
        <v>61.405000000000001</v>
      </c>
      <c r="AG28" s="40"/>
      <c r="AH28" s="30">
        <f t="shared" si="15"/>
        <v>51.286000000000001</v>
      </c>
      <c r="AI28" s="40">
        <f>IF(ISNA(VLOOKUP(C28,'[1]USEHistory (WORK)'!$AH$15:$AW$98,12,FALSE)),0,VLOOKUP(C28,'[1]USEHistory (WORK)'!$AH$15:$AW$98,12,FALSE))</f>
        <v>3213</v>
      </c>
      <c r="AJ28" s="30">
        <f t="shared" si="16"/>
        <v>127.765</v>
      </c>
      <c r="AK28" s="40"/>
      <c r="AL28" s="30">
        <f t="shared" si="17"/>
        <v>143.82200000000003</v>
      </c>
      <c r="AM28" s="30">
        <f t="shared" si="18"/>
        <v>189.17000000000002</v>
      </c>
      <c r="AN28" s="40">
        <f>IF(ISNA(VLOOKUP(C28,'[1]USEHistory (WORK)'!$AH$15:$AW$98,13,FALSE)),0,VLOOKUP(C28,'[1]USEHistory (WORK)'!$AH$15:$AW$98,13,FALSE))</f>
        <v>1550</v>
      </c>
      <c r="AO28" s="30">
        <f t="shared" si="19"/>
        <v>77.875</v>
      </c>
      <c r="AP28" s="40"/>
      <c r="AQ28" s="30">
        <f t="shared" si="20"/>
        <v>71.050000000000011</v>
      </c>
      <c r="AR28" s="40">
        <f>IF(ISNA(VLOOKUP(C28,'[1]USEHistory (WORK)'!$AH$15:$AW$98,14,FALSE)),0,VLOOKUP(C28,'[1]USEHistory (WORK)'!$AH$15:$AW$98,14,FALSE))</f>
        <v>906</v>
      </c>
      <c r="AS28" s="30">
        <f t="shared" si="21"/>
        <v>58.555</v>
      </c>
      <c r="AT28" s="40"/>
      <c r="AU28" s="30">
        <f t="shared" si="22"/>
        <v>47.866</v>
      </c>
      <c r="AV28" s="30">
        <f t="shared" si="23"/>
        <v>136.43</v>
      </c>
      <c r="AW28" s="40">
        <f>IF(ISNA(VLOOKUP(C28,'[1]USEHistory (WORK)'!$AH$15:$AW$98,15,FALSE)),0,VLOOKUP(C28,'[1]USEHistory (WORK)'!$AH$15:$AW$98,15,FALSE))</f>
        <v>941</v>
      </c>
      <c r="AX28" s="30">
        <f t="shared" si="24"/>
        <v>59.605000000000004</v>
      </c>
      <c r="AY28" s="40"/>
      <c r="AZ28" s="30">
        <f t="shared" si="25"/>
        <v>49.125999999999998</v>
      </c>
      <c r="BA28" s="40">
        <f>IF(ISNA(VLOOKUP(C28,'[1]USEHistory (WORK)'!$AH$15:$AW$98,16,FALSE)),0,VLOOKUP(C28,'[1]USEHistory (WORK)'!$AH$15:$AW$98,16,FALSE))</f>
        <v>404</v>
      </c>
      <c r="BB28" s="30">
        <f t="shared" si="26"/>
        <v>47.473999999999997</v>
      </c>
      <c r="BC28" s="40"/>
      <c r="BD28" s="30">
        <f t="shared" si="27"/>
        <v>31.067999999999998</v>
      </c>
      <c r="BE28" s="30">
        <f t="shared" si="28"/>
        <v>107.07900000000001</v>
      </c>
      <c r="BF28" s="42">
        <f t="shared" si="29"/>
        <v>776.04250000000002</v>
      </c>
      <c r="BG28" s="41">
        <f t="shared" si="30"/>
        <v>670.90200000000004</v>
      </c>
      <c r="BH28" s="40">
        <f t="shared" si="31"/>
        <v>13159</v>
      </c>
      <c r="BK28" s="50">
        <f t="shared" si="32"/>
        <v>480</v>
      </c>
      <c r="BL28" s="49">
        <f t="shared" si="33"/>
        <v>13159</v>
      </c>
      <c r="BM28" s="37">
        <f t="shared" si="34"/>
        <v>158.82249999999999</v>
      </c>
      <c r="BN28" s="32">
        <f t="shared" si="35"/>
        <v>137.22</v>
      </c>
      <c r="BO28" s="99">
        <f t="shared" si="36"/>
        <v>776.04250000000002</v>
      </c>
      <c r="BQ28" s="48">
        <f t="shared" si="37"/>
        <v>229.79999999999998</v>
      </c>
      <c r="BR28" s="53">
        <f t="shared" si="38"/>
        <v>13159</v>
      </c>
      <c r="BS28" s="34">
        <f t="shared" si="39"/>
        <v>206.61799999999997</v>
      </c>
      <c r="BT28" s="33">
        <f t="shared" si="40"/>
        <v>163.51200000000003</v>
      </c>
      <c r="BU28" s="32">
        <f t="shared" si="41"/>
        <v>70.972000000000008</v>
      </c>
      <c r="BV28" s="84">
        <f t="shared" si="42"/>
        <v>670.90199999999993</v>
      </c>
    </row>
    <row r="29" spans="1:74" ht="15" x14ac:dyDescent="0.3">
      <c r="A29" s="1">
        <v>26</v>
      </c>
      <c r="B29" s="52" t="s">
        <v>115</v>
      </c>
      <c r="C29" s="54" t="s">
        <v>114</v>
      </c>
      <c r="D29" s="40">
        <f>IF(ISNA(VLOOKUP(C29,'[1]USEHistory (WORK)'!$AH$15:$AW$98,5,FALSE)),0,VLOOKUP(C29,'[1]USEHistory (WORK)'!$AH$15:$AW$98,5,FALSE))</f>
        <v>908</v>
      </c>
      <c r="E29" s="30">
        <f t="shared" si="43"/>
        <v>58.615000000000002</v>
      </c>
      <c r="F29" s="40"/>
      <c r="G29" s="30">
        <f t="shared" si="0"/>
        <v>47.937999999999995</v>
      </c>
      <c r="H29" s="40">
        <f>IF(ISNA(VLOOKUP(C29,'[1]USEHistory (WORK)'!$AH$15:$AW$98,6,FALSE)),0,VLOOKUP(C29,'[1]USEHistory (WORK)'!$AH$15:$AW$98,6,FALSE))</f>
        <v>1331</v>
      </c>
      <c r="I29" s="30">
        <f t="shared" si="1"/>
        <v>71.305000000000007</v>
      </c>
      <c r="J29" s="40"/>
      <c r="K29" s="30">
        <f t="shared" si="2"/>
        <v>63.165999999999997</v>
      </c>
      <c r="L29" s="30">
        <f t="shared" si="3"/>
        <v>129.92000000000002</v>
      </c>
      <c r="M29" s="40">
        <f>IF(ISNA(VLOOKUP(C29,'[1]USEHistory (WORK)'!$AH$15:$AW$98,7,FALSE)),0,VLOOKUP(C29,'[1]USEHistory (WORK)'!$AH$15:$AW$98,7,FALSE))</f>
        <v>1022</v>
      </c>
      <c r="N29" s="30">
        <f t="shared" si="4"/>
        <v>62.034999999999997</v>
      </c>
      <c r="O29" s="40"/>
      <c r="P29" s="30">
        <f t="shared" si="5"/>
        <v>52.041999999999994</v>
      </c>
      <c r="Q29" s="40">
        <f>IF(ISNA(VLOOKUP(C29,'[1]USEHistory (WORK)'!$AH$15:$AW$98,8,FALSE)),0,VLOOKUP(C29,'[1]USEHistory (WORK)'!$AH$15:$AW$98,8,FALSE))</f>
        <v>1190</v>
      </c>
      <c r="R29" s="30">
        <f t="shared" si="6"/>
        <v>67.075000000000003</v>
      </c>
      <c r="S29" s="45"/>
      <c r="T29" s="30">
        <f t="shared" si="7"/>
        <v>58.089999999999996</v>
      </c>
      <c r="U29" s="30">
        <f t="shared" si="8"/>
        <v>129.11000000000001</v>
      </c>
      <c r="V29" s="40">
        <f>IF(ISNA(VLOOKUP(C29,'[1]USEHistory (WORK)'!$AH$15:$AW$98,9,FALSE)),0,VLOOKUP(C29,'[1]USEHistory (WORK)'!$AH$15:$AW$98,9,FALSE))</f>
        <v>1005</v>
      </c>
      <c r="W29" s="30">
        <f t="shared" si="9"/>
        <v>61.524999999999999</v>
      </c>
      <c r="X29" s="40"/>
      <c r="Y29" s="30">
        <f t="shared" si="10"/>
        <v>51.43</v>
      </c>
      <c r="Z29" s="40">
        <f>IF(ISNA(VLOOKUP(C29,'[1]USEHistory (WORK)'!$AH$15:$AW$98,10,FALSE)),0,VLOOKUP(C29,'[1]USEHistory (WORK)'!$AH$15:$AW$98,10,FALSE))</f>
        <v>1294</v>
      </c>
      <c r="AA29" s="30">
        <f t="shared" si="11"/>
        <v>70.194999999999993</v>
      </c>
      <c r="AB29" s="40"/>
      <c r="AC29" s="30">
        <f t="shared" si="12"/>
        <v>61.833999999999996</v>
      </c>
      <c r="AD29" s="30">
        <f t="shared" si="13"/>
        <v>131.72</v>
      </c>
      <c r="AE29" s="40">
        <f>IF(ISNA(VLOOKUP(C29,'[1]USEHistory (WORK)'!$AH$15:$AW$98,11,FALSE)),0,VLOOKUP(C29,'[1]USEHistory (WORK)'!$AH$15:$AW$98,11,FALSE))</f>
        <v>1282</v>
      </c>
      <c r="AF29" s="30">
        <f t="shared" si="14"/>
        <v>69.835000000000008</v>
      </c>
      <c r="AG29" s="40"/>
      <c r="AH29" s="30">
        <f t="shared" si="15"/>
        <v>61.402000000000001</v>
      </c>
      <c r="AI29" s="40">
        <f>IF(ISNA(VLOOKUP(C29,'[1]USEHistory (WORK)'!$AH$15:$AW$98,12,FALSE)),0,VLOOKUP(C29,'[1]USEHistory (WORK)'!$AH$15:$AW$98,12,FALSE))</f>
        <v>1487</v>
      </c>
      <c r="AJ29" s="30">
        <f t="shared" si="16"/>
        <v>75.984999999999999</v>
      </c>
      <c r="AK29" s="40"/>
      <c r="AL29" s="30">
        <f t="shared" si="17"/>
        <v>68.782000000000011</v>
      </c>
      <c r="AM29" s="30">
        <f t="shared" si="18"/>
        <v>145.82</v>
      </c>
      <c r="AN29" s="40">
        <f>IF(ISNA(VLOOKUP(C29,'[1]USEHistory (WORK)'!$AH$15:$AW$98,13,FALSE)),0,VLOOKUP(C29,'[1]USEHistory (WORK)'!$AH$15:$AW$98,13,FALSE))</f>
        <v>1228</v>
      </c>
      <c r="AO29" s="30">
        <f t="shared" si="19"/>
        <v>68.215000000000003</v>
      </c>
      <c r="AP29" s="40"/>
      <c r="AQ29" s="30">
        <f t="shared" si="20"/>
        <v>59.457999999999998</v>
      </c>
      <c r="AR29" s="40">
        <f>IF(ISNA(VLOOKUP(C29,'[1]USEHistory (WORK)'!$AH$15:$AW$98,14,FALSE)),0,VLOOKUP(C29,'[1]USEHistory (WORK)'!$AH$15:$AW$98,14,FALSE))</f>
        <v>1089</v>
      </c>
      <c r="AS29" s="30">
        <f t="shared" si="21"/>
        <v>64.045000000000002</v>
      </c>
      <c r="AT29" s="40"/>
      <c r="AU29" s="30">
        <f t="shared" si="22"/>
        <v>54.454000000000001</v>
      </c>
      <c r="AV29" s="30">
        <f t="shared" si="23"/>
        <v>132.26</v>
      </c>
      <c r="AW29" s="40">
        <f>IF(ISNA(VLOOKUP(C29,'[1]USEHistory (WORK)'!$AH$15:$AW$98,15,FALSE)),0,VLOOKUP(C29,'[1]USEHistory (WORK)'!$AH$15:$AW$98,15,FALSE))</f>
        <v>1126</v>
      </c>
      <c r="AX29" s="30">
        <f t="shared" si="24"/>
        <v>65.155000000000001</v>
      </c>
      <c r="AY29" s="40"/>
      <c r="AZ29" s="30">
        <f t="shared" si="25"/>
        <v>55.785999999999994</v>
      </c>
      <c r="BA29" s="40">
        <f>IF(ISNA(VLOOKUP(C29,'[1]USEHistory (WORK)'!$AH$15:$AW$98,16,FALSE)),0,VLOOKUP(C29,'[1]USEHistory (WORK)'!$AH$15:$AW$98,16,FALSE))</f>
        <v>815</v>
      </c>
      <c r="BB29" s="30">
        <f t="shared" si="26"/>
        <v>55.825000000000003</v>
      </c>
      <c r="BC29" s="40"/>
      <c r="BD29" s="30">
        <f t="shared" si="27"/>
        <v>44.589999999999996</v>
      </c>
      <c r="BE29" s="30">
        <f t="shared" si="28"/>
        <v>120.98</v>
      </c>
      <c r="BF29" s="42">
        <f t="shared" si="29"/>
        <v>789.81</v>
      </c>
      <c r="BG29" s="41">
        <f t="shared" si="30"/>
        <v>678.97199999999987</v>
      </c>
      <c r="BH29" s="40">
        <f t="shared" si="31"/>
        <v>13777</v>
      </c>
      <c r="BK29" s="50">
        <f t="shared" si="32"/>
        <v>480</v>
      </c>
      <c r="BL29" s="49">
        <f t="shared" si="33"/>
        <v>13777</v>
      </c>
      <c r="BM29" s="37">
        <f t="shared" si="34"/>
        <v>166.5</v>
      </c>
      <c r="BN29" s="32">
        <f t="shared" si="35"/>
        <v>143.30999999999997</v>
      </c>
      <c r="BO29" s="99">
        <f t="shared" si="36"/>
        <v>789.81</v>
      </c>
      <c r="BQ29" s="48">
        <f t="shared" si="37"/>
        <v>229.79999999999998</v>
      </c>
      <c r="BR29" s="53">
        <f t="shared" si="38"/>
        <v>13777</v>
      </c>
      <c r="BS29" s="34">
        <f t="shared" si="39"/>
        <v>212.39999999999995</v>
      </c>
      <c r="BT29" s="33">
        <f t="shared" si="40"/>
        <v>236.77200000000002</v>
      </c>
      <c r="BU29" s="32">
        <f t="shared" si="41"/>
        <v>0</v>
      </c>
      <c r="BV29" s="84">
        <f t="shared" si="42"/>
        <v>678.97199999999998</v>
      </c>
    </row>
    <row r="30" spans="1:74" ht="15" x14ac:dyDescent="0.3">
      <c r="A30" s="1">
        <v>27</v>
      </c>
      <c r="B30" s="52" t="s">
        <v>113</v>
      </c>
      <c r="C30" s="54" t="s">
        <v>112</v>
      </c>
      <c r="D30" s="40">
        <f>IF(ISNA(VLOOKUP(C30,'[1]USEHistory (WORK)'!$AH$15:$AW$98,5,FALSE)),0,VLOOKUP(C30,'[1]USEHistory (WORK)'!$AH$15:$AW$98,5,FALSE))</f>
        <v>807</v>
      </c>
      <c r="E30" s="30">
        <f t="shared" si="43"/>
        <v>55.585000000000001</v>
      </c>
      <c r="F30" s="40"/>
      <c r="G30" s="30">
        <f t="shared" si="0"/>
        <v>44.302</v>
      </c>
      <c r="H30" s="40">
        <f>IF(ISNA(VLOOKUP(C30,'[1]USEHistory (WORK)'!$AH$15:$AW$98,6,FALSE)),0,VLOOKUP(C30,'[1]USEHistory (WORK)'!$AH$15:$AW$98,6,FALSE))</f>
        <v>918</v>
      </c>
      <c r="I30" s="30">
        <f t="shared" si="1"/>
        <v>58.914999999999999</v>
      </c>
      <c r="J30" s="40"/>
      <c r="K30" s="30">
        <f t="shared" si="2"/>
        <v>48.298000000000002</v>
      </c>
      <c r="L30" s="30">
        <f t="shared" si="3"/>
        <v>114.5</v>
      </c>
      <c r="M30" s="40">
        <f>IF(ISNA(VLOOKUP(C30,'[1]USEHistory (WORK)'!$AH$15:$AW$98,7,FALSE)),0,VLOOKUP(C30,'[1]USEHistory (WORK)'!$AH$15:$AW$98,7,FALSE))</f>
        <v>649</v>
      </c>
      <c r="N30" s="30">
        <f t="shared" si="4"/>
        <v>52.006500000000003</v>
      </c>
      <c r="O30" s="40"/>
      <c r="P30" s="30">
        <f t="shared" si="5"/>
        <v>38.613999999999997</v>
      </c>
      <c r="Q30" s="40">
        <f>IF(ISNA(VLOOKUP(C30,'[1]USEHistory (WORK)'!$AH$15:$AW$98,8,FALSE)),0,VLOOKUP(C30,'[1]USEHistory (WORK)'!$AH$15:$AW$98,8,FALSE))</f>
        <v>840</v>
      </c>
      <c r="R30" s="30">
        <f t="shared" si="6"/>
        <v>56.575000000000003</v>
      </c>
      <c r="S30" s="45"/>
      <c r="T30" s="30">
        <f t="shared" si="7"/>
        <v>45.489999999999995</v>
      </c>
      <c r="U30" s="30">
        <f t="shared" si="8"/>
        <v>108.58150000000001</v>
      </c>
      <c r="V30" s="40">
        <f>IF(ISNA(VLOOKUP(C30,'[1]USEHistory (WORK)'!$AH$15:$AW$98,9,FALSE)),0,VLOOKUP(C30,'[1]USEHistory (WORK)'!$AH$15:$AW$98,9,FALSE))</f>
        <v>701</v>
      </c>
      <c r="W30" s="30">
        <f t="shared" si="9"/>
        <v>52.968499999999999</v>
      </c>
      <c r="X30" s="40"/>
      <c r="Y30" s="30">
        <f t="shared" si="10"/>
        <v>40.485999999999997</v>
      </c>
      <c r="Z30" s="40">
        <f>IF(ISNA(VLOOKUP(C30,'[1]USEHistory (WORK)'!$AH$15:$AW$98,10,FALSE)),0,VLOOKUP(C30,'[1]USEHistory (WORK)'!$AH$15:$AW$98,10,FALSE))</f>
        <v>821</v>
      </c>
      <c r="AA30" s="30">
        <f t="shared" si="11"/>
        <v>56.004999999999995</v>
      </c>
      <c r="AB30" s="40"/>
      <c r="AC30" s="30">
        <f t="shared" si="12"/>
        <v>44.805999999999997</v>
      </c>
      <c r="AD30" s="30">
        <f t="shared" si="13"/>
        <v>108.9735</v>
      </c>
      <c r="AE30" s="40">
        <f>IF(ISNA(VLOOKUP(C30,'[1]USEHistory (WORK)'!$AH$15:$AW$98,11,FALSE)),0,VLOOKUP(C30,'[1]USEHistory (WORK)'!$AH$15:$AW$98,11,FALSE))</f>
        <v>1216</v>
      </c>
      <c r="AF30" s="30">
        <f t="shared" si="14"/>
        <v>67.85499999999999</v>
      </c>
      <c r="AG30" s="40"/>
      <c r="AH30" s="30">
        <f t="shared" si="15"/>
        <v>59.025999999999996</v>
      </c>
      <c r="AI30" s="40">
        <f>IF(ISNA(VLOOKUP(C30,'[1]USEHistory (WORK)'!$AH$15:$AW$98,12,FALSE)),0,VLOOKUP(C30,'[1]USEHistory (WORK)'!$AH$15:$AW$98,12,FALSE))</f>
        <v>4051</v>
      </c>
      <c r="AJ30" s="30">
        <f t="shared" si="16"/>
        <v>152.905</v>
      </c>
      <c r="AK30" s="40"/>
      <c r="AL30" s="30">
        <f t="shared" si="17"/>
        <v>180.69400000000002</v>
      </c>
      <c r="AM30" s="30">
        <f t="shared" si="18"/>
        <v>220.76</v>
      </c>
      <c r="AN30" s="40">
        <f>IF(ISNA(VLOOKUP(C30,'[1]USEHistory (WORK)'!$AH$15:$AW$98,13,FALSE)),0,VLOOKUP(C30,'[1]USEHistory (WORK)'!$AH$15:$AW$98,13,FALSE))</f>
        <v>2178</v>
      </c>
      <c r="AO30" s="30">
        <f t="shared" si="19"/>
        <v>96.715000000000003</v>
      </c>
      <c r="AP30" s="40"/>
      <c r="AQ30" s="30">
        <f t="shared" si="20"/>
        <v>98.282000000000011</v>
      </c>
      <c r="AR30" s="40">
        <f>IF(ISNA(VLOOKUP(C30,'[1]USEHistory (WORK)'!$AH$15:$AW$98,14,FALSE)),0,VLOOKUP(C30,'[1]USEHistory (WORK)'!$AH$15:$AW$98,14,FALSE))</f>
        <v>661</v>
      </c>
      <c r="AS30" s="30">
        <f t="shared" si="21"/>
        <v>52.228499999999997</v>
      </c>
      <c r="AT30" s="40"/>
      <c r="AU30" s="30">
        <f t="shared" si="22"/>
        <v>39.045999999999999</v>
      </c>
      <c r="AV30" s="30">
        <f t="shared" si="23"/>
        <v>148.9435</v>
      </c>
      <c r="AW30" s="40">
        <f>IF(ISNA(VLOOKUP(C30,'[1]USEHistory (WORK)'!$AH$15:$AW$98,15,FALSE)),0,VLOOKUP(C30,'[1]USEHistory (WORK)'!$AH$15:$AW$98,15,FALSE))</f>
        <v>769</v>
      </c>
      <c r="AX30" s="30">
        <f t="shared" si="24"/>
        <v>54.445</v>
      </c>
      <c r="AY30" s="40"/>
      <c r="AZ30" s="30">
        <f t="shared" si="25"/>
        <v>42.933999999999997</v>
      </c>
      <c r="BA30" s="40">
        <f>IF(ISNA(VLOOKUP(C30,'[1]USEHistory (WORK)'!$AH$15:$AW$98,16,FALSE)),0,VLOOKUP(C30,'[1]USEHistory (WORK)'!$AH$15:$AW$98,16,FALSE))</f>
        <v>520</v>
      </c>
      <c r="BB30" s="30">
        <f t="shared" si="26"/>
        <v>49.62</v>
      </c>
      <c r="BC30" s="40"/>
      <c r="BD30" s="30">
        <f t="shared" si="27"/>
        <v>34.489999999999995</v>
      </c>
      <c r="BE30" s="30">
        <f t="shared" si="28"/>
        <v>104.065</v>
      </c>
      <c r="BF30" s="42">
        <f t="shared" si="29"/>
        <v>805.82349999999997</v>
      </c>
      <c r="BG30" s="41">
        <f t="shared" si="30"/>
        <v>716.46800000000007</v>
      </c>
      <c r="BH30" s="40">
        <f t="shared" si="31"/>
        <v>14131</v>
      </c>
      <c r="BK30" s="50">
        <f t="shared" si="32"/>
        <v>480</v>
      </c>
      <c r="BL30" s="49">
        <f t="shared" si="33"/>
        <v>14131</v>
      </c>
      <c r="BM30" s="37">
        <f t="shared" si="34"/>
        <v>157.8235</v>
      </c>
      <c r="BN30" s="32">
        <f t="shared" si="35"/>
        <v>168</v>
      </c>
      <c r="BO30" s="99">
        <f t="shared" si="36"/>
        <v>805.82349999999997</v>
      </c>
      <c r="BQ30" s="48">
        <f t="shared" si="37"/>
        <v>229.79999999999998</v>
      </c>
      <c r="BR30" s="53">
        <f t="shared" si="38"/>
        <v>14131</v>
      </c>
      <c r="BS30" s="34">
        <f t="shared" si="39"/>
        <v>210.03999999999996</v>
      </c>
      <c r="BT30" s="33">
        <f t="shared" si="40"/>
        <v>143.352</v>
      </c>
      <c r="BU30" s="32">
        <f t="shared" si="41"/>
        <v>133.27600000000001</v>
      </c>
      <c r="BV30" s="84">
        <f t="shared" si="42"/>
        <v>716.46799999999985</v>
      </c>
    </row>
    <row r="31" spans="1:74" ht="15" x14ac:dyDescent="0.3">
      <c r="A31" s="1">
        <v>28</v>
      </c>
      <c r="B31" s="52" t="s">
        <v>111</v>
      </c>
      <c r="C31" s="54" t="s">
        <v>110</v>
      </c>
      <c r="D31" s="40">
        <f>IF(ISNA(VLOOKUP(C31,'[1]USEHistory (WORK)'!$AH$15:$AW$98,5,FALSE)),0,VLOOKUP(C31,'[1]USEHistory (WORK)'!$AH$15:$AW$98,5,FALSE))</f>
        <v>452</v>
      </c>
      <c r="E31" s="30">
        <f t="shared" si="43"/>
        <v>48.362000000000002</v>
      </c>
      <c r="F31" s="40"/>
      <c r="G31" s="30">
        <f t="shared" si="0"/>
        <v>32.484000000000002</v>
      </c>
      <c r="H31" s="40">
        <f>IF(ISNA(VLOOKUP(C31,'[1]USEHistory (WORK)'!$AH$15:$AW$98,6,FALSE)),0,VLOOKUP(C31,'[1]USEHistory (WORK)'!$AH$15:$AW$98,6,FALSE))</f>
        <v>488</v>
      </c>
      <c r="I31" s="30">
        <f t="shared" si="1"/>
        <v>49.027999999999999</v>
      </c>
      <c r="J31" s="40"/>
      <c r="K31" s="30">
        <f t="shared" si="2"/>
        <v>33.545999999999999</v>
      </c>
      <c r="L31" s="30">
        <f t="shared" si="3"/>
        <v>97.39</v>
      </c>
      <c r="M31" s="40">
        <f>IF(ISNA(VLOOKUP(C31,'[1]USEHistory (WORK)'!$AH$15:$AW$98,7,FALSE)),0,VLOOKUP(C31,'[1]USEHistory (WORK)'!$AH$15:$AW$98,7,FALSE))</f>
        <v>316</v>
      </c>
      <c r="N31" s="30">
        <f t="shared" si="4"/>
        <v>45.846000000000004</v>
      </c>
      <c r="O31" s="40"/>
      <c r="P31" s="30">
        <f t="shared" si="5"/>
        <v>28.472000000000001</v>
      </c>
      <c r="Q31" s="40">
        <f>IF(ISNA(VLOOKUP(C31,'[1]USEHistory (WORK)'!$AH$15:$AW$98,8,FALSE)),0,VLOOKUP(C31,'[1]USEHistory (WORK)'!$AH$15:$AW$98,8,FALSE))</f>
        <v>428</v>
      </c>
      <c r="R31" s="30">
        <f t="shared" si="6"/>
        <v>47.917999999999999</v>
      </c>
      <c r="S31" s="45"/>
      <c r="T31" s="30">
        <f t="shared" si="7"/>
        <v>31.776</v>
      </c>
      <c r="U31" s="30">
        <f t="shared" si="8"/>
        <v>93.76400000000001</v>
      </c>
      <c r="V31" s="40">
        <f>IF(ISNA(VLOOKUP(C31,'[1]USEHistory (WORK)'!$AH$15:$AW$98,9,FALSE)),0,VLOOKUP(C31,'[1]USEHistory (WORK)'!$AH$15:$AW$98,9,FALSE))</f>
        <v>360</v>
      </c>
      <c r="W31" s="30">
        <f t="shared" si="9"/>
        <v>46.66</v>
      </c>
      <c r="X31" s="40"/>
      <c r="Y31" s="30">
        <f t="shared" si="10"/>
        <v>29.769999999999996</v>
      </c>
      <c r="Z31" s="40">
        <f>IF(ISNA(VLOOKUP(C31,'[1]USEHistory (WORK)'!$AH$15:$AW$98,10,FALSE)),0,VLOOKUP(C31,'[1]USEHistory (WORK)'!$AH$15:$AW$98,10,FALSE))</f>
        <v>1241</v>
      </c>
      <c r="AA31" s="30">
        <f t="shared" si="11"/>
        <v>68.60499999999999</v>
      </c>
      <c r="AB31" s="40"/>
      <c r="AC31" s="30">
        <f t="shared" si="12"/>
        <v>59.925999999999995</v>
      </c>
      <c r="AD31" s="30">
        <f t="shared" si="13"/>
        <v>115.26499999999999</v>
      </c>
      <c r="AE31" s="40">
        <f>IF(ISNA(VLOOKUP(C31,'[1]USEHistory (WORK)'!$AH$15:$AW$98,11,FALSE)),0,VLOOKUP(C31,'[1]USEHistory (WORK)'!$AH$15:$AW$98,11,FALSE))</f>
        <v>468</v>
      </c>
      <c r="AF31" s="30">
        <f t="shared" si="14"/>
        <v>48.658000000000001</v>
      </c>
      <c r="AG31" s="40"/>
      <c r="AH31" s="30">
        <f t="shared" si="15"/>
        <v>32.956000000000003</v>
      </c>
      <c r="AI31" s="40">
        <f>IF(ISNA(VLOOKUP(C31,'[1]USEHistory (WORK)'!$AH$15:$AW$98,12,FALSE)),0,VLOOKUP(C31,'[1]USEHistory (WORK)'!$AH$15:$AW$98,12,FALSE))</f>
        <v>465</v>
      </c>
      <c r="AJ31" s="30">
        <f t="shared" si="16"/>
        <v>48.602499999999999</v>
      </c>
      <c r="AK31" s="40"/>
      <c r="AL31" s="30">
        <f t="shared" si="17"/>
        <v>32.8675</v>
      </c>
      <c r="AM31" s="30">
        <f t="shared" si="18"/>
        <v>97.260500000000008</v>
      </c>
      <c r="AN31" s="40">
        <f>IF(ISNA(VLOOKUP(C31,'[1]USEHistory (WORK)'!$AH$15:$AW$98,13,FALSE)),0,VLOOKUP(C31,'[1]USEHistory (WORK)'!$AH$15:$AW$98,13,FALSE))</f>
        <v>282</v>
      </c>
      <c r="AO31" s="30">
        <f t="shared" si="19"/>
        <v>45.216999999999999</v>
      </c>
      <c r="AP31" s="40"/>
      <c r="AQ31" s="30">
        <f t="shared" si="20"/>
        <v>27.469000000000001</v>
      </c>
      <c r="AR31" s="40">
        <f>IF(ISNA(VLOOKUP(C31,'[1]USEHistory (WORK)'!$AH$15:$AW$98,14,FALSE)),0,VLOOKUP(C31,'[1]USEHistory (WORK)'!$AH$15:$AW$98,14,FALSE))</f>
        <v>398</v>
      </c>
      <c r="AS31" s="30">
        <f t="shared" si="21"/>
        <v>47.363</v>
      </c>
      <c r="AT31" s="40"/>
      <c r="AU31" s="30">
        <f t="shared" si="22"/>
        <v>30.890999999999998</v>
      </c>
      <c r="AV31" s="30">
        <f t="shared" si="23"/>
        <v>92.58</v>
      </c>
      <c r="AW31" s="40">
        <f>IF(ISNA(VLOOKUP(C31,'[1]USEHistory (WORK)'!$AH$15:$AW$98,15,FALSE)),0,VLOOKUP(C31,'[1]USEHistory (WORK)'!$AH$15:$AW$98,15,FALSE))</f>
        <v>529</v>
      </c>
      <c r="AX31" s="30">
        <f t="shared" si="24"/>
        <v>49.786500000000004</v>
      </c>
      <c r="AY31" s="40"/>
      <c r="AZ31" s="30">
        <f t="shared" si="25"/>
        <v>34.755499999999998</v>
      </c>
      <c r="BA31" s="40">
        <f>IF(ISNA(VLOOKUP(C31,'[1]USEHistory (WORK)'!$AH$15:$AW$98,16,FALSE)),0,VLOOKUP(C31,'[1]USEHistory (WORK)'!$AH$15:$AW$98,16,FALSE))</f>
        <v>364</v>
      </c>
      <c r="BB31" s="30">
        <f t="shared" si="26"/>
        <v>46.734000000000002</v>
      </c>
      <c r="BC31" s="40"/>
      <c r="BD31" s="30">
        <f t="shared" si="27"/>
        <v>29.887999999999998</v>
      </c>
      <c r="BE31" s="30">
        <f t="shared" si="28"/>
        <v>96.520499999999998</v>
      </c>
      <c r="BF31" s="42">
        <f t="shared" si="29"/>
        <v>592.78</v>
      </c>
      <c r="BG31" s="41">
        <f t="shared" si="30"/>
        <v>404.80099999999999</v>
      </c>
      <c r="BH31" s="40">
        <f t="shared" si="31"/>
        <v>5791</v>
      </c>
      <c r="BK31" s="50">
        <f t="shared" si="32"/>
        <v>480</v>
      </c>
      <c r="BL31" s="49">
        <f t="shared" si="33"/>
        <v>5791</v>
      </c>
      <c r="BM31" s="37">
        <f t="shared" si="34"/>
        <v>98.05</v>
      </c>
      <c r="BN31" s="32">
        <f t="shared" si="35"/>
        <v>14.729999999999999</v>
      </c>
      <c r="BO31" s="99">
        <f t="shared" si="36"/>
        <v>592.78</v>
      </c>
      <c r="BQ31" s="48">
        <f t="shared" si="37"/>
        <v>229.79999999999998</v>
      </c>
      <c r="BR31" s="53">
        <f t="shared" si="38"/>
        <v>5791</v>
      </c>
      <c r="BS31" s="34">
        <f t="shared" si="39"/>
        <v>151.92500000000001</v>
      </c>
      <c r="BT31" s="33">
        <f t="shared" si="40"/>
        <v>23.076000000000001</v>
      </c>
      <c r="BU31" s="32">
        <f t="shared" si="41"/>
        <v>0</v>
      </c>
      <c r="BV31" s="84">
        <f t="shared" si="42"/>
        <v>404.80100000000004</v>
      </c>
    </row>
    <row r="32" spans="1:74" ht="15" x14ac:dyDescent="0.3">
      <c r="A32" s="1">
        <v>29</v>
      </c>
      <c r="B32" s="52" t="s">
        <v>109</v>
      </c>
      <c r="C32" s="54" t="s">
        <v>108</v>
      </c>
      <c r="D32" s="40">
        <f>IF(ISNA(VLOOKUP(C32,'[1]USEHistory (WORK)'!$AH$15:$AW$98,5,FALSE)),0,VLOOKUP(C32,'[1]USEHistory (WORK)'!$AH$15:$AW$98,5,FALSE))</f>
        <v>0</v>
      </c>
      <c r="E32" s="30">
        <f t="shared" si="43"/>
        <v>40</v>
      </c>
      <c r="F32" s="40"/>
      <c r="G32" s="30">
        <f t="shared" si="0"/>
        <v>19.149999999999999</v>
      </c>
      <c r="H32" s="40">
        <f>IF(ISNA(VLOOKUP(C32,'[1]USEHistory (WORK)'!$AH$15:$AW$98,6,FALSE)),0,VLOOKUP(C32,'[1]USEHistory (WORK)'!$AH$15:$AW$98,6,FALSE))</f>
        <v>0</v>
      </c>
      <c r="I32" s="30">
        <f t="shared" si="1"/>
        <v>40</v>
      </c>
      <c r="J32" s="40"/>
      <c r="K32" s="30">
        <f t="shared" si="2"/>
        <v>19.149999999999999</v>
      </c>
      <c r="L32" s="30">
        <f t="shared" si="3"/>
        <v>80</v>
      </c>
      <c r="M32" s="40">
        <f>IF(ISNA(VLOOKUP(C32,'[1]USEHistory (WORK)'!$AH$15:$AW$98,7,FALSE)),0,VLOOKUP(C32,'[1]USEHistory (WORK)'!$AH$15:$AW$98,7,FALSE))</f>
        <v>0</v>
      </c>
      <c r="N32" s="30">
        <f t="shared" si="4"/>
        <v>40</v>
      </c>
      <c r="O32" s="40"/>
      <c r="P32" s="30">
        <f t="shared" si="5"/>
        <v>19.149999999999999</v>
      </c>
      <c r="Q32" s="40">
        <f>IF(ISNA(VLOOKUP(C32,'[1]USEHistory (WORK)'!$AH$15:$AW$98,8,FALSE)),0,VLOOKUP(C32,'[1]USEHistory (WORK)'!$AH$15:$AW$98,8,FALSE))</f>
        <v>0</v>
      </c>
      <c r="R32" s="30">
        <f t="shared" si="6"/>
        <v>40</v>
      </c>
      <c r="S32" s="45"/>
      <c r="T32" s="30">
        <f t="shared" si="7"/>
        <v>19.149999999999999</v>
      </c>
      <c r="U32" s="30">
        <f t="shared" si="8"/>
        <v>80</v>
      </c>
      <c r="V32" s="40">
        <f>IF(ISNA(VLOOKUP(C32,'[1]USEHistory (WORK)'!$AH$15:$AW$98,9,FALSE)),0,VLOOKUP(C32,'[1]USEHistory (WORK)'!$AH$15:$AW$98,9,FALSE))</f>
        <v>0</v>
      </c>
      <c r="W32" s="30">
        <f t="shared" si="9"/>
        <v>40</v>
      </c>
      <c r="X32" s="40"/>
      <c r="Y32" s="30">
        <f t="shared" si="10"/>
        <v>19.149999999999999</v>
      </c>
      <c r="Z32" s="40">
        <f>IF(ISNA(VLOOKUP(C32,'[1]USEHistory (WORK)'!$AH$15:$AW$98,10,FALSE)),0,VLOOKUP(C32,'[1]USEHistory (WORK)'!$AH$15:$AW$98,10,FALSE))</f>
        <v>0</v>
      </c>
      <c r="AA32" s="30">
        <f t="shared" si="11"/>
        <v>40</v>
      </c>
      <c r="AB32" s="40"/>
      <c r="AC32" s="30">
        <f t="shared" si="12"/>
        <v>19.149999999999999</v>
      </c>
      <c r="AD32" s="30">
        <f t="shared" si="13"/>
        <v>80</v>
      </c>
      <c r="AE32" s="40">
        <f>IF(ISNA(VLOOKUP(C32,'[1]USEHistory (WORK)'!$AH$15:$AW$98,11,FALSE)),0,VLOOKUP(C32,'[1]USEHistory (WORK)'!$AH$15:$AW$98,11,FALSE))</f>
        <v>0</v>
      </c>
      <c r="AF32" s="30">
        <f t="shared" si="14"/>
        <v>40</v>
      </c>
      <c r="AG32" s="40"/>
      <c r="AH32" s="30">
        <f t="shared" si="15"/>
        <v>19.149999999999999</v>
      </c>
      <c r="AI32" s="40">
        <f>IF(ISNA(VLOOKUP(C32,'[1]USEHistory (WORK)'!$AH$15:$AW$98,12,FALSE)),0,VLOOKUP(C32,'[1]USEHistory (WORK)'!$AH$15:$AW$98,12,FALSE))</f>
        <v>0</v>
      </c>
      <c r="AJ32" s="30">
        <f t="shared" si="16"/>
        <v>40</v>
      </c>
      <c r="AK32" s="40"/>
      <c r="AL32" s="30">
        <f t="shared" si="17"/>
        <v>19.149999999999999</v>
      </c>
      <c r="AM32" s="30">
        <f t="shared" si="18"/>
        <v>80</v>
      </c>
      <c r="AN32" s="40">
        <f>IF(ISNA(VLOOKUP(C32,'[1]USEHistory (WORK)'!$AH$15:$AW$98,13,FALSE)),0,VLOOKUP(C32,'[1]USEHistory (WORK)'!$AH$15:$AW$98,13,FALSE))</f>
        <v>0</v>
      </c>
      <c r="AO32" s="30">
        <f t="shared" si="19"/>
        <v>40</v>
      </c>
      <c r="AP32" s="40"/>
      <c r="AQ32" s="30">
        <f t="shared" si="20"/>
        <v>19.149999999999999</v>
      </c>
      <c r="AR32" s="40">
        <f>IF(ISNA(VLOOKUP(C32,'[1]USEHistory (WORK)'!$AH$15:$AW$98,14,FALSE)),0,VLOOKUP(C32,'[1]USEHistory (WORK)'!$AH$15:$AW$98,14,FALSE))</f>
        <v>0</v>
      </c>
      <c r="AS32" s="30">
        <f t="shared" si="21"/>
        <v>40</v>
      </c>
      <c r="AT32" s="40"/>
      <c r="AU32" s="30">
        <f t="shared" si="22"/>
        <v>19.149999999999999</v>
      </c>
      <c r="AV32" s="30">
        <f t="shared" si="23"/>
        <v>80</v>
      </c>
      <c r="AW32" s="40">
        <f>IF(ISNA(VLOOKUP(C32,'[1]USEHistory (WORK)'!$AH$15:$AW$98,15,FALSE)),0,VLOOKUP(C32,'[1]USEHistory (WORK)'!$AH$15:$AW$98,15,FALSE))</f>
        <v>0</v>
      </c>
      <c r="AX32" s="30">
        <f t="shared" si="24"/>
        <v>40</v>
      </c>
      <c r="AY32" s="40"/>
      <c r="AZ32" s="30">
        <f t="shared" si="25"/>
        <v>19.149999999999999</v>
      </c>
      <c r="BA32" s="40">
        <f>IF(ISNA(VLOOKUP(C32,'[1]USEHistory (WORK)'!$AH$15:$AW$98,16,FALSE)),0,VLOOKUP(C32,'[1]USEHistory (WORK)'!$AH$15:$AW$98,16,FALSE))</f>
        <v>519</v>
      </c>
      <c r="BB32" s="30">
        <f t="shared" si="26"/>
        <v>49.601500000000001</v>
      </c>
      <c r="BC32" s="40"/>
      <c r="BD32" s="30">
        <f t="shared" si="27"/>
        <v>34.460499999999996</v>
      </c>
      <c r="BE32" s="30">
        <f t="shared" si="28"/>
        <v>89.601500000000001</v>
      </c>
      <c r="BF32" s="42">
        <f t="shared" si="29"/>
        <v>489.60149999999999</v>
      </c>
      <c r="BG32" s="41">
        <f t="shared" si="30"/>
        <v>245.11050000000003</v>
      </c>
      <c r="BH32" s="40">
        <f t="shared" si="31"/>
        <v>519</v>
      </c>
      <c r="BK32" s="50">
        <f t="shared" si="32"/>
        <v>480</v>
      </c>
      <c r="BL32" s="49">
        <f t="shared" si="33"/>
        <v>519</v>
      </c>
      <c r="BM32" s="37">
        <f t="shared" si="34"/>
        <v>9.6014999999999997</v>
      </c>
      <c r="BN32" s="32">
        <f t="shared" si="35"/>
        <v>0</v>
      </c>
      <c r="BO32" s="99">
        <f t="shared" si="36"/>
        <v>489.60149999999999</v>
      </c>
      <c r="BQ32" s="48">
        <f t="shared" si="37"/>
        <v>229.79999999999998</v>
      </c>
      <c r="BR32" s="53">
        <f t="shared" si="38"/>
        <v>519</v>
      </c>
      <c r="BS32" s="34">
        <f t="shared" si="39"/>
        <v>15.310500000000001</v>
      </c>
      <c r="BT32" s="33">
        <f t="shared" si="40"/>
        <v>0</v>
      </c>
      <c r="BU32" s="32">
        <f t="shared" si="41"/>
        <v>0</v>
      </c>
      <c r="BV32" s="84">
        <f t="shared" si="42"/>
        <v>245.11049999999997</v>
      </c>
    </row>
    <row r="33" spans="1:74" ht="15" x14ac:dyDescent="0.3">
      <c r="A33" s="1">
        <v>30</v>
      </c>
      <c r="B33" s="52" t="s">
        <v>107</v>
      </c>
      <c r="C33" s="54" t="s">
        <v>106</v>
      </c>
      <c r="D33" s="40">
        <f>IF(ISNA(VLOOKUP(C33,'[1]USEHistory (WORK)'!$AH$15:$AW$98,5,FALSE)),0,VLOOKUP(C33,'[1]USEHistory (WORK)'!$AH$15:$AW$98,5,FALSE))</f>
        <v>389</v>
      </c>
      <c r="E33" s="30">
        <f t="shared" si="43"/>
        <v>47.1965</v>
      </c>
      <c r="F33" s="40"/>
      <c r="G33" s="30">
        <f t="shared" si="0"/>
        <v>30.625500000000002</v>
      </c>
      <c r="H33" s="40">
        <f>IF(ISNA(VLOOKUP(C33,'[1]USEHistory (WORK)'!$AH$15:$AW$98,6,FALSE)),0,VLOOKUP(C33,'[1]USEHistory (WORK)'!$AH$15:$AW$98,6,FALSE))</f>
        <v>502</v>
      </c>
      <c r="I33" s="30">
        <f t="shared" si="1"/>
        <v>49.286999999999999</v>
      </c>
      <c r="J33" s="40"/>
      <c r="K33" s="30">
        <f t="shared" si="2"/>
        <v>33.959000000000003</v>
      </c>
      <c r="L33" s="30">
        <f t="shared" si="3"/>
        <v>96.483499999999992</v>
      </c>
      <c r="M33" s="40">
        <f>IF(ISNA(VLOOKUP(C33,'[1]USEHistory (WORK)'!$AH$15:$AW$98,7,FALSE)),0,VLOOKUP(C33,'[1]USEHistory (WORK)'!$AH$15:$AW$98,7,FALSE))</f>
        <v>418</v>
      </c>
      <c r="N33" s="30">
        <f t="shared" si="4"/>
        <v>47.732999999999997</v>
      </c>
      <c r="O33" s="40"/>
      <c r="P33" s="30">
        <f t="shared" si="5"/>
        <v>31.481000000000002</v>
      </c>
      <c r="Q33" s="40">
        <f>IF(ISNA(VLOOKUP(C33,'[1]USEHistory (WORK)'!$AH$15:$AW$98,8,FALSE)),0,VLOOKUP(C33,'[1]USEHistory (WORK)'!$AH$15:$AW$98,8,FALSE))</f>
        <v>345</v>
      </c>
      <c r="R33" s="30">
        <f t="shared" si="6"/>
        <v>46.3825</v>
      </c>
      <c r="S33" s="45"/>
      <c r="T33" s="30">
        <f t="shared" si="7"/>
        <v>29.327500000000001</v>
      </c>
      <c r="U33" s="30">
        <f t="shared" si="8"/>
        <v>94.115499999999997</v>
      </c>
      <c r="V33" s="40">
        <f>IF(ISNA(VLOOKUP(C33,'[1]USEHistory (WORK)'!$AH$15:$AW$98,9,FALSE)),0,VLOOKUP(C33,'[1]USEHistory (WORK)'!$AH$15:$AW$98,9,FALSE))</f>
        <v>415</v>
      </c>
      <c r="W33" s="30">
        <f t="shared" si="9"/>
        <v>47.677500000000002</v>
      </c>
      <c r="X33" s="40"/>
      <c r="Y33" s="30">
        <f t="shared" si="10"/>
        <v>31.392499999999998</v>
      </c>
      <c r="Z33" s="40">
        <f>IF(ISNA(VLOOKUP(C33,'[1]USEHistory (WORK)'!$AH$15:$AW$98,10,FALSE)),0,VLOOKUP(C33,'[1]USEHistory (WORK)'!$AH$15:$AW$98,10,FALSE))</f>
        <v>480</v>
      </c>
      <c r="AA33" s="30">
        <f t="shared" si="11"/>
        <v>48.879999999999995</v>
      </c>
      <c r="AB33" s="40"/>
      <c r="AC33" s="30">
        <f t="shared" si="12"/>
        <v>33.31</v>
      </c>
      <c r="AD33" s="30">
        <f t="shared" si="13"/>
        <v>96.557500000000005</v>
      </c>
      <c r="AE33" s="40">
        <f>IF(ISNA(VLOOKUP(C33,'[1]USEHistory (WORK)'!$AH$15:$AW$98,11,FALSE)),0,VLOOKUP(C33,'[1]USEHistory (WORK)'!$AH$15:$AW$98,11,FALSE))</f>
        <v>405</v>
      </c>
      <c r="AF33" s="30">
        <f t="shared" si="14"/>
        <v>47.4925</v>
      </c>
      <c r="AG33" s="40"/>
      <c r="AH33" s="30">
        <f t="shared" si="15"/>
        <v>31.097499999999997</v>
      </c>
      <c r="AI33" s="40">
        <f>IF(ISNA(VLOOKUP(C33,'[1]USEHistory (WORK)'!$AH$15:$AW$98,12,FALSE)),0,VLOOKUP(C33,'[1]USEHistory (WORK)'!$AH$15:$AW$98,12,FALSE))</f>
        <v>952</v>
      </c>
      <c r="AJ33" s="30">
        <f t="shared" si="16"/>
        <v>59.935000000000002</v>
      </c>
      <c r="AK33" s="40"/>
      <c r="AL33" s="30">
        <f t="shared" si="17"/>
        <v>49.521999999999998</v>
      </c>
      <c r="AM33" s="30">
        <f t="shared" si="18"/>
        <v>107.42750000000001</v>
      </c>
      <c r="AN33" s="40">
        <f>IF(ISNA(VLOOKUP(C33,'[1]USEHistory (WORK)'!$AH$15:$AW$98,13,FALSE)),0,VLOOKUP(C33,'[1]USEHistory (WORK)'!$AH$15:$AW$98,13,FALSE))</f>
        <v>488</v>
      </c>
      <c r="AO33" s="30">
        <f t="shared" si="19"/>
        <v>49.027999999999999</v>
      </c>
      <c r="AP33" s="40"/>
      <c r="AQ33" s="30">
        <f t="shared" si="20"/>
        <v>33.545999999999999</v>
      </c>
      <c r="AR33" s="40">
        <f>IF(ISNA(VLOOKUP(C33,'[1]USEHistory (WORK)'!$AH$15:$AW$98,14,FALSE)),0,VLOOKUP(C33,'[1]USEHistory (WORK)'!$AH$15:$AW$98,14,FALSE))</f>
        <v>338</v>
      </c>
      <c r="AS33" s="30">
        <f t="shared" si="21"/>
        <v>46.253</v>
      </c>
      <c r="AT33" s="40"/>
      <c r="AU33" s="30">
        <f t="shared" si="22"/>
        <v>29.120999999999999</v>
      </c>
      <c r="AV33" s="30">
        <f t="shared" si="23"/>
        <v>95.281000000000006</v>
      </c>
      <c r="AW33" s="40">
        <f>IF(ISNA(VLOOKUP(C33,'[1]USEHistory (WORK)'!$AH$15:$AW$98,15,FALSE)),0,VLOOKUP(C33,'[1]USEHistory (WORK)'!$AH$15:$AW$98,15,FALSE))</f>
        <v>442</v>
      </c>
      <c r="AX33" s="30">
        <f t="shared" si="24"/>
        <v>48.177</v>
      </c>
      <c r="AY33" s="40"/>
      <c r="AZ33" s="30">
        <f t="shared" si="25"/>
        <v>32.189</v>
      </c>
      <c r="BA33" s="40">
        <f>IF(ISNA(VLOOKUP(C33,'[1]USEHistory (WORK)'!$AH$15:$AW$98,16,FALSE)),0,VLOOKUP(C33,'[1]USEHistory (WORK)'!$AH$15:$AW$98,16,FALSE))</f>
        <v>325</v>
      </c>
      <c r="BB33" s="30">
        <f t="shared" si="26"/>
        <v>46.012500000000003</v>
      </c>
      <c r="BC33" s="40"/>
      <c r="BD33" s="30">
        <f t="shared" si="27"/>
        <v>28.737499999999997</v>
      </c>
      <c r="BE33" s="30">
        <f t="shared" si="28"/>
        <v>94.18950000000001</v>
      </c>
      <c r="BF33" s="42">
        <f t="shared" si="29"/>
        <v>584.05449999999996</v>
      </c>
      <c r="BG33" s="41">
        <f t="shared" si="30"/>
        <v>394.30850000000004</v>
      </c>
      <c r="BH33" s="40">
        <f t="shared" si="31"/>
        <v>5499</v>
      </c>
      <c r="BK33" s="50">
        <f t="shared" si="32"/>
        <v>480</v>
      </c>
      <c r="BL33" s="49">
        <f t="shared" si="33"/>
        <v>5499</v>
      </c>
      <c r="BM33" s="37">
        <f t="shared" si="34"/>
        <v>97.994500000000002</v>
      </c>
      <c r="BN33" s="32">
        <f t="shared" si="35"/>
        <v>6.06</v>
      </c>
      <c r="BO33" s="99">
        <f t="shared" si="36"/>
        <v>584.05449999999996</v>
      </c>
      <c r="BQ33" s="48">
        <f t="shared" si="37"/>
        <v>229.79999999999998</v>
      </c>
      <c r="BR33" s="53">
        <f t="shared" si="38"/>
        <v>5499</v>
      </c>
      <c r="BS33" s="34">
        <f t="shared" si="39"/>
        <v>151.83650000000003</v>
      </c>
      <c r="BT33" s="33">
        <f t="shared" si="40"/>
        <v>12.672000000000001</v>
      </c>
      <c r="BU33" s="32">
        <f t="shared" si="41"/>
        <v>0</v>
      </c>
      <c r="BV33" s="84">
        <f t="shared" si="42"/>
        <v>394.30850000000004</v>
      </c>
    </row>
    <row r="34" spans="1:74" ht="15" x14ac:dyDescent="0.3">
      <c r="A34" s="1">
        <v>31</v>
      </c>
      <c r="B34" s="52" t="s">
        <v>105</v>
      </c>
      <c r="C34" s="54" t="s">
        <v>104</v>
      </c>
      <c r="D34" s="40">
        <f>IF(ISNA(VLOOKUP(C34,'[1]USEHistory (WORK)'!$AH$15:$AW$98,5,FALSE)),0,VLOOKUP(C34,'[1]USEHistory (WORK)'!$AH$15:$AW$98,5,FALSE))</f>
        <v>817</v>
      </c>
      <c r="E34" s="30">
        <f t="shared" si="43"/>
        <v>55.884999999999998</v>
      </c>
      <c r="F34" s="40"/>
      <c r="G34" s="30">
        <f t="shared" si="0"/>
        <v>44.661999999999999</v>
      </c>
      <c r="H34" s="40">
        <f>IF(ISNA(VLOOKUP(C34,'[1]USEHistory (WORK)'!$AH$15:$AW$98,6,FALSE)),0,VLOOKUP(C34,'[1]USEHistory (WORK)'!$AH$15:$AW$98,6,FALSE))</f>
        <v>1027</v>
      </c>
      <c r="I34" s="30">
        <f t="shared" si="1"/>
        <v>62.185000000000002</v>
      </c>
      <c r="J34" s="40"/>
      <c r="K34" s="30">
        <f t="shared" si="2"/>
        <v>52.222000000000001</v>
      </c>
      <c r="L34" s="30">
        <f t="shared" si="3"/>
        <v>118.07</v>
      </c>
      <c r="M34" s="40">
        <f>IF(ISNA(VLOOKUP(C34,'[1]USEHistory (WORK)'!$AH$15:$AW$98,7,FALSE)),0,VLOOKUP(C34,'[1]USEHistory (WORK)'!$AH$15:$AW$98,7,FALSE))</f>
        <v>680</v>
      </c>
      <c r="N34" s="30">
        <f t="shared" si="4"/>
        <v>52.58</v>
      </c>
      <c r="O34" s="40"/>
      <c r="P34" s="30">
        <f t="shared" si="5"/>
        <v>39.729999999999997</v>
      </c>
      <c r="Q34" s="40">
        <f>IF(ISNA(VLOOKUP(C34,'[1]USEHistory (WORK)'!$AH$15:$AW$98,8,FALSE)),0,VLOOKUP(C34,'[1]USEHistory (WORK)'!$AH$15:$AW$98,8,FALSE))</f>
        <v>615</v>
      </c>
      <c r="R34" s="30">
        <f t="shared" si="6"/>
        <v>51.377499999999998</v>
      </c>
      <c r="S34" s="45"/>
      <c r="T34" s="30">
        <f t="shared" si="7"/>
        <v>37.39</v>
      </c>
      <c r="U34" s="30">
        <f t="shared" si="8"/>
        <v>103.9575</v>
      </c>
      <c r="V34" s="40">
        <f>IF(ISNA(VLOOKUP(C34,'[1]USEHistory (WORK)'!$AH$15:$AW$98,9,FALSE)),0,VLOOKUP(C34,'[1]USEHistory (WORK)'!$AH$15:$AW$98,9,FALSE))</f>
        <v>639</v>
      </c>
      <c r="W34" s="30">
        <f t="shared" si="9"/>
        <v>51.8215</v>
      </c>
      <c r="X34" s="40"/>
      <c r="Y34" s="30">
        <f t="shared" si="10"/>
        <v>38.253999999999998</v>
      </c>
      <c r="Z34" s="40">
        <f>IF(ISNA(VLOOKUP(C34,'[1]USEHistory (WORK)'!$AH$15:$AW$98,10,FALSE)),0,VLOOKUP(C34,'[1]USEHistory (WORK)'!$AH$15:$AW$98,10,FALSE))</f>
        <v>1963</v>
      </c>
      <c r="AA34" s="30">
        <f t="shared" si="11"/>
        <v>90.265000000000001</v>
      </c>
      <c r="AB34" s="40"/>
      <c r="AC34" s="30">
        <f t="shared" si="12"/>
        <v>88.822000000000003</v>
      </c>
      <c r="AD34" s="30">
        <f t="shared" si="13"/>
        <v>142.0865</v>
      </c>
      <c r="AE34" s="40">
        <f>IF(ISNA(VLOOKUP(C34,'[1]USEHistory (WORK)'!$AH$15:$AW$98,11,FALSE)),0,VLOOKUP(C34,'[1]USEHistory (WORK)'!$AH$15:$AW$98,11,FALSE))</f>
        <v>2108</v>
      </c>
      <c r="AF34" s="30">
        <f t="shared" si="14"/>
        <v>94.615000000000009</v>
      </c>
      <c r="AG34" s="40"/>
      <c r="AH34" s="30">
        <f t="shared" si="15"/>
        <v>95.201999999999998</v>
      </c>
      <c r="AI34" s="40">
        <f>IF(ISNA(VLOOKUP(C34,'[1]USEHistory (WORK)'!$AH$15:$AW$98,12,FALSE)),0,VLOOKUP(C34,'[1]USEHistory (WORK)'!$AH$15:$AW$98,12,FALSE))</f>
        <v>2971</v>
      </c>
      <c r="AJ34" s="30">
        <f t="shared" si="16"/>
        <v>120.505</v>
      </c>
      <c r="AK34" s="40"/>
      <c r="AL34" s="30">
        <f t="shared" si="17"/>
        <v>133.17400000000001</v>
      </c>
      <c r="AM34" s="30">
        <f t="shared" si="18"/>
        <v>215.12</v>
      </c>
      <c r="AN34" s="40">
        <f>IF(ISNA(VLOOKUP(C34,'[1]USEHistory (WORK)'!$AH$15:$AW$98,13,FALSE)),0,VLOOKUP(C34,'[1]USEHistory (WORK)'!$AH$15:$AW$98,13,FALSE))</f>
        <v>1870</v>
      </c>
      <c r="AO34" s="30">
        <f t="shared" si="19"/>
        <v>87.474999999999994</v>
      </c>
      <c r="AP34" s="40"/>
      <c r="AQ34" s="30">
        <f t="shared" si="20"/>
        <v>84.72999999999999</v>
      </c>
      <c r="AR34" s="40">
        <f>IF(ISNA(VLOOKUP(C34,'[1]USEHistory (WORK)'!$AH$15:$AW$98,14,FALSE)),0,VLOOKUP(C34,'[1]USEHistory (WORK)'!$AH$15:$AW$98,14,FALSE))</f>
        <v>699</v>
      </c>
      <c r="AS34" s="30">
        <f t="shared" si="21"/>
        <v>52.9315</v>
      </c>
      <c r="AT34" s="40"/>
      <c r="AU34" s="30">
        <f t="shared" si="22"/>
        <v>40.414000000000001</v>
      </c>
      <c r="AV34" s="30">
        <f t="shared" si="23"/>
        <v>140.40649999999999</v>
      </c>
      <c r="AW34" s="40">
        <f>IF(ISNA(VLOOKUP(C34,'[1]USEHistory (WORK)'!$AH$15:$AW$98,15,FALSE)),0,VLOOKUP(C34,'[1]USEHistory (WORK)'!$AH$15:$AW$98,15,FALSE))</f>
        <v>688</v>
      </c>
      <c r="AX34" s="30">
        <f t="shared" si="24"/>
        <v>52.728000000000002</v>
      </c>
      <c r="AY34" s="40"/>
      <c r="AZ34" s="30">
        <f t="shared" si="25"/>
        <v>40.018000000000001</v>
      </c>
      <c r="BA34" s="40">
        <f>IF(ISNA(VLOOKUP(C34,'[1]USEHistory (WORK)'!$AH$15:$AW$98,16,FALSE)),0,VLOOKUP(C34,'[1]USEHistory (WORK)'!$AH$15:$AW$98,16,FALSE))</f>
        <v>508</v>
      </c>
      <c r="BB34" s="30">
        <f t="shared" si="26"/>
        <v>49.397999999999996</v>
      </c>
      <c r="BC34" s="40"/>
      <c r="BD34" s="30">
        <f t="shared" si="27"/>
        <v>34.135999999999996</v>
      </c>
      <c r="BE34" s="30">
        <f t="shared" si="28"/>
        <v>102.126</v>
      </c>
      <c r="BF34" s="42">
        <f t="shared" si="29"/>
        <v>821.76649999999995</v>
      </c>
      <c r="BG34" s="41">
        <f t="shared" si="30"/>
        <v>728.75400000000002</v>
      </c>
      <c r="BH34" s="40">
        <f t="shared" si="31"/>
        <v>14585</v>
      </c>
      <c r="BK34" s="50">
        <f t="shared" si="32"/>
        <v>480</v>
      </c>
      <c r="BL34" s="49">
        <f t="shared" si="33"/>
        <v>14585</v>
      </c>
      <c r="BM34" s="37">
        <f t="shared" si="34"/>
        <v>154.0865</v>
      </c>
      <c r="BN34" s="32">
        <f t="shared" si="35"/>
        <v>187.67999999999998</v>
      </c>
      <c r="BO34" s="99">
        <f t="shared" si="36"/>
        <v>821.76649999999995</v>
      </c>
      <c r="BQ34" s="48">
        <f t="shared" si="37"/>
        <v>229.79999999999998</v>
      </c>
      <c r="BR34" s="53">
        <f t="shared" si="38"/>
        <v>14585</v>
      </c>
      <c r="BS34" s="34">
        <f t="shared" si="39"/>
        <v>209.68599999999995</v>
      </c>
      <c r="BT34" s="33">
        <f t="shared" si="40"/>
        <v>178.74</v>
      </c>
      <c r="BU34" s="32">
        <f t="shared" si="41"/>
        <v>110.52800000000001</v>
      </c>
      <c r="BV34" s="84">
        <f t="shared" si="42"/>
        <v>728.75399999999991</v>
      </c>
    </row>
    <row r="35" spans="1:74" ht="15" x14ac:dyDescent="0.3">
      <c r="A35" s="1">
        <v>32</v>
      </c>
      <c r="B35" s="52" t="s">
        <v>103</v>
      </c>
      <c r="C35" s="54" t="s">
        <v>102</v>
      </c>
      <c r="D35" s="40">
        <f>IF(ISNA(VLOOKUP(C35,'[1]USEHistory (WORK)'!$AH$15:$AW$98,5,FALSE)),0,VLOOKUP(C35,'[1]USEHistory (WORK)'!$AH$15:$AW$98,5,FALSE))</f>
        <v>757</v>
      </c>
      <c r="E35" s="30">
        <f t="shared" si="43"/>
        <v>54.085000000000001</v>
      </c>
      <c r="F35" s="40"/>
      <c r="G35" s="30">
        <f t="shared" si="0"/>
        <v>42.501999999999995</v>
      </c>
      <c r="H35" s="40">
        <f>IF(ISNA(VLOOKUP(C35,'[1]USEHistory (WORK)'!$AH$15:$AW$98,6,FALSE)),0,VLOOKUP(C35,'[1]USEHistory (WORK)'!$AH$15:$AW$98,6,FALSE))</f>
        <v>886</v>
      </c>
      <c r="I35" s="30">
        <f t="shared" si="1"/>
        <v>57.954999999999998</v>
      </c>
      <c r="J35" s="40"/>
      <c r="K35" s="30">
        <f t="shared" si="2"/>
        <v>47.146000000000001</v>
      </c>
      <c r="L35" s="30">
        <f t="shared" si="3"/>
        <v>112.03999999999999</v>
      </c>
      <c r="M35" s="40">
        <f>IF(ISNA(VLOOKUP(C35,'[1]USEHistory (WORK)'!$AH$15:$AW$98,7,FALSE)),0,VLOOKUP(C35,'[1]USEHistory (WORK)'!$AH$15:$AW$98,7,FALSE))</f>
        <v>721</v>
      </c>
      <c r="N35" s="30">
        <f t="shared" si="4"/>
        <v>53.338499999999996</v>
      </c>
      <c r="O35" s="40"/>
      <c r="P35" s="30">
        <f t="shared" si="5"/>
        <v>41.205999999999996</v>
      </c>
      <c r="Q35" s="40">
        <f>IF(ISNA(VLOOKUP(C35,'[1]USEHistory (WORK)'!$AH$15:$AW$98,8,FALSE)),0,VLOOKUP(C35,'[1]USEHistory (WORK)'!$AH$15:$AW$98,8,FALSE))</f>
        <v>796</v>
      </c>
      <c r="R35" s="30">
        <f t="shared" si="6"/>
        <v>55.254999999999995</v>
      </c>
      <c r="S35" s="45"/>
      <c r="T35" s="30">
        <f t="shared" si="7"/>
        <v>43.905999999999999</v>
      </c>
      <c r="U35" s="30">
        <f t="shared" si="8"/>
        <v>108.59349999999999</v>
      </c>
      <c r="V35" s="40">
        <f>IF(ISNA(VLOOKUP(C35,'[1]USEHistory (WORK)'!$AH$15:$AW$98,9,FALSE)),0,VLOOKUP(C35,'[1]USEHistory (WORK)'!$AH$15:$AW$98,9,FALSE))</f>
        <v>715</v>
      </c>
      <c r="W35" s="30">
        <f t="shared" si="9"/>
        <v>53.227499999999999</v>
      </c>
      <c r="X35" s="40"/>
      <c r="Y35" s="30">
        <f t="shared" si="10"/>
        <v>40.989999999999995</v>
      </c>
      <c r="Z35" s="40">
        <f>IF(ISNA(VLOOKUP(C35,'[1]USEHistory (WORK)'!$AH$15:$AW$98,10,FALSE)),0,VLOOKUP(C35,'[1]USEHistory (WORK)'!$AH$15:$AW$98,10,FALSE))</f>
        <v>1000</v>
      </c>
      <c r="AA35" s="30">
        <f t="shared" si="11"/>
        <v>61.375</v>
      </c>
      <c r="AB35" s="40"/>
      <c r="AC35" s="30">
        <f t="shared" si="12"/>
        <v>51.25</v>
      </c>
      <c r="AD35" s="30">
        <f t="shared" si="13"/>
        <v>114.60249999999999</v>
      </c>
      <c r="AE35" s="40">
        <f>IF(ISNA(VLOOKUP(C35,'[1]USEHistory (WORK)'!$AH$15:$AW$98,11,FALSE)),0,VLOOKUP(C35,'[1]USEHistory (WORK)'!$AH$15:$AW$98,11,FALSE))</f>
        <v>1150</v>
      </c>
      <c r="AF35" s="30">
        <f t="shared" si="14"/>
        <v>65.875</v>
      </c>
      <c r="AG35" s="40"/>
      <c r="AH35" s="30">
        <f t="shared" si="15"/>
        <v>56.65</v>
      </c>
      <c r="AI35" s="40">
        <f>IF(ISNA(VLOOKUP(C35,'[1]USEHistory (WORK)'!$AH$15:$AW$98,12,FALSE)),0,VLOOKUP(C35,'[1]USEHistory (WORK)'!$AH$15:$AW$98,12,FALSE))</f>
        <v>1270</v>
      </c>
      <c r="AJ35" s="30">
        <f t="shared" si="16"/>
        <v>69.474999999999994</v>
      </c>
      <c r="AK35" s="40"/>
      <c r="AL35" s="30">
        <f t="shared" si="17"/>
        <v>60.97</v>
      </c>
      <c r="AM35" s="30">
        <f t="shared" si="18"/>
        <v>135.35</v>
      </c>
      <c r="AN35" s="40">
        <f>IF(ISNA(VLOOKUP(C35,'[1]USEHistory (WORK)'!$AH$15:$AW$98,13,FALSE)),0,VLOOKUP(C35,'[1]USEHistory (WORK)'!$AH$15:$AW$98,13,FALSE))</f>
        <v>717</v>
      </c>
      <c r="AO35" s="30">
        <f t="shared" si="19"/>
        <v>53.264499999999998</v>
      </c>
      <c r="AP35" s="40"/>
      <c r="AQ35" s="30">
        <f t="shared" si="20"/>
        <v>41.061999999999998</v>
      </c>
      <c r="AR35" s="40">
        <f>IF(ISNA(VLOOKUP(C35,'[1]USEHistory (WORK)'!$AH$15:$AW$98,14,FALSE)),0,VLOOKUP(C35,'[1]USEHistory (WORK)'!$AH$15:$AW$98,14,FALSE))</f>
        <v>616</v>
      </c>
      <c r="AS35" s="30">
        <f t="shared" si="21"/>
        <v>51.396000000000001</v>
      </c>
      <c r="AT35" s="40"/>
      <c r="AU35" s="30">
        <f t="shared" si="22"/>
        <v>37.426000000000002</v>
      </c>
      <c r="AV35" s="30">
        <f t="shared" si="23"/>
        <v>104.6605</v>
      </c>
      <c r="AW35" s="40">
        <f>IF(ISNA(VLOOKUP(C35,'[1]USEHistory (WORK)'!$AH$15:$AW$98,15,FALSE)),0,VLOOKUP(C35,'[1]USEHistory (WORK)'!$AH$15:$AW$98,15,FALSE))</f>
        <v>708</v>
      </c>
      <c r="AX35" s="30">
        <f t="shared" si="24"/>
        <v>53.097999999999999</v>
      </c>
      <c r="AY35" s="40"/>
      <c r="AZ35" s="30">
        <f t="shared" si="25"/>
        <v>40.738</v>
      </c>
      <c r="BA35" s="40">
        <f>IF(ISNA(VLOOKUP(C35,'[1]USEHistory (WORK)'!$AH$15:$AW$98,16,FALSE)),0,VLOOKUP(C35,'[1]USEHistory (WORK)'!$AH$15:$AW$98,16,FALSE))</f>
        <v>483</v>
      </c>
      <c r="BB35" s="30">
        <f t="shared" si="26"/>
        <v>48.935499999999998</v>
      </c>
      <c r="BC35" s="40"/>
      <c r="BD35" s="30">
        <f t="shared" si="27"/>
        <v>33.398499999999999</v>
      </c>
      <c r="BE35" s="30">
        <f t="shared" si="28"/>
        <v>102.0335</v>
      </c>
      <c r="BF35" s="42">
        <f t="shared" si="29"/>
        <v>677.28</v>
      </c>
      <c r="BG35" s="41">
        <f t="shared" si="30"/>
        <v>537.24450000000002</v>
      </c>
      <c r="BH35" s="40">
        <f t="shared" si="31"/>
        <v>9819</v>
      </c>
      <c r="BK35" s="50">
        <f t="shared" si="32"/>
        <v>480</v>
      </c>
      <c r="BL35" s="49">
        <f t="shared" si="33"/>
        <v>9819</v>
      </c>
      <c r="BM35" s="37">
        <f t="shared" si="34"/>
        <v>156.51</v>
      </c>
      <c r="BN35" s="32">
        <f t="shared" si="35"/>
        <v>40.770000000000003</v>
      </c>
      <c r="BO35" s="99">
        <f t="shared" si="36"/>
        <v>677.28</v>
      </c>
      <c r="BQ35" s="48">
        <f t="shared" si="37"/>
        <v>229.79999999999998</v>
      </c>
      <c r="BR35" s="53">
        <f t="shared" si="38"/>
        <v>9819</v>
      </c>
      <c r="BS35" s="34">
        <f t="shared" si="39"/>
        <v>208.94849999999997</v>
      </c>
      <c r="BT35" s="33">
        <f t="shared" si="40"/>
        <v>98.496000000000009</v>
      </c>
      <c r="BU35" s="32">
        <f t="shared" si="41"/>
        <v>0</v>
      </c>
      <c r="BV35" s="84">
        <f t="shared" si="42"/>
        <v>537.2444999999999</v>
      </c>
    </row>
    <row r="36" spans="1:74" ht="15" x14ac:dyDescent="0.3">
      <c r="A36" s="1">
        <v>33</v>
      </c>
      <c r="B36" s="52" t="s">
        <v>101</v>
      </c>
      <c r="C36" s="54" t="s">
        <v>100</v>
      </c>
      <c r="D36" s="40">
        <f>IF(ISNA(VLOOKUP(C36,'[1]USEHistory (WORK)'!$AH$15:$AW$98,5,FALSE)),0,VLOOKUP(C36,'[1]USEHistory (WORK)'!$AH$15:$AW$98,5,FALSE))</f>
        <v>710</v>
      </c>
      <c r="E36" s="30">
        <f t="shared" si="43"/>
        <v>53.134999999999998</v>
      </c>
      <c r="F36" s="40"/>
      <c r="G36" s="30">
        <f t="shared" ref="G36:G67" si="44">IF(D36&lt;$BS$1,D36*$BS$3/100,$BS$1*$BS$3/100)+IF(D36&gt;$BT$1,(D36-$BT$1)*$BU$3/100,0)+IF(D36&gt;$BS$1,(D36-$BS$1)*$BT$3/100-(IF(D36&gt;$BT$1,(D36-$BT$1)*$BT$3/100,0)),0)+$BQ$3</f>
        <v>40.81</v>
      </c>
      <c r="H36" s="40">
        <f>IF(ISNA(VLOOKUP(C36,'[1]USEHistory (WORK)'!$AH$15:$AW$98,6,FALSE)),0,VLOOKUP(C36,'[1]USEHistory (WORK)'!$AH$15:$AW$98,6,FALSE))</f>
        <v>956</v>
      </c>
      <c r="I36" s="30">
        <f t="shared" ref="I36:I67" si="45">IF(H36&lt;$BN$1,(H36*$BM$3)+$BK$3,($BN$1*$BM$3)+((H36-$BN$1)*$BN$3)+$BK$3)</f>
        <v>60.055</v>
      </c>
      <c r="J36" s="40"/>
      <c r="K36" s="30">
        <f t="shared" ref="K36:K67" si="46">IF(H36&lt;$BS$1,H36*$BS$3/100,$BS$1*$BS$3/100)+IF(H36&gt;$BT$1,(H36-$BT$1)*$BU$3/100,0)+IF(H36&gt;$BS$1,(H36-$BS$1)*$BT$3/100-(IF(H36&gt;$BT$1,(H36-$BT$1)*$BT$3/100,0)),0)+$BQ$3</f>
        <v>49.665999999999997</v>
      </c>
      <c r="L36" s="30">
        <f t="shared" ref="L36:L67" si="47">E36+I36</f>
        <v>113.19</v>
      </c>
      <c r="M36" s="40">
        <f>IF(ISNA(VLOOKUP(C36,'[1]USEHistory (WORK)'!$AH$15:$AW$98,7,FALSE)),0,VLOOKUP(C36,'[1]USEHistory (WORK)'!$AH$15:$AW$98,7,FALSE))</f>
        <v>686</v>
      </c>
      <c r="N36" s="30">
        <f t="shared" ref="N36:N67" si="48">IF(M36&lt;$BN$1,(M36*$BM$3)+$BK$3,($BN$1*$BM$3)+((M36-$BN$1)*$BN$3)+$BK$3)</f>
        <v>52.691000000000003</v>
      </c>
      <c r="O36" s="40"/>
      <c r="P36" s="30">
        <f t="shared" ref="P36:P67" si="49">IF(M36&lt;$BS$1,M36*$BS$3/100,$BS$1*$BS$3/100)+IF(M36&gt;$BT$1,(M36-$BT$1)*$BU$3/100,0)+IF(M36&gt;$BS$1,(M36-$BS$1)*$BT$3/100-(IF(M36&gt;$BT$1,(M36-$BT$1)*$BT$3/100,0)),0)+$BQ$3</f>
        <v>39.945999999999998</v>
      </c>
      <c r="Q36" s="40">
        <f>IF(ISNA(VLOOKUP(C36,'[1]USEHistory (WORK)'!$AH$15:$AW$98,8,FALSE)),0,VLOOKUP(C36,'[1]USEHistory (WORK)'!$AH$15:$AW$98,8,FALSE))</f>
        <v>736</v>
      </c>
      <c r="R36" s="30">
        <f t="shared" ref="R36:R67" si="50">IF(Q36&lt;$BN$1,(Q36*$BM$3)+$BK$3,($BN$1*$BM$3)+((Q36-$BN$1)*$BN$3)+$BK$3)</f>
        <v>53.616</v>
      </c>
      <c r="S36" s="45"/>
      <c r="T36" s="30">
        <f t="shared" ref="T36:T67" si="51">IF(Q36&lt;$BS$1,Q36*$BS$3/100,$BS$1*$BS$3/100)+IF(Q36&gt;$BT$1,(Q36-$BT$1)*$BU$3/100,0)+IF(Q36&gt;$BS$1,(Q36-$BS$1)*$BT$3/100-(IF(Q36&gt;$BT$1,(Q36-$BT$1)*$BT$3/100,0)),0)+$BQ$3</f>
        <v>41.745999999999995</v>
      </c>
      <c r="U36" s="30">
        <f t="shared" ref="U36:U67" si="52">N36+R36</f>
        <v>106.307</v>
      </c>
      <c r="V36" s="40">
        <f>IF(ISNA(VLOOKUP(C36,'[1]USEHistory (WORK)'!$AH$15:$AW$98,9,FALSE)),0,VLOOKUP(C36,'[1]USEHistory (WORK)'!$AH$15:$AW$98,9,FALSE))</f>
        <v>709</v>
      </c>
      <c r="W36" s="30">
        <f t="shared" ref="W36:W67" si="53">IF(V36&lt;$BN$1,(V36*$BM$3)+$BK$3,($BN$1*$BM$3)+((V36-$BN$1)*$BN$3)+$BK$3)</f>
        <v>53.116500000000002</v>
      </c>
      <c r="X36" s="40"/>
      <c r="Y36" s="30">
        <f t="shared" ref="Y36:Y67" si="54">IF(V36&lt;$BS$1,V36*$BS$3/100,$BS$1*$BS$3/100)+IF(V36&gt;$BT$1,(V36-$BT$1)*$BU$3/100,0)+IF(V36&gt;$BS$1,(V36-$BS$1)*$BT$3/100-(IF(V36&gt;$BT$1,(V36-$BT$1)*$BT$3/100,0)),0)+$BQ$3</f>
        <v>40.774000000000001</v>
      </c>
      <c r="Z36" s="40">
        <f>IF(ISNA(VLOOKUP(C36,'[1]USEHistory (WORK)'!$AH$15:$AW$98,10,FALSE)),0,VLOOKUP(C36,'[1]USEHistory (WORK)'!$AH$15:$AW$98,10,FALSE))</f>
        <v>852</v>
      </c>
      <c r="AA36" s="30">
        <f t="shared" ref="AA36:AA67" si="55">IF(Z36&lt;$BN$1,(Z36*$BM$3)+$BK$3,($BN$1*$BM$3)+((Z36-$BN$1)*$BN$3)+$BK$3)</f>
        <v>56.935000000000002</v>
      </c>
      <c r="AB36" s="40"/>
      <c r="AC36" s="30">
        <f t="shared" ref="AC36:AC67" si="56">IF(Z36&lt;$BS$1,Z36*$BS$3/100,$BS$1*$BS$3/100)+IF(Z36&gt;$BT$1,(Z36-$BT$1)*$BU$3/100,0)+IF(Z36&gt;$BS$1,(Z36-$BS$1)*$BT$3/100-(IF(Z36&gt;$BT$1,(Z36-$BT$1)*$BT$3/100,0)),0)+$BQ$3</f>
        <v>45.921999999999997</v>
      </c>
      <c r="AD36" s="30">
        <f t="shared" ref="AD36:AD67" si="57">W36+AA36</f>
        <v>110.0515</v>
      </c>
      <c r="AE36" s="40">
        <f>IF(ISNA(VLOOKUP(C36,'[1]USEHistory (WORK)'!$AH$15:$AW$98,11,FALSE)),0,VLOOKUP(C36,'[1]USEHistory (WORK)'!$AH$15:$AW$98,11,FALSE))</f>
        <v>820</v>
      </c>
      <c r="AF36" s="30">
        <f t="shared" ref="AF36:AF67" si="58">IF(AE36&lt;$BN$1,(AE36*$BM$3)+$BK$3,($BN$1*$BM$3)+((AE36-$BN$1)*$BN$3)+$BK$3)</f>
        <v>55.975000000000001</v>
      </c>
      <c r="AG36" s="40"/>
      <c r="AH36" s="30">
        <f t="shared" ref="AH36:AH67" si="59">IF(AE36&lt;$BS$1,AE36*$BS$3/100,$BS$1*$BS$3/100)+IF(AE36&gt;$BT$1,(AE36-$BT$1)*$BU$3/100,0)+IF(AE36&gt;$BS$1,(AE36-$BS$1)*$BT$3/100-(IF(AE36&gt;$BT$1,(AE36-$BT$1)*$BT$3/100,0)),0)+$BQ$3</f>
        <v>44.769999999999996</v>
      </c>
      <c r="AI36" s="40">
        <f>IF(ISNA(VLOOKUP(C36,'[1]USEHistory (WORK)'!$AH$15:$AW$98,12,FALSE)),0,VLOOKUP(C36,'[1]USEHistory (WORK)'!$AH$15:$AW$98,12,FALSE))</f>
        <v>1291</v>
      </c>
      <c r="AJ36" s="30">
        <f t="shared" ref="AJ36:AJ67" si="60">IF(AI36&lt;$BN$1,(AI36*$BM$3)+$BK$3,($BN$1*$BM$3)+((AI36-$BN$1)*$BN$3)+$BK$3)</f>
        <v>70.105000000000004</v>
      </c>
      <c r="AK36" s="40"/>
      <c r="AL36" s="30">
        <f t="shared" ref="AL36:AL67" si="61">IF(AI36&lt;$BS$1,AI36*$BS$3/100,$BS$1*$BS$3/100)+IF(AI36&gt;$BT$1,(AI36-$BT$1)*$BU$3/100,0)+IF(AI36&gt;$BS$1,(AI36-$BS$1)*$BT$3/100-(IF(AI36&gt;$BT$1,(AI36-$BT$1)*$BT$3/100,0)),0)+$BQ$3</f>
        <v>61.725999999999992</v>
      </c>
      <c r="AM36" s="30">
        <f t="shared" ref="AM36:AM67" si="62">AF36+AJ36</f>
        <v>126.08000000000001</v>
      </c>
      <c r="AN36" s="40">
        <f>IF(ISNA(VLOOKUP(C36,'[1]USEHistory (WORK)'!$AH$15:$AW$98,13,FALSE)),0,VLOOKUP(C36,'[1]USEHistory (WORK)'!$AH$15:$AW$98,13,FALSE))</f>
        <v>491</v>
      </c>
      <c r="AO36" s="30">
        <f t="shared" ref="AO36:AO67" si="63">IF(AN36&lt;$BN$1,(AN36*$BM$3)+$BK$3,($BN$1*$BM$3)+((AN36-$BN$1)*$BN$3)+$BK$3)</f>
        <v>49.083500000000001</v>
      </c>
      <c r="AP36" s="40"/>
      <c r="AQ36" s="30">
        <f t="shared" ref="AQ36:AQ67" si="64">IF(AN36&lt;$BS$1,AN36*$BS$3/100,$BS$1*$BS$3/100)+IF(AN36&gt;$BT$1,(AN36-$BT$1)*$BU$3/100,0)+IF(AN36&gt;$BS$1,(AN36-$BS$1)*$BT$3/100-(IF(AN36&gt;$BT$1,(AN36-$BT$1)*$BT$3/100,0)),0)+$BQ$3</f>
        <v>33.634500000000003</v>
      </c>
      <c r="AR36" s="40">
        <f>IF(ISNA(VLOOKUP(C36,'[1]USEHistory (WORK)'!$AH$15:$AW$98,14,FALSE)),0,VLOOKUP(C36,'[1]USEHistory (WORK)'!$AH$15:$AW$98,14,FALSE))</f>
        <v>424</v>
      </c>
      <c r="AS36" s="30">
        <f t="shared" ref="AS36:AS67" si="65">IF(AR36&lt;$BN$1,(AR36*$BM$3)+$BK$3,($BN$1*$BM$3)+((AR36-$BN$1)*$BN$3)+$BK$3)</f>
        <v>47.844000000000001</v>
      </c>
      <c r="AT36" s="40"/>
      <c r="AU36" s="30">
        <f t="shared" ref="AU36:AU67" si="66">IF(AR36&lt;$BS$1,AR36*$BS$3/100,$BS$1*$BS$3/100)+IF(AR36&gt;$BT$1,(AR36-$BT$1)*$BU$3/100,0)+IF(AR36&gt;$BS$1,(AR36-$BS$1)*$BT$3/100-(IF(AR36&gt;$BT$1,(AR36-$BT$1)*$BT$3/100,0)),0)+$BQ$3</f>
        <v>31.658000000000001</v>
      </c>
      <c r="AV36" s="30">
        <f t="shared" ref="AV36:AV67" si="67">AO36+AS36</f>
        <v>96.927500000000009</v>
      </c>
      <c r="AW36" s="40">
        <f>IF(ISNA(VLOOKUP(C36,'[1]USEHistory (WORK)'!$AH$15:$AW$98,15,FALSE)),0,VLOOKUP(C36,'[1]USEHistory (WORK)'!$AH$15:$AW$98,15,FALSE))</f>
        <v>330</v>
      </c>
      <c r="AX36" s="30">
        <f t="shared" ref="AX36:AX67" si="68">IF(AW36&lt;$BN$1,(AW36*$BM$3)+$BK$3,($BN$1*$BM$3)+((AW36-$BN$1)*$BN$3)+$BK$3)</f>
        <v>46.104999999999997</v>
      </c>
      <c r="AY36" s="40"/>
      <c r="AZ36" s="30">
        <f t="shared" ref="AZ36:AZ67" si="69">IF(AW36&lt;$BS$1,AW36*$BS$3/100,$BS$1*$BS$3/100)+IF(AW36&gt;$BT$1,(AW36-$BT$1)*$BU$3/100,0)+IF(AW36&gt;$BS$1,(AW36-$BS$1)*$BT$3/100-(IF(AW36&gt;$BT$1,(AW36-$BT$1)*$BT$3/100,0)),0)+$BQ$3</f>
        <v>28.884999999999998</v>
      </c>
      <c r="BA36" s="40">
        <f>IF(ISNA(VLOOKUP(C36,'[1]USEHistory (WORK)'!$AH$15:$AW$98,16,FALSE)),0,VLOOKUP(C36,'[1]USEHistory (WORK)'!$AH$15:$AW$98,16,FALSE))</f>
        <v>305</v>
      </c>
      <c r="BB36" s="30">
        <f t="shared" ref="BB36:BB67" si="70">IF(BA36&lt;$BN$1,(BA36*$BM$3)+$BK$3,($BN$1*$BM$3)+((BA36-$BN$1)*$BN$3)+$BK$3)</f>
        <v>45.642499999999998</v>
      </c>
      <c r="BC36" s="40"/>
      <c r="BD36" s="30">
        <f t="shared" ref="BD36:BD67" si="71">IF(BA36&lt;$BS$1,BA36*$BS$3/100,$BS$1*$BS$3/100)+IF(BA36&gt;$BT$1,(BA36-$BT$1)*$BU$3/100,0)+IF(BA36&gt;$BS$1,(BA36-$BS$1)*$BT$3/100-(IF(BA36&gt;$BT$1,(BA36-$BT$1)*$BT$3/100,0)),0)+$BQ$3</f>
        <v>28.147500000000001</v>
      </c>
      <c r="BE36" s="30">
        <f t="shared" ref="BE36:BE67" si="72">AX36+BB36</f>
        <v>91.747500000000002</v>
      </c>
      <c r="BF36" s="42">
        <f t="shared" ref="BF36:BF67" si="73">L36+U36+AD36+AM36+AV36+BE36</f>
        <v>644.30349999999999</v>
      </c>
      <c r="BG36" s="41">
        <f t="shared" ref="BG36:BG67" si="74">G36+K36+P36+T36+Y36+AC36+AH36+AL36+AQ36+AU36+AZ36+BD36</f>
        <v>487.685</v>
      </c>
      <c r="BH36" s="40">
        <f t="shared" ref="BH36:BH67" si="75">D36+H36+M36+Q36+V36+Z36+AE36+AI36+AN36+AR36+AW36+BA36</f>
        <v>8310</v>
      </c>
      <c r="BK36" s="50">
        <f t="shared" ref="BK36:BK67" si="76">$BK$3*12</f>
        <v>480</v>
      </c>
      <c r="BL36" s="49">
        <f t="shared" ref="BL36:BL67" si="77">D36+H36+M36+Q36+V36+Z36+AE36+AI36+AN36+AR36+AW36+BA36</f>
        <v>8310</v>
      </c>
      <c r="BM36" s="37">
        <f t="shared" ref="BM36:BM67" si="78">IF(D36&lt;$BN$1,(D36*$BM$3),($BN$1*$BM$3))+IF(H36&lt;$BN$1,(H36*$BM$3),($BN$1*$BM$3))+IF(M36&lt;$BN$1,(M36*$BM$3),($BN$1*$BM$3))+IF(Q36&lt;$BN$1,(Q36*$BM$3),($BN$1*$BM$3))+IF(V36&lt;$BN$1,(V36*$BM$3),($BN$1*$BM$3))+IF(Z36&lt;$BN$1,(Z36*$BM$3),($BN$1*$BM$3))+IF(AE36&lt;$BN$1,(AE36*$BM$3),($BN$1*$BM$3))+IF(AI36&lt;$BN$1,(AI36*$BM$3),($BN$1*$BM$3))+IF(AN36&lt;$BN$1,(AN36*$BM$3),($BN$1*$BM$3))+IF(AR36&lt;$BN$1,(AR36*$BM$3),($BN$1*$BM$3))+IF(AW36&lt;$BN$1,(AW36*$BM$3),($BN$1*$BM$3))+IF(BA36&lt;$BN$1,(BA36*$BM$3),($BN$1*$BM$3))</f>
        <v>136.73349999999999</v>
      </c>
      <c r="BN36" s="32">
        <f t="shared" ref="BN36:BN67" si="79">IF(D36&gt;$BN$1,(D36-$BN$1)*$BN$3,0)+IF(H36&gt;$BN$1,(H36-$BN$1)*$BN$3,0)+IF(M36&gt;$BN$1,(M36-$BN$1)*$BN$3,0)+IF(Q36&gt;$BN$1,(Q36-$BN$1)*$BN$3,0)+IF(V36&gt;$BN$1,(V36-$BN$1)*$BN$3,0)+IF(Z36&gt;$BN$1,(Z36-$BN$1)*$BN$3,0)+IF(AE36&gt;$BN$1,(AE36-$BN$1)*$BN$3,0)+IF(AI36&gt;$BN$1,(AI36-$BN$1)*$BN$3,0)+IF(AN36&gt;$BN$1,(AN36-$BN$1)*$BN$3,0)+IF(AR36&gt;$BN$1,(AR36-$BN$1)*$BN$3,0)+IF(AW36&gt;$BN$1,(AW36-$BN$1)*$BN$3,0)+IF(BA36&gt;$BN$1,(BA36-$BN$1)*$BN$3,0)</f>
        <v>27.57</v>
      </c>
      <c r="BO36" s="99">
        <f t="shared" ref="BO36:BO67" si="80">BK36+BM36+BN36</f>
        <v>644.3035000000001</v>
      </c>
      <c r="BQ36" s="48">
        <f t="shared" ref="BQ36:BQ67" si="81">BQ$3*12</f>
        <v>229.79999999999998</v>
      </c>
      <c r="BR36" s="53">
        <f t="shared" ref="BR36:BR67" si="82">D36+H36+M36+Q36+V36+Z36+AE36+AI36+AN36+AR36+AW36+BA36</f>
        <v>8310</v>
      </c>
      <c r="BS36" s="34">
        <f t="shared" ref="BS36:BS67" si="83">IF(D36&lt;$BS$1,D36*$BS$3/100,$BS$1*$BS$3/100)+IF(H36&lt;$BS$1,H36*$BS$3/100,$BS$1*$BS$3/100)+IF(M36&lt;$BS$1,M36*$BS$3/100,$BS$1*$BS$3/100)+IF(Q36&lt;$BS$1,Q36*$BS$3/100,$BS$1*$BS$3/100)+IF(V36&lt;$BS$1,V36*$BS$3/100,$BS$1*$BS$3/100)+IF(Z36&lt;$BS$1,Z36*$BS$3/100,$BS$1*$BS$3/100)+IF(AE36&lt;$BS$1,AE36*$BS$3/100,$BS$1*$BS$3/100)+IF(AI36&lt;$BS$1,AI36*$BS$3/100,$BS$1*$BS$3/100)+IF(AN36&lt;$BS$1,AN36*$BS$3/100,$BS$1*$BS$3/100)+IF(AR36&lt;$BS$1,AR36*$BS$3/100,$BS$1*$BS$3/100)+IF(AW36&lt;$BS$1,AW36*$BS$3/100,$BS$1*$BS$3/100)+IF(BA36&lt;$BS$1,BA36*$BS$3/100,$BS$1*$BS$3/100)</f>
        <v>187.32500000000002</v>
      </c>
      <c r="BT36" s="33">
        <f t="shared" ref="BT36:BT67" si="84">IF(D36&gt;$BS$1,(D36-$BS$1)*$BT$3/100-(IF(D36&gt;$BT$1,(D36-$BT$1)*$BT$3/100,0)),0)+IF(H36&gt;$BS$1,(H36-$BS$1)*$BT$3/100-(IF(H36&gt;$BT$1,(H36-$BT$1)*$BT$3/100,0)),0)+IF(M36&gt;$BS$1,(M36-$BS$1)*$BT$3/100-(IF(M36&gt;$BT$1,(M36-$BT$1)*$BT$3/100,0)),0)+IF(Q36&gt;$BS$1,(Q36-$BS$1)*$BT$3/100-(IF(Q36&gt;$BT$1,(Q36-$BT$1)*$BT$3/100,0)),0)+IF(V36&gt;$BS$1,(V36-$BS$1)*$BT$3/100-(IF(V36&gt;$BT$1,(V36-$BT$1)*$BT$3/100,0)),0)+IF(Z36&gt;$BS$1,(Z36-$BS$1)*$BT$3/100-(IF(Z36&gt;$BT$1,(Z36-$BT$1)*$BT$3/100,0)),0)+IF(AE36&gt;$BS$1,(AE36-$BS$1)*$BT$3/100-(IF(AE36&gt;$BT$1,(AE36-$BT$1)*$BT$3/100,0)),0)+IF(AI36&gt;$BS$1,(AI36-$BS$1)*$BT$3/100-(IF(AI36&gt;$BT$1,(AI36-$BT$1)*$BT$3/100,0)),0)+IF(AN36&gt;$BS$1,(AN36-$BS$1)*$BT$3/100-(IF(AN36&gt;$BT$1,(AN36-$BT$1)*$BT$3/100,0)),0)+IF(AR36&gt;$BS$1,(AR36-$BS$1)*$BT$3/100-(IF(AR36&gt;$BT$1,(AR36-$BT$1)*$BT$3/100,0)),0)+IF(AW36&gt;$BS$1,(AW36-$BS$1)*$BT$3/100-(IF(AW36&gt;$BT$1,(AW36-$BT$1)*$BT$3/100,0)),0)+IF(BA36&gt;$BS$1,(BA36-$BS$1)*$BT$3/100-(IF(BA36&gt;$BT$1,(BA36-$BT$1)*$BT$3/100,0)),0)</f>
        <v>70.56</v>
      </c>
      <c r="BU36" s="32">
        <f t="shared" ref="BU36:BU67" si="85">IF(D36&gt;$BT$1,(D36-$BT$1)*$BU$3/100,0)+IF(H36&gt;$BT$1,(H36-$BT$1)*$BU$3/100,0)+IF(M36&gt;$BT$1,(M36-$BT$1)*$BU$3/100,0)+IF(Q36&gt;$BT$1,(Q36-$BT$1)*$BU$3/100,0)+IF(V36&gt;$BT$1,(V36-$BT$1)*$BU$3/100,0)+IF(Z36&gt;$BT$1,(Z36-$BT$1)*$BU$3/100,0)+IF(AE36&gt;$BT$1,(AE36-$BT$1)*$BU$3/100,0)+IF(AI36&gt;$BT$1,(AI36-$BT$1)*$BU$3/100,0)+IF(AN36&gt;$BT$1,(AN36-$BT$1)*$BU$3/100,0)+IF(AR36&gt;$BT$1,(AR36-$BT$1)*$BU$3/100,0)+IF(AW36&gt;$BT$1,(AW36-$BT$1)*$BU$3/100,0)+IF(BA36&gt;$BT$1,(BA36-$BT$1)*$BU$3/100,0)</f>
        <v>0</v>
      </c>
      <c r="BV36" s="84">
        <f t="shared" ref="BV36:BV67" si="86">BQ36+BS36+BT36+BU36</f>
        <v>487.685</v>
      </c>
    </row>
    <row r="37" spans="1:74" ht="15" x14ac:dyDescent="0.3">
      <c r="A37" s="1">
        <v>34</v>
      </c>
      <c r="B37" s="52" t="s">
        <v>99</v>
      </c>
      <c r="C37" s="54" t="s">
        <v>98</v>
      </c>
      <c r="D37" s="40">
        <f>IF(ISNA(VLOOKUP(C37,'[1]USEHistory (WORK)'!$AH$15:$AW$98,5,FALSE)),0,VLOOKUP(C37,'[1]USEHistory (WORK)'!$AH$15:$AW$98,5,FALSE))</f>
        <v>0</v>
      </c>
      <c r="E37" s="30">
        <f t="shared" ref="E37:E68" si="87">IF(D37&lt;BN$1,(D37*BM$3)+BK$3,(BN$1*BM$3)+((D37-BN$1)*BN$3)+BK$3)</f>
        <v>40</v>
      </c>
      <c r="F37" s="40"/>
      <c r="G37" s="30">
        <f t="shared" si="44"/>
        <v>19.149999999999999</v>
      </c>
      <c r="H37" s="40">
        <f>IF(ISNA(VLOOKUP(C37,'[1]USEHistory (WORK)'!$AH$15:$AW$98,6,FALSE)),0,VLOOKUP(C37,'[1]USEHistory (WORK)'!$AH$15:$AW$98,6,FALSE))</f>
        <v>0</v>
      </c>
      <c r="I37" s="30">
        <f t="shared" si="45"/>
        <v>40</v>
      </c>
      <c r="J37" s="40"/>
      <c r="K37" s="30">
        <f t="shared" si="46"/>
        <v>19.149999999999999</v>
      </c>
      <c r="L37" s="30">
        <f t="shared" si="47"/>
        <v>80</v>
      </c>
      <c r="M37" s="40">
        <f>IF(ISNA(VLOOKUP(C37,'[1]USEHistory (WORK)'!$AH$15:$AW$98,7,FALSE)),0,VLOOKUP(C37,'[1]USEHistory (WORK)'!$AH$15:$AW$98,7,FALSE))</f>
        <v>0</v>
      </c>
      <c r="N37" s="30">
        <f t="shared" si="48"/>
        <v>40</v>
      </c>
      <c r="O37" s="40"/>
      <c r="P37" s="30">
        <f t="shared" si="49"/>
        <v>19.149999999999999</v>
      </c>
      <c r="Q37" s="40">
        <f>IF(ISNA(VLOOKUP(C37,'[1]USEHistory (WORK)'!$AH$15:$AW$98,8,FALSE)),0,VLOOKUP(C37,'[1]USEHistory (WORK)'!$AH$15:$AW$98,8,FALSE))</f>
        <v>593</v>
      </c>
      <c r="R37" s="30">
        <f t="shared" si="50"/>
        <v>50.970500000000001</v>
      </c>
      <c r="S37" s="45"/>
      <c r="T37" s="30">
        <f t="shared" si="51"/>
        <v>36.643500000000003</v>
      </c>
      <c r="U37" s="30">
        <f t="shared" si="52"/>
        <v>90.970500000000001</v>
      </c>
      <c r="V37" s="40">
        <f>IF(ISNA(VLOOKUP(C37,'[1]USEHistory (WORK)'!$AH$15:$AW$98,9,FALSE)),0,VLOOKUP(C37,'[1]USEHistory (WORK)'!$AH$15:$AW$98,9,FALSE))</f>
        <v>545</v>
      </c>
      <c r="W37" s="30">
        <f t="shared" si="53"/>
        <v>50.082499999999996</v>
      </c>
      <c r="X37" s="40"/>
      <c r="Y37" s="30">
        <f t="shared" si="54"/>
        <v>35.227499999999999</v>
      </c>
      <c r="Z37" s="40">
        <f>IF(ISNA(VLOOKUP(C37,'[1]USEHistory (WORK)'!$AH$15:$AW$98,10,FALSE)),0,VLOOKUP(C37,'[1]USEHistory (WORK)'!$AH$15:$AW$98,10,FALSE))</f>
        <v>584</v>
      </c>
      <c r="AA37" s="30">
        <f t="shared" si="55"/>
        <v>50.804000000000002</v>
      </c>
      <c r="AB37" s="40"/>
      <c r="AC37" s="30">
        <f t="shared" si="56"/>
        <v>36.378</v>
      </c>
      <c r="AD37" s="30">
        <f t="shared" si="57"/>
        <v>100.8865</v>
      </c>
      <c r="AE37" s="40">
        <f>IF(ISNA(VLOOKUP(C37,'[1]USEHistory (WORK)'!$AH$15:$AW$98,11,FALSE)),0,VLOOKUP(C37,'[1]USEHistory (WORK)'!$AH$15:$AW$98,11,FALSE))</f>
        <v>541</v>
      </c>
      <c r="AF37" s="30">
        <f t="shared" si="58"/>
        <v>50.008499999999998</v>
      </c>
      <c r="AG37" s="40"/>
      <c r="AH37" s="30">
        <f t="shared" si="59"/>
        <v>35.109499999999997</v>
      </c>
      <c r="AI37" s="40">
        <f>IF(ISNA(VLOOKUP(C37,'[1]USEHistory (WORK)'!$AH$15:$AW$98,12,FALSE)),0,VLOOKUP(C37,'[1]USEHistory (WORK)'!$AH$15:$AW$98,12,FALSE))</f>
        <v>867</v>
      </c>
      <c r="AJ37" s="30">
        <f t="shared" si="60"/>
        <v>57.384999999999998</v>
      </c>
      <c r="AK37" s="40"/>
      <c r="AL37" s="30">
        <f t="shared" si="61"/>
        <v>46.461999999999996</v>
      </c>
      <c r="AM37" s="30">
        <f t="shared" si="62"/>
        <v>107.39349999999999</v>
      </c>
      <c r="AN37" s="40">
        <f>IF(ISNA(VLOOKUP(C37,'[1]USEHistory (WORK)'!$AH$15:$AW$98,13,FALSE)),0,VLOOKUP(C37,'[1]USEHistory (WORK)'!$AH$15:$AW$98,13,FALSE))</f>
        <v>598</v>
      </c>
      <c r="AO37" s="30">
        <f t="shared" si="63"/>
        <v>51.063000000000002</v>
      </c>
      <c r="AP37" s="40"/>
      <c r="AQ37" s="30">
        <f t="shared" si="64"/>
        <v>36.790999999999997</v>
      </c>
      <c r="AR37" s="40">
        <f>IF(ISNA(VLOOKUP(C37,'[1]USEHistory (WORK)'!$AH$15:$AW$98,14,FALSE)),0,VLOOKUP(C37,'[1]USEHistory (WORK)'!$AH$15:$AW$98,14,FALSE))</f>
        <v>450</v>
      </c>
      <c r="AS37" s="30">
        <f t="shared" si="65"/>
        <v>48.325000000000003</v>
      </c>
      <c r="AT37" s="40"/>
      <c r="AU37" s="30">
        <f t="shared" si="66"/>
        <v>32.424999999999997</v>
      </c>
      <c r="AV37" s="30">
        <f t="shared" si="67"/>
        <v>99.388000000000005</v>
      </c>
      <c r="AW37" s="40">
        <f>IF(ISNA(VLOOKUP(C37,'[1]USEHistory (WORK)'!$AH$15:$AW$98,15,FALSE)),0,VLOOKUP(C37,'[1]USEHistory (WORK)'!$AH$15:$AW$98,15,FALSE))</f>
        <v>651</v>
      </c>
      <c r="AX37" s="30">
        <f t="shared" si="68"/>
        <v>52.043500000000002</v>
      </c>
      <c r="AY37" s="40"/>
      <c r="AZ37" s="30">
        <f t="shared" si="69"/>
        <v>38.685999999999993</v>
      </c>
      <c r="BA37" s="40">
        <f>IF(ISNA(VLOOKUP(C37,'[1]USEHistory (WORK)'!$AH$15:$AW$98,16,FALSE)),0,VLOOKUP(C37,'[1]USEHistory (WORK)'!$AH$15:$AW$98,16,FALSE))</f>
        <v>479</v>
      </c>
      <c r="BB37" s="30">
        <f t="shared" si="70"/>
        <v>48.861499999999999</v>
      </c>
      <c r="BC37" s="40"/>
      <c r="BD37" s="30">
        <f t="shared" si="71"/>
        <v>33.280500000000004</v>
      </c>
      <c r="BE37" s="30">
        <f t="shared" si="72"/>
        <v>100.905</v>
      </c>
      <c r="BF37" s="42">
        <f t="shared" si="73"/>
        <v>579.54349999999999</v>
      </c>
      <c r="BG37" s="41">
        <f t="shared" si="74"/>
        <v>388.45300000000003</v>
      </c>
      <c r="BH37" s="40">
        <f t="shared" si="75"/>
        <v>5308</v>
      </c>
      <c r="BK37" s="50">
        <f t="shared" si="76"/>
        <v>480</v>
      </c>
      <c r="BL37" s="49">
        <f t="shared" si="77"/>
        <v>5308</v>
      </c>
      <c r="BM37" s="37">
        <f t="shared" si="78"/>
        <v>96.033500000000004</v>
      </c>
      <c r="BN37" s="32">
        <f t="shared" si="79"/>
        <v>3.51</v>
      </c>
      <c r="BO37" s="99">
        <f t="shared" si="80"/>
        <v>579.54349999999999</v>
      </c>
      <c r="BQ37" s="48">
        <f t="shared" si="81"/>
        <v>229.79999999999998</v>
      </c>
      <c r="BR37" s="53">
        <f t="shared" si="82"/>
        <v>5308</v>
      </c>
      <c r="BS37" s="34">
        <f t="shared" si="83"/>
        <v>147.20500000000001</v>
      </c>
      <c r="BT37" s="33">
        <f t="shared" si="84"/>
        <v>11.448</v>
      </c>
      <c r="BU37" s="32">
        <f t="shared" si="85"/>
        <v>0</v>
      </c>
      <c r="BV37" s="84">
        <f t="shared" si="86"/>
        <v>388.45299999999997</v>
      </c>
    </row>
    <row r="38" spans="1:74" ht="15" x14ac:dyDescent="0.3">
      <c r="A38" s="1">
        <v>35</v>
      </c>
      <c r="B38" s="52" t="s">
        <v>97</v>
      </c>
      <c r="C38" s="54" t="s">
        <v>96</v>
      </c>
      <c r="D38" s="40">
        <f>IF(ISNA(VLOOKUP(C38,'[1]USEHistory (WORK)'!$AH$15:$AW$98,5,FALSE)),0,VLOOKUP(C38,'[1]USEHistory (WORK)'!$AH$15:$AW$98,5,FALSE))</f>
        <v>469</v>
      </c>
      <c r="E38" s="30">
        <f t="shared" si="87"/>
        <v>48.676499999999997</v>
      </c>
      <c r="F38" s="40"/>
      <c r="G38" s="30">
        <f t="shared" si="44"/>
        <v>32.985500000000002</v>
      </c>
      <c r="H38" s="40">
        <f>IF(ISNA(VLOOKUP(C38,'[1]USEHistory (WORK)'!$AH$15:$AW$98,6,FALSE)),0,VLOOKUP(C38,'[1]USEHistory (WORK)'!$AH$15:$AW$98,6,FALSE))</f>
        <v>533</v>
      </c>
      <c r="I38" s="30">
        <f t="shared" si="45"/>
        <v>49.860500000000002</v>
      </c>
      <c r="J38" s="40"/>
      <c r="K38" s="30">
        <f t="shared" si="46"/>
        <v>34.8735</v>
      </c>
      <c r="L38" s="30">
        <f t="shared" si="47"/>
        <v>98.537000000000006</v>
      </c>
      <c r="M38" s="40">
        <f>IF(ISNA(VLOOKUP(C38,'[1]USEHistory (WORK)'!$AH$15:$AW$98,7,FALSE)),0,VLOOKUP(C38,'[1]USEHistory (WORK)'!$AH$15:$AW$98,7,FALSE))</f>
        <v>430</v>
      </c>
      <c r="N38" s="30">
        <f t="shared" si="48"/>
        <v>47.954999999999998</v>
      </c>
      <c r="O38" s="40"/>
      <c r="P38" s="30">
        <f t="shared" si="49"/>
        <v>31.835000000000001</v>
      </c>
      <c r="Q38" s="40">
        <f>IF(ISNA(VLOOKUP(C38,'[1]USEHistory (WORK)'!$AH$15:$AW$98,8,FALSE)),0,VLOOKUP(C38,'[1]USEHistory (WORK)'!$AH$15:$AW$98,8,FALSE))</f>
        <v>424</v>
      </c>
      <c r="R38" s="30">
        <f t="shared" si="50"/>
        <v>47.844000000000001</v>
      </c>
      <c r="S38" s="45"/>
      <c r="T38" s="30">
        <f t="shared" si="51"/>
        <v>31.658000000000001</v>
      </c>
      <c r="U38" s="30">
        <f t="shared" si="52"/>
        <v>95.799000000000007</v>
      </c>
      <c r="V38" s="40">
        <f>IF(ISNA(VLOOKUP(C38,'[1]USEHistory (WORK)'!$AH$15:$AW$98,9,FALSE)),0,VLOOKUP(C38,'[1]USEHistory (WORK)'!$AH$15:$AW$98,9,FALSE))</f>
        <v>316</v>
      </c>
      <c r="W38" s="30">
        <f t="shared" si="53"/>
        <v>45.846000000000004</v>
      </c>
      <c r="X38" s="40"/>
      <c r="Y38" s="30">
        <f t="shared" si="54"/>
        <v>28.472000000000001</v>
      </c>
      <c r="Z38" s="40">
        <f>IF(ISNA(VLOOKUP(C38,'[1]USEHistory (WORK)'!$AH$15:$AW$98,10,FALSE)),0,VLOOKUP(C38,'[1]USEHistory (WORK)'!$AH$15:$AW$98,10,FALSE))</f>
        <v>524</v>
      </c>
      <c r="AA38" s="30">
        <f t="shared" si="55"/>
        <v>49.694000000000003</v>
      </c>
      <c r="AB38" s="40"/>
      <c r="AC38" s="30">
        <f t="shared" si="56"/>
        <v>34.608000000000004</v>
      </c>
      <c r="AD38" s="30">
        <f t="shared" si="57"/>
        <v>95.54</v>
      </c>
      <c r="AE38" s="40">
        <f>IF(ISNA(VLOOKUP(C38,'[1]USEHistory (WORK)'!$AH$15:$AW$98,11,FALSE)),0,VLOOKUP(C38,'[1]USEHistory (WORK)'!$AH$15:$AW$98,11,FALSE))</f>
        <v>767</v>
      </c>
      <c r="AF38" s="30">
        <f t="shared" si="58"/>
        <v>54.384999999999998</v>
      </c>
      <c r="AG38" s="40"/>
      <c r="AH38" s="30">
        <f t="shared" si="59"/>
        <v>42.861999999999995</v>
      </c>
      <c r="AI38" s="40">
        <f>IF(ISNA(VLOOKUP(C38,'[1]USEHistory (WORK)'!$AH$15:$AW$98,12,FALSE)),0,VLOOKUP(C38,'[1]USEHistory (WORK)'!$AH$15:$AW$98,12,FALSE))</f>
        <v>560</v>
      </c>
      <c r="AJ38" s="30">
        <f t="shared" si="60"/>
        <v>50.36</v>
      </c>
      <c r="AK38" s="40"/>
      <c r="AL38" s="30">
        <f t="shared" si="61"/>
        <v>35.67</v>
      </c>
      <c r="AM38" s="30">
        <f t="shared" si="62"/>
        <v>104.745</v>
      </c>
      <c r="AN38" s="40">
        <f>IF(ISNA(VLOOKUP(C38,'[1]USEHistory (WORK)'!$AH$15:$AW$98,13,FALSE)),0,VLOOKUP(C38,'[1]USEHistory (WORK)'!$AH$15:$AW$98,13,FALSE))</f>
        <v>436</v>
      </c>
      <c r="AO38" s="30">
        <f t="shared" si="63"/>
        <v>48.066000000000003</v>
      </c>
      <c r="AP38" s="40"/>
      <c r="AQ38" s="30">
        <f t="shared" si="64"/>
        <v>32.012</v>
      </c>
      <c r="AR38" s="40">
        <f>IF(ISNA(VLOOKUP(C38,'[1]USEHistory (WORK)'!$AH$15:$AW$98,14,FALSE)),0,VLOOKUP(C38,'[1]USEHistory (WORK)'!$AH$15:$AW$98,14,FALSE))</f>
        <v>383</v>
      </c>
      <c r="AS38" s="30">
        <f t="shared" si="65"/>
        <v>47.085499999999996</v>
      </c>
      <c r="AT38" s="40"/>
      <c r="AU38" s="30">
        <f t="shared" si="66"/>
        <v>30.448499999999999</v>
      </c>
      <c r="AV38" s="30">
        <f t="shared" si="67"/>
        <v>95.151499999999999</v>
      </c>
      <c r="AW38" s="40">
        <f>IF(ISNA(VLOOKUP(C38,'[1]USEHistory (WORK)'!$AH$15:$AW$98,15,FALSE)),0,VLOOKUP(C38,'[1]USEHistory (WORK)'!$AH$15:$AW$98,15,FALSE))</f>
        <v>525</v>
      </c>
      <c r="AX38" s="30">
        <f t="shared" si="68"/>
        <v>49.712499999999999</v>
      </c>
      <c r="AY38" s="40"/>
      <c r="AZ38" s="30">
        <f t="shared" si="69"/>
        <v>34.637500000000003</v>
      </c>
      <c r="BA38" s="40">
        <f>IF(ISNA(VLOOKUP(C38,'[1]USEHistory (WORK)'!$AH$15:$AW$98,16,FALSE)),0,VLOOKUP(C38,'[1]USEHistory (WORK)'!$AH$15:$AW$98,16,FALSE))</f>
        <v>309</v>
      </c>
      <c r="BB38" s="30">
        <f t="shared" si="70"/>
        <v>45.716499999999996</v>
      </c>
      <c r="BC38" s="40"/>
      <c r="BD38" s="30">
        <f t="shared" si="71"/>
        <v>28.265499999999999</v>
      </c>
      <c r="BE38" s="30">
        <f t="shared" si="72"/>
        <v>95.429000000000002</v>
      </c>
      <c r="BF38" s="42">
        <f t="shared" si="73"/>
        <v>585.20150000000001</v>
      </c>
      <c r="BG38" s="41">
        <f t="shared" si="74"/>
        <v>398.32750000000004</v>
      </c>
      <c r="BH38" s="40">
        <f t="shared" si="75"/>
        <v>5676</v>
      </c>
      <c r="BK38" s="50">
        <f t="shared" si="76"/>
        <v>480</v>
      </c>
      <c r="BL38" s="49">
        <f t="shared" si="77"/>
        <v>5676</v>
      </c>
      <c r="BM38" s="37">
        <f t="shared" si="78"/>
        <v>104.6915</v>
      </c>
      <c r="BN38" s="32">
        <f t="shared" si="79"/>
        <v>0.51</v>
      </c>
      <c r="BO38" s="99">
        <f t="shared" si="80"/>
        <v>585.20150000000001</v>
      </c>
      <c r="BQ38" s="48">
        <f t="shared" si="81"/>
        <v>229.79999999999998</v>
      </c>
      <c r="BR38" s="53">
        <f t="shared" si="82"/>
        <v>5676</v>
      </c>
      <c r="BS38" s="34">
        <f t="shared" si="83"/>
        <v>162.5155</v>
      </c>
      <c r="BT38" s="33">
        <f t="shared" si="84"/>
        <v>6.0120000000000005</v>
      </c>
      <c r="BU38" s="32">
        <f t="shared" si="85"/>
        <v>0</v>
      </c>
      <c r="BV38" s="84">
        <f t="shared" si="86"/>
        <v>398.32749999999999</v>
      </c>
    </row>
    <row r="39" spans="1:74" ht="15" x14ac:dyDescent="0.3">
      <c r="A39" s="1">
        <v>36</v>
      </c>
      <c r="B39" s="52" t="s">
        <v>95</v>
      </c>
      <c r="C39" s="54" t="s">
        <v>94</v>
      </c>
      <c r="D39" s="40">
        <f>IF(ISNA(VLOOKUP(C39,'[1]USEHistory (WORK)'!$AH$15:$AW$98,5,FALSE)),0,VLOOKUP(C39,'[1]USEHistory (WORK)'!$AH$15:$AW$98,5,FALSE))</f>
        <v>761</v>
      </c>
      <c r="E39" s="30">
        <f t="shared" si="87"/>
        <v>54.204999999999998</v>
      </c>
      <c r="F39" s="40"/>
      <c r="G39" s="30">
        <f t="shared" si="44"/>
        <v>42.646000000000001</v>
      </c>
      <c r="H39" s="40">
        <f>IF(ISNA(VLOOKUP(C39,'[1]USEHistory (WORK)'!$AH$15:$AW$98,6,FALSE)),0,VLOOKUP(C39,'[1]USEHistory (WORK)'!$AH$15:$AW$98,6,FALSE))</f>
        <v>826</v>
      </c>
      <c r="I39" s="30">
        <f t="shared" si="45"/>
        <v>56.155000000000001</v>
      </c>
      <c r="J39" s="40"/>
      <c r="K39" s="30">
        <f t="shared" si="46"/>
        <v>44.985999999999997</v>
      </c>
      <c r="L39" s="30">
        <f t="shared" si="47"/>
        <v>110.36</v>
      </c>
      <c r="M39" s="40">
        <f>IF(ISNA(VLOOKUP(C39,'[1]USEHistory (WORK)'!$AH$15:$AW$98,7,FALSE)),0,VLOOKUP(C39,'[1]USEHistory (WORK)'!$AH$15:$AW$98,7,FALSE))</f>
        <v>567</v>
      </c>
      <c r="N39" s="30">
        <f t="shared" si="48"/>
        <v>50.4895</v>
      </c>
      <c r="O39" s="40"/>
      <c r="P39" s="30">
        <f t="shared" si="49"/>
        <v>35.8765</v>
      </c>
      <c r="Q39" s="40">
        <f>IF(ISNA(VLOOKUP(C39,'[1]USEHistory (WORK)'!$AH$15:$AW$98,8,FALSE)),0,VLOOKUP(C39,'[1]USEHistory (WORK)'!$AH$15:$AW$98,8,FALSE))</f>
        <v>942</v>
      </c>
      <c r="R39" s="30">
        <f t="shared" si="50"/>
        <v>59.634999999999998</v>
      </c>
      <c r="S39" s="45"/>
      <c r="T39" s="30">
        <f t="shared" si="51"/>
        <v>49.161999999999999</v>
      </c>
      <c r="U39" s="30">
        <f t="shared" si="52"/>
        <v>110.1245</v>
      </c>
      <c r="V39" s="40">
        <f>IF(ISNA(VLOOKUP(C39,'[1]USEHistory (WORK)'!$AH$15:$AW$98,9,FALSE)),0,VLOOKUP(C39,'[1]USEHistory (WORK)'!$AH$15:$AW$98,9,FALSE))</f>
        <v>578</v>
      </c>
      <c r="W39" s="30">
        <f t="shared" si="53"/>
        <v>50.692999999999998</v>
      </c>
      <c r="X39" s="40"/>
      <c r="Y39" s="30">
        <f t="shared" si="54"/>
        <v>36.201000000000001</v>
      </c>
      <c r="Z39" s="40">
        <f>IF(ISNA(VLOOKUP(C39,'[1]USEHistory (WORK)'!$AH$15:$AW$98,10,FALSE)),0,VLOOKUP(C39,'[1]USEHistory (WORK)'!$AH$15:$AW$98,10,FALSE))</f>
        <v>1906</v>
      </c>
      <c r="AA39" s="30">
        <f t="shared" si="55"/>
        <v>88.555000000000007</v>
      </c>
      <c r="AB39" s="40"/>
      <c r="AC39" s="30">
        <f t="shared" si="56"/>
        <v>86.313999999999993</v>
      </c>
      <c r="AD39" s="30">
        <f t="shared" si="57"/>
        <v>139.24799999999999</v>
      </c>
      <c r="AE39" s="40">
        <f>IF(ISNA(VLOOKUP(C39,'[1]USEHistory (WORK)'!$AH$15:$AW$98,11,FALSE)),0,VLOOKUP(C39,'[1]USEHistory (WORK)'!$AH$15:$AW$98,11,FALSE))</f>
        <v>2218</v>
      </c>
      <c r="AF39" s="30">
        <f t="shared" si="58"/>
        <v>97.914999999999992</v>
      </c>
      <c r="AG39" s="40"/>
      <c r="AH39" s="30">
        <f t="shared" si="59"/>
        <v>100.042</v>
      </c>
      <c r="AI39" s="40">
        <f>IF(ISNA(VLOOKUP(C39,'[1]USEHistory (WORK)'!$AH$15:$AW$98,12,FALSE)),0,VLOOKUP(C39,'[1]USEHistory (WORK)'!$AH$15:$AW$98,12,FALSE))</f>
        <v>5675</v>
      </c>
      <c r="AJ39" s="30">
        <f t="shared" si="60"/>
        <v>201.625</v>
      </c>
      <c r="AK39" s="40"/>
      <c r="AL39" s="30">
        <f t="shared" si="61"/>
        <v>252.15</v>
      </c>
      <c r="AM39" s="30">
        <f t="shared" si="62"/>
        <v>299.53999999999996</v>
      </c>
      <c r="AN39" s="40">
        <f>IF(ISNA(VLOOKUP(C39,'[1]USEHistory (WORK)'!$AH$15:$AW$98,13,FALSE)),0,VLOOKUP(C39,'[1]USEHistory (WORK)'!$AH$15:$AW$98,13,FALSE))</f>
        <v>2441</v>
      </c>
      <c r="AO39" s="30">
        <f t="shared" si="63"/>
        <v>104.60499999999999</v>
      </c>
      <c r="AP39" s="40"/>
      <c r="AQ39" s="30">
        <f t="shared" si="64"/>
        <v>109.85400000000001</v>
      </c>
      <c r="AR39" s="40">
        <f>IF(ISNA(VLOOKUP(C39,'[1]USEHistory (WORK)'!$AH$15:$AW$98,14,FALSE)),0,VLOOKUP(C39,'[1]USEHistory (WORK)'!$AH$15:$AW$98,14,FALSE))</f>
        <v>746</v>
      </c>
      <c r="AS39" s="30">
        <f t="shared" si="65"/>
        <v>53.801000000000002</v>
      </c>
      <c r="AT39" s="40"/>
      <c r="AU39" s="30">
        <f t="shared" si="66"/>
        <v>42.105999999999995</v>
      </c>
      <c r="AV39" s="30">
        <f t="shared" si="67"/>
        <v>158.40600000000001</v>
      </c>
      <c r="AW39" s="40">
        <f>IF(ISNA(VLOOKUP(C39,'[1]USEHistory (WORK)'!$AH$15:$AW$98,15,FALSE)),0,VLOOKUP(C39,'[1]USEHistory (WORK)'!$AH$15:$AW$98,15,FALSE))</f>
        <v>933</v>
      </c>
      <c r="AX39" s="30">
        <f t="shared" si="68"/>
        <v>59.365000000000002</v>
      </c>
      <c r="AY39" s="40"/>
      <c r="AZ39" s="30">
        <f t="shared" si="69"/>
        <v>48.837999999999994</v>
      </c>
      <c r="BA39" s="40">
        <f>IF(ISNA(VLOOKUP(C39,'[1]USEHistory (WORK)'!$AH$15:$AW$98,16,FALSE)),0,VLOOKUP(C39,'[1]USEHistory (WORK)'!$AH$15:$AW$98,16,FALSE))</f>
        <v>566</v>
      </c>
      <c r="BB39" s="30">
        <f t="shared" si="70"/>
        <v>50.471000000000004</v>
      </c>
      <c r="BC39" s="40"/>
      <c r="BD39" s="30">
        <f t="shared" si="71"/>
        <v>35.846999999999994</v>
      </c>
      <c r="BE39" s="30">
        <f t="shared" si="72"/>
        <v>109.83600000000001</v>
      </c>
      <c r="BF39" s="42">
        <f t="shared" si="73"/>
        <v>927.5145</v>
      </c>
      <c r="BG39" s="41">
        <f t="shared" si="74"/>
        <v>884.02249999999992</v>
      </c>
      <c r="BH39" s="40">
        <f t="shared" si="75"/>
        <v>18159</v>
      </c>
      <c r="BI39" s="51"/>
      <c r="BJ39" s="51"/>
      <c r="BK39" s="50">
        <f t="shared" si="76"/>
        <v>480</v>
      </c>
      <c r="BL39" s="49">
        <f t="shared" si="77"/>
        <v>18159</v>
      </c>
      <c r="BM39" s="37">
        <f t="shared" si="78"/>
        <v>156.4545</v>
      </c>
      <c r="BN39" s="32">
        <f t="shared" si="79"/>
        <v>291.06</v>
      </c>
      <c r="BO39" s="99">
        <f t="shared" si="80"/>
        <v>927.5145</v>
      </c>
      <c r="BQ39" s="48">
        <f t="shared" si="81"/>
        <v>229.79999999999998</v>
      </c>
      <c r="BR39" s="53">
        <f t="shared" si="82"/>
        <v>18159</v>
      </c>
      <c r="BS39" s="34">
        <f t="shared" si="83"/>
        <v>209.77449999999996</v>
      </c>
      <c r="BT39" s="33">
        <f t="shared" si="84"/>
        <v>187.48800000000003</v>
      </c>
      <c r="BU39" s="32">
        <f t="shared" si="85"/>
        <v>256.96000000000004</v>
      </c>
      <c r="BV39" s="84">
        <f t="shared" si="86"/>
        <v>884.02250000000004</v>
      </c>
    </row>
    <row r="40" spans="1:74" ht="15" x14ac:dyDescent="0.3">
      <c r="A40" s="1">
        <v>37</v>
      </c>
      <c r="B40" s="52" t="s">
        <v>93</v>
      </c>
      <c r="C40" s="54" t="s">
        <v>92</v>
      </c>
      <c r="D40" s="40">
        <f>IF(ISNA(VLOOKUP(C40,'[1]USEHistory (WORK)'!$AH$15:$AW$98,5,FALSE)),0,VLOOKUP(C40,'[1]USEHistory (WORK)'!$AH$15:$AW$98,5,FALSE))</f>
        <v>1074</v>
      </c>
      <c r="E40" s="30">
        <f t="shared" si="87"/>
        <v>63.594999999999999</v>
      </c>
      <c r="F40" s="40"/>
      <c r="G40" s="30">
        <f t="shared" si="44"/>
        <v>53.913999999999994</v>
      </c>
      <c r="H40" s="40">
        <f>IF(ISNA(VLOOKUP(C40,'[1]USEHistory (WORK)'!$AH$15:$AW$98,6,FALSE)),0,VLOOKUP(C40,'[1]USEHistory (WORK)'!$AH$15:$AW$98,6,FALSE))</f>
        <v>997</v>
      </c>
      <c r="I40" s="30">
        <f t="shared" si="45"/>
        <v>61.284999999999997</v>
      </c>
      <c r="J40" s="40"/>
      <c r="K40" s="30">
        <f t="shared" si="46"/>
        <v>51.141999999999996</v>
      </c>
      <c r="L40" s="30">
        <f t="shared" si="47"/>
        <v>124.88</v>
      </c>
      <c r="M40" s="40">
        <f>IF(ISNA(VLOOKUP(C40,'[1]USEHistory (WORK)'!$AH$15:$AW$98,7,FALSE)),0,VLOOKUP(C40,'[1]USEHistory (WORK)'!$AH$15:$AW$98,7,FALSE))</f>
        <v>712</v>
      </c>
      <c r="N40" s="30">
        <f t="shared" si="48"/>
        <v>53.171999999999997</v>
      </c>
      <c r="O40" s="40"/>
      <c r="P40" s="30">
        <f t="shared" si="49"/>
        <v>40.881999999999998</v>
      </c>
      <c r="Q40" s="40">
        <f>IF(ISNA(VLOOKUP(C40,'[1]USEHistory (WORK)'!$AH$15:$AW$98,8,FALSE)),0,VLOOKUP(C40,'[1]USEHistory (WORK)'!$AH$15:$AW$98,8,FALSE))</f>
        <v>760</v>
      </c>
      <c r="R40" s="30">
        <f t="shared" si="50"/>
        <v>54.174999999999997</v>
      </c>
      <c r="S40" s="45"/>
      <c r="T40" s="30">
        <f t="shared" si="51"/>
        <v>42.61</v>
      </c>
      <c r="U40" s="30">
        <f t="shared" si="52"/>
        <v>107.34699999999999</v>
      </c>
      <c r="V40" s="40">
        <f>IF(ISNA(VLOOKUP(C40,'[1]USEHistory (WORK)'!$AH$15:$AW$98,9,FALSE)),0,VLOOKUP(C40,'[1]USEHistory (WORK)'!$AH$15:$AW$98,9,FALSE))</f>
        <v>820</v>
      </c>
      <c r="W40" s="30">
        <f t="shared" si="53"/>
        <v>55.975000000000001</v>
      </c>
      <c r="X40" s="40"/>
      <c r="Y40" s="30">
        <f t="shared" si="54"/>
        <v>44.769999999999996</v>
      </c>
      <c r="Z40" s="40">
        <f>IF(ISNA(VLOOKUP(C40,'[1]USEHistory (WORK)'!$AH$15:$AW$98,10,FALSE)),0,VLOOKUP(C40,'[1]USEHistory (WORK)'!$AH$15:$AW$98,10,FALSE))</f>
        <v>1638</v>
      </c>
      <c r="AA40" s="30">
        <f t="shared" si="55"/>
        <v>80.515000000000001</v>
      </c>
      <c r="AB40" s="40"/>
      <c r="AC40" s="30">
        <f t="shared" si="56"/>
        <v>74.521999999999991</v>
      </c>
      <c r="AD40" s="30">
        <f t="shared" si="57"/>
        <v>136.49</v>
      </c>
      <c r="AE40" s="40">
        <f>IF(ISNA(VLOOKUP(C40,'[1]USEHistory (WORK)'!$AH$15:$AW$98,11,FALSE)),0,VLOOKUP(C40,'[1]USEHistory (WORK)'!$AH$15:$AW$98,11,FALSE))</f>
        <v>2543</v>
      </c>
      <c r="AF40" s="30">
        <f t="shared" si="58"/>
        <v>107.66499999999999</v>
      </c>
      <c r="AG40" s="40"/>
      <c r="AH40" s="30">
        <f t="shared" si="59"/>
        <v>114.34200000000001</v>
      </c>
      <c r="AI40" s="40">
        <f>IF(ISNA(VLOOKUP(C40,'[1]USEHistory (WORK)'!$AH$15:$AW$98,12,FALSE)),0,VLOOKUP(C40,'[1]USEHistory (WORK)'!$AH$15:$AW$98,12,FALSE))</f>
        <v>5189</v>
      </c>
      <c r="AJ40" s="30">
        <f t="shared" si="60"/>
        <v>187.04499999999999</v>
      </c>
      <c r="AK40" s="40"/>
      <c r="AL40" s="30">
        <f t="shared" si="61"/>
        <v>230.76600000000002</v>
      </c>
      <c r="AM40" s="30">
        <f t="shared" si="62"/>
        <v>294.70999999999998</v>
      </c>
      <c r="AN40" s="40">
        <f>IF(ISNA(VLOOKUP(C40,'[1]USEHistory (WORK)'!$AH$15:$AW$98,13,FALSE)),0,VLOOKUP(C40,'[1]USEHistory (WORK)'!$AH$15:$AW$98,13,FALSE))</f>
        <v>1762</v>
      </c>
      <c r="AO40" s="30">
        <f t="shared" si="63"/>
        <v>84.234999999999999</v>
      </c>
      <c r="AP40" s="40"/>
      <c r="AQ40" s="30">
        <f t="shared" si="64"/>
        <v>79.978000000000009</v>
      </c>
      <c r="AR40" s="40">
        <f>IF(ISNA(VLOOKUP(C40,'[1]USEHistory (WORK)'!$AH$15:$AW$98,14,FALSE)),0,VLOOKUP(C40,'[1]USEHistory (WORK)'!$AH$15:$AW$98,14,FALSE))</f>
        <v>1032</v>
      </c>
      <c r="AS40" s="30">
        <f t="shared" si="65"/>
        <v>62.335000000000001</v>
      </c>
      <c r="AT40" s="40"/>
      <c r="AU40" s="30">
        <f t="shared" si="66"/>
        <v>52.401999999999994</v>
      </c>
      <c r="AV40" s="30">
        <f t="shared" si="67"/>
        <v>146.57</v>
      </c>
      <c r="AW40" s="40">
        <f>IF(ISNA(VLOOKUP(C40,'[1]USEHistory (WORK)'!$AH$15:$AW$98,15,FALSE)),0,VLOOKUP(C40,'[1]USEHistory (WORK)'!$AH$15:$AW$98,15,FALSE))</f>
        <v>1054</v>
      </c>
      <c r="AX40" s="30">
        <f t="shared" si="68"/>
        <v>62.994999999999997</v>
      </c>
      <c r="AY40" s="40"/>
      <c r="AZ40" s="30">
        <f t="shared" si="69"/>
        <v>53.193999999999996</v>
      </c>
      <c r="BA40" s="40">
        <f>IF(ISNA(VLOOKUP(C40,'[1]USEHistory (WORK)'!$AH$15:$AW$98,16,FALSE)),0,VLOOKUP(C40,'[1]USEHistory (WORK)'!$AH$15:$AW$98,16,FALSE))</f>
        <v>584</v>
      </c>
      <c r="BB40" s="30">
        <f t="shared" si="70"/>
        <v>50.804000000000002</v>
      </c>
      <c r="BC40" s="40"/>
      <c r="BD40" s="30">
        <f t="shared" si="71"/>
        <v>36.378</v>
      </c>
      <c r="BE40" s="30">
        <f t="shared" si="72"/>
        <v>113.79900000000001</v>
      </c>
      <c r="BF40" s="42">
        <f t="shared" si="73"/>
        <v>923.79599999999982</v>
      </c>
      <c r="BG40" s="41">
        <f t="shared" si="74"/>
        <v>874.9000000000002</v>
      </c>
      <c r="BH40" s="40">
        <f t="shared" si="75"/>
        <v>18165</v>
      </c>
      <c r="BK40" s="50">
        <f t="shared" si="76"/>
        <v>480</v>
      </c>
      <c r="BL40" s="49">
        <f t="shared" si="77"/>
        <v>18165</v>
      </c>
      <c r="BM40" s="37">
        <f t="shared" si="78"/>
        <v>162.726</v>
      </c>
      <c r="BN40" s="32">
        <f t="shared" si="79"/>
        <v>281.07</v>
      </c>
      <c r="BO40" s="99">
        <f t="shared" si="80"/>
        <v>923.79600000000005</v>
      </c>
      <c r="BQ40" s="48">
        <f t="shared" si="81"/>
        <v>229.79999999999998</v>
      </c>
      <c r="BR40" s="53">
        <f t="shared" si="82"/>
        <v>18165</v>
      </c>
      <c r="BS40" s="34">
        <f t="shared" si="83"/>
        <v>211.92799999999997</v>
      </c>
      <c r="BT40" s="33">
        <f t="shared" si="84"/>
        <v>224.964</v>
      </c>
      <c r="BU40" s="32">
        <f t="shared" si="85"/>
        <v>208.20800000000006</v>
      </c>
      <c r="BV40" s="84">
        <f t="shared" si="86"/>
        <v>874.90000000000009</v>
      </c>
    </row>
    <row r="41" spans="1:74" ht="15" x14ac:dyDescent="0.3">
      <c r="A41" s="1">
        <v>38</v>
      </c>
      <c r="B41" s="52" t="s">
        <v>91</v>
      </c>
      <c r="C41" s="54" t="s">
        <v>90</v>
      </c>
      <c r="D41" s="40">
        <f>IF(ISNA(VLOOKUP(C41,'[1]USEHistory (WORK)'!$AH$15:$AW$98,5,FALSE)),0,VLOOKUP(C41,'[1]USEHistory (WORK)'!$AH$15:$AW$98,5,FALSE))</f>
        <v>691</v>
      </c>
      <c r="E41" s="30">
        <f t="shared" si="87"/>
        <v>52.783500000000004</v>
      </c>
      <c r="F41" s="40"/>
      <c r="G41" s="30">
        <f t="shared" si="44"/>
        <v>40.125999999999998</v>
      </c>
      <c r="H41" s="40">
        <f>IF(ISNA(VLOOKUP(C41,'[1]USEHistory (WORK)'!$AH$15:$AW$98,6,FALSE)),0,VLOOKUP(C41,'[1]USEHistory (WORK)'!$AH$15:$AW$98,6,FALSE))</f>
        <v>633</v>
      </c>
      <c r="I41" s="30">
        <f t="shared" si="45"/>
        <v>51.710499999999996</v>
      </c>
      <c r="J41" s="40"/>
      <c r="K41" s="30">
        <f t="shared" si="46"/>
        <v>38.037999999999997</v>
      </c>
      <c r="L41" s="30">
        <f t="shared" si="47"/>
        <v>104.494</v>
      </c>
      <c r="M41" s="40">
        <f>IF(ISNA(VLOOKUP(C41,'[1]USEHistory (WORK)'!$AH$15:$AW$98,7,FALSE)),0,VLOOKUP(C41,'[1]USEHistory (WORK)'!$AH$15:$AW$98,7,FALSE))</f>
        <v>517</v>
      </c>
      <c r="N41" s="30">
        <f t="shared" si="48"/>
        <v>49.564499999999995</v>
      </c>
      <c r="O41" s="40"/>
      <c r="P41" s="30">
        <f t="shared" si="49"/>
        <v>34.401499999999999</v>
      </c>
      <c r="Q41" s="40">
        <f>IF(ISNA(VLOOKUP(C41,'[1]USEHistory (WORK)'!$AH$15:$AW$98,8,FALSE)),0,VLOOKUP(C41,'[1]USEHistory (WORK)'!$AH$15:$AW$98,8,FALSE))</f>
        <v>513</v>
      </c>
      <c r="R41" s="30">
        <f t="shared" si="50"/>
        <v>49.490499999999997</v>
      </c>
      <c r="S41" s="45"/>
      <c r="T41" s="30">
        <f t="shared" si="51"/>
        <v>34.283500000000004</v>
      </c>
      <c r="U41" s="30">
        <f t="shared" si="52"/>
        <v>99.054999999999993</v>
      </c>
      <c r="V41" s="40">
        <f>IF(ISNA(VLOOKUP(C41,'[1]USEHistory (WORK)'!$AH$15:$AW$98,9,FALSE)),0,VLOOKUP(C41,'[1]USEHistory (WORK)'!$AH$15:$AW$98,9,FALSE))</f>
        <v>716</v>
      </c>
      <c r="W41" s="30">
        <f t="shared" si="53"/>
        <v>53.245999999999995</v>
      </c>
      <c r="X41" s="40"/>
      <c r="Y41" s="30">
        <f t="shared" si="54"/>
        <v>41.025999999999996</v>
      </c>
      <c r="Z41" s="40">
        <f>IF(ISNA(VLOOKUP(C41,'[1]USEHistory (WORK)'!$AH$15:$AW$98,10,FALSE)),0,VLOOKUP(C41,'[1]USEHistory (WORK)'!$AH$15:$AW$98,10,FALSE))</f>
        <v>720</v>
      </c>
      <c r="AA41" s="30">
        <f t="shared" si="55"/>
        <v>53.32</v>
      </c>
      <c r="AB41" s="40"/>
      <c r="AC41" s="30">
        <f t="shared" si="56"/>
        <v>41.17</v>
      </c>
      <c r="AD41" s="30">
        <f t="shared" si="57"/>
        <v>106.566</v>
      </c>
      <c r="AE41" s="40">
        <f>IF(ISNA(VLOOKUP(C41,'[1]USEHistory (WORK)'!$AH$15:$AW$98,11,FALSE)),0,VLOOKUP(C41,'[1]USEHistory (WORK)'!$AH$15:$AW$98,11,FALSE))</f>
        <v>774</v>
      </c>
      <c r="AF41" s="30">
        <f t="shared" si="58"/>
        <v>54.594999999999999</v>
      </c>
      <c r="AG41" s="40"/>
      <c r="AH41" s="30">
        <f t="shared" si="59"/>
        <v>43.113999999999997</v>
      </c>
      <c r="AI41" s="40">
        <f>IF(ISNA(VLOOKUP(C41,'[1]USEHistory (WORK)'!$AH$15:$AW$98,12,FALSE)),0,VLOOKUP(C41,'[1]USEHistory (WORK)'!$AH$15:$AW$98,12,FALSE))</f>
        <v>2568</v>
      </c>
      <c r="AJ41" s="30">
        <f t="shared" si="60"/>
        <v>108.41499999999999</v>
      </c>
      <c r="AK41" s="40"/>
      <c r="AL41" s="30">
        <f t="shared" si="61"/>
        <v>115.44200000000001</v>
      </c>
      <c r="AM41" s="30">
        <f t="shared" si="62"/>
        <v>163.01</v>
      </c>
      <c r="AN41" s="40">
        <f>IF(ISNA(VLOOKUP(C41,'[1]USEHistory (WORK)'!$AH$15:$AW$98,13,FALSE)),0,VLOOKUP(C41,'[1]USEHistory (WORK)'!$AH$15:$AW$98,13,FALSE))</f>
        <v>753</v>
      </c>
      <c r="AO41" s="30">
        <f t="shared" si="63"/>
        <v>53.965000000000003</v>
      </c>
      <c r="AP41" s="40"/>
      <c r="AQ41" s="30">
        <f t="shared" si="64"/>
        <v>42.357999999999997</v>
      </c>
      <c r="AR41" s="40">
        <f>IF(ISNA(VLOOKUP(C41,'[1]USEHistory (WORK)'!$AH$15:$AW$98,14,FALSE)),0,VLOOKUP(C41,'[1]USEHistory (WORK)'!$AH$15:$AW$98,14,FALSE))</f>
        <v>608</v>
      </c>
      <c r="AS41" s="30">
        <f t="shared" si="65"/>
        <v>51.247999999999998</v>
      </c>
      <c r="AT41" s="40"/>
      <c r="AU41" s="30">
        <f t="shared" si="66"/>
        <v>37.137999999999998</v>
      </c>
      <c r="AV41" s="30">
        <f t="shared" si="67"/>
        <v>105.21299999999999</v>
      </c>
      <c r="AW41" s="40">
        <f>IF(ISNA(VLOOKUP(C41,'[1]USEHistory (WORK)'!$AH$15:$AW$98,15,FALSE)),0,VLOOKUP(C41,'[1]USEHistory (WORK)'!$AH$15:$AW$98,15,FALSE))</f>
        <v>915</v>
      </c>
      <c r="AX41" s="30">
        <f t="shared" si="68"/>
        <v>58.825000000000003</v>
      </c>
      <c r="AY41" s="40"/>
      <c r="AZ41" s="30">
        <f t="shared" si="69"/>
        <v>48.19</v>
      </c>
      <c r="BA41" s="40">
        <f>IF(ISNA(VLOOKUP(C41,'[1]USEHistory (WORK)'!$AH$15:$AW$98,16,FALSE)),0,VLOOKUP(C41,'[1]USEHistory (WORK)'!$AH$15:$AW$98,16,FALSE))</f>
        <v>718</v>
      </c>
      <c r="BB41" s="30">
        <f t="shared" si="70"/>
        <v>53.283000000000001</v>
      </c>
      <c r="BC41" s="40"/>
      <c r="BD41" s="30">
        <f t="shared" si="71"/>
        <v>41.097999999999999</v>
      </c>
      <c r="BE41" s="30">
        <f t="shared" si="72"/>
        <v>112.108</v>
      </c>
      <c r="BF41" s="42">
        <f t="shared" si="73"/>
        <v>690.44599999999991</v>
      </c>
      <c r="BG41" s="41">
        <f t="shared" si="74"/>
        <v>556.38499999999999</v>
      </c>
      <c r="BH41" s="40">
        <f t="shared" si="75"/>
        <v>10126</v>
      </c>
      <c r="BK41" s="50">
        <f t="shared" si="76"/>
        <v>480</v>
      </c>
      <c r="BL41" s="49">
        <f t="shared" si="77"/>
        <v>10126</v>
      </c>
      <c r="BM41" s="37">
        <f t="shared" si="78"/>
        <v>150.14599999999999</v>
      </c>
      <c r="BN41" s="32">
        <f t="shared" si="79"/>
        <v>60.300000000000004</v>
      </c>
      <c r="BO41" s="99">
        <f t="shared" si="80"/>
        <v>690.44599999999991</v>
      </c>
      <c r="BQ41" s="48">
        <f t="shared" si="81"/>
        <v>229.79999999999998</v>
      </c>
      <c r="BR41" s="53">
        <f t="shared" si="82"/>
        <v>10126</v>
      </c>
      <c r="BS41" s="34">
        <f t="shared" si="83"/>
        <v>207.38499999999996</v>
      </c>
      <c r="BT41" s="33">
        <f t="shared" si="84"/>
        <v>76.608000000000004</v>
      </c>
      <c r="BU41" s="32">
        <f t="shared" si="85"/>
        <v>42.592000000000006</v>
      </c>
      <c r="BV41" s="84">
        <f t="shared" si="86"/>
        <v>556.38499999999988</v>
      </c>
    </row>
    <row r="42" spans="1:74" ht="15" x14ac:dyDescent="0.3">
      <c r="A42" s="1">
        <v>39</v>
      </c>
      <c r="B42" s="52" t="s">
        <v>89</v>
      </c>
      <c r="C42" s="54" t="s">
        <v>88</v>
      </c>
      <c r="D42" s="40">
        <f>IF(ISNA(VLOOKUP(C42,'[1]USEHistory (WORK)'!$AH$15:$AW$98,5,FALSE)),0,VLOOKUP(C42,'[1]USEHistory (WORK)'!$AH$15:$AW$98,5,FALSE))</f>
        <v>0</v>
      </c>
      <c r="E42" s="30">
        <f t="shared" si="87"/>
        <v>40</v>
      </c>
      <c r="F42" s="40"/>
      <c r="G42" s="30">
        <f t="shared" si="44"/>
        <v>19.149999999999999</v>
      </c>
      <c r="H42" s="40">
        <f>IF(ISNA(VLOOKUP(C42,'[1]USEHistory (WORK)'!$AH$15:$AW$98,6,FALSE)),0,VLOOKUP(C42,'[1]USEHistory (WORK)'!$AH$15:$AW$98,6,FALSE))</f>
        <v>697</v>
      </c>
      <c r="I42" s="30">
        <f t="shared" si="45"/>
        <v>52.894500000000001</v>
      </c>
      <c r="J42" s="40"/>
      <c r="K42" s="30">
        <f t="shared" si="46"/>
        <v>40.341999999999999</v>
      </c>
      <c r="L42" s="30">
        <f t="shared" si="47"/>
        <v>92.894499999999994</v>
      </c>
      <c r="M42" s="40">
        <f>IF(ISNA(VLOOKUP(C42,'[1]USEHistory (WORK)'!$AH$15:$AW$98,7,FALSE)),0,VLOOKUP(C42,'[1]USEHistory (WORK)'!$AH$15:$AW$98,7,FALSE))</f>
        <v>591</v>
      </c>
      <c r="N42" s="30">
        <f t="shared" si="48"/>
        <v>50.933499999999995</v>
      </c>
      <c r="O42" s="40"/>
      <c r="P42" s="30">
        <f t="shared" si="49"/>
        <v>36.584499999999998</v>
      </c>
      <c r="Q42" s="40">
        <f>IF(ISNA(VLOOKUP(C42,'[1]USEHistory (WORK)'!$AH$15:$AW$98,8,FALSE)),0,VLOOKUP(C42,'[1]USEHistory (WORK)'!$AH$15:$AW$98,8,FALSE))</f>
        <v>637</v>
      </c>
      <c r="R42" s="30">
        <f t="shared" si="50"/>
        <v>51.784500000000001</v>
      </c>
      <c r="S42" s="45"/>
      <c r="T42" s="30">
        <f t="shared" si="51"/>
        <v>38.182000000000002</v>
      </c>
      <c r="U42" s="30">
        <f t="shared" si="52"/>
        <v>102.71799999999999</v>
      </c>
      <c r="V42" s="40">
        <f>IF(ISNA(VLOOKUP(C42,'[1]USEHistory (WORK)'!$AH$15:$AW$98,9,FALSE)),0,VLOOKUP(C42,'[1]USEHistory (WORK)'!$AH$15:$AW$98,9,FALSE))</f>
        <v>640</v>
      </c>
      <c r="W42" s="30">
        <f t="shared" si="53"/>
        <v>51.84</v>
      </c>
      <c r="X42" s="40"/>
      <c r="Y42" s="30">
        <f t="shared" si="54"/>
        <v>38.29</v>
      </c>
      <c r="Z42" s="40">
        <f>IF(ISNA(VLOOKUP(C42,'[1]USEHistory (WORK)'!$AH$15:$AW$98,10,FALSE)),0,VLOOKUP(C42,'[1]USEHistory (WORK)'!$AH$15:$AW$98,10,FALSE))</f>
        <v>788</v>
      </c>
      <c r="AA42" s="30">
        <f t="shared" si="55"/>
        <v>55.015000000000001</v>
      </c>
      <c r="AB42" s="40"/>
      <c r="AC42" s="30">
        <f t="shared" si="56"/>
        <v>43.617999999999995</v>
      </c>
      <c r="AD42" s="30">
        <f t="shared" si="57"/>
        <v>106.855</v>
      </c>
      <c r="AE42" s="40">
        <f>IF(ISNA(VLOOKUP(C42,'[1]USEHistory (WORK)'!$AH$15:$AW$98,11,FALSE)),0,VLOOKUP(C42,'[1]USEHistory (WORK)'!$AH$15:$AW$98,11,FALSE))</f>
        <v>641</v>
      </c>
      <c r="AF42" s="30">
        <f t="shared" si="58"/>
        <v>51.858499999999999</v>
      </c>
      <c r="AG42" s="40"/>
      <c r="AH42" s="30">
        <f t="shared" si="59"/>
        <v>38.325999999999993</v>
      </c>
      <c r="AI42" s="40">
        <f>IF(ISNA(VLOOKUP(C42,'[1]USEHistory (WORK)'!$AH$15:$AW$98,12,FALSE)),0,VLOOKUP(C42,'[1]USEHistory (WORK)'!$AH$15:$AW$98,12,FALSE))</f>
        <v>826</v>
      </c>
      <c r="AJ42" s="30">
        <f t="shared" si="60"/>
        <v>56.155000000000001</v>
      </c>
      <c r="AK42" s="40"/>
      <c r="AL42" s="30">
        <f t="shared" si="61"/>
        <v>44.985999999999997</v>
      </c>
      <c r="AM42" s="30">
        <f t="shared" si="62"/>
        <v>108.01349999999999</v>
      </c>
      <c r="AN42" s="40">
        <f>IF(ISNA(VLOOKUP(C42,'[1]USEHistory (WORK)'!$AH$15:$AW$98,13,FALSE)),0,VLOOKUP(C42,'[1]USEHistory (WORK)'!$AH$15:$AW$98,13,FALSE))</f>
        <v>667</v>
      </c>
      <c r="AO42" s="30">
        <f t="shared" si="63"/>
        <v>52.339500000000001</v>
      </c>
      <c r="AP42" s="40"/>
      <c r="AQ42" s="30">
        <f t="shared" si="64"/>
        <v>39.262</v>
      </c>
      <c r="AR42" s="40">
        <f>IF(ISNA(VLOOKUP(C42,'[1]USEHistory (WORK)'!$AH$15:$AW$98,14,FALSE)),0,VLOOKUP(C42,'[1]USEHistory (WORK)'!$AH$15:$AW$98,14,FALSE))</f>
        <v>659</v>
      </c>
      <c r="AS42" s="30">
        <f t="shared" si="65"/>
        <v>52.191499999999998</v>
      </c>
      <c r="AT42" s="40"/>
      <c r="AU42" s="30">
        <f t="shared" si="66"/>
        <v>38.973999999999997</v>
      </c>
      <c r="AV42" s="30">
        <f t="shared" si="67"/>
        <v>104.53100000000001</v>
      </c>
      <c r="AW42" s="40">
        <f>IF(ISNA(VLOOKUP(C42,'[1]USEHistory (WORK)'!$AH$15:$AW$98,15,FALSE)),0,VLOOKUP(C42,'[1]USEHistory (WORK)'!$AH$15:$AW$98,15,FALSE))</f>
        <v>871</v>
      </c>
      <c r="AX42" s="30">
        <f t="shared" si="68"/>
        <v>57.504999999999995</v>
      </c>
      <c r="AY42" s="40"/>
      <c r="AZ42" s="30">
        <f t="shared" si="69"/>
        <v>46.605999999999995</v>
      </c>
      <c r="BA42" s="40">
        <f>IF(ISNA(VLOOKUP(C42,'[1]USEHistory (WORK)'!$AH$15:$AW$98,16,FALSE)),0,VLOOKUP(C42,'[1]USEHistory (WORK)'!$AH$15:$AW$98,16,FALSE))</f>
        <v>534</v>
      </c>
      <c r="BB42" s="30">
        <f t="shared" si="70"/>
        <v>49.878999999999998</v>
      </c>
      <c r="BC42" s="40"/>
      <c r="BD42" s="30">
        <f t="shared" si="71"/>
        <v>34.902999999999999</v>
      </c>
      <c r="BE42" s="30">
        <f t="shared" si="72"/>
        <v>107.38399999999999</v>
      </c>
      <c r="BF42" s="42">
        <f t="shared" si="73"/>
        <v>622.39599999999996</v>
      </c>
      <c r="BG42" s="41">
        <f t="shared" si="74"/>
        <v>459.2235</v>
      </c>
      <c r="BH42" s="40">
        <f t="shared" si="75"/>
        <v>7551</v>
      </c>
      <c r="BK42" s="50">
        <f t="shared" si="76"/>
        <v>480</v>
      </c>
      <c r="BL42" s="49">
        <f t="shared" si="77"/>
        <v>7551</v>
      </c>
      <c r="BM42" s="37">
        <f t="shared" si="78"/>
        <v>135.346</v>
      </c>
      <c r="BN42" s="32">
        <f t="shared" si="79"/>
        <v>7.05</v>
      </c>
      <c r="BO42" s="99">
        <f t="shared" si="80"/>
        <v>622.39599999999996</v>
      </c>
      <c r="BQ42" s="48">
        <f t="shared" si="81"/>
        <v>229.79999999999998</v>
      </c>
      <c r="BR42" s="53">
        <f t="shared" si="82"/>
        <v>7551</v>
      </c>
      <c r="BS42" s="34">
        <f t="shared" si="83"/>
        <v>192.48750000000001</v>
      </c>
      <c r="BT42" s="33">
        <f t="shared" si="84"/>
        <v>36.935999999999993</v>
      </c>
      <c r="BU42" s="32">
        <f t="shared" si="85"/>
        <v>0</v>
      </c>
      <c r="BV42" s="84">
        <f t="shared" si="86"/>
        <v>459.2235</v>
      </c>
    </row>
    <row r="43" spans="1:74" ht="15" x14ac:dyDescent="0.3">
      <c r="A43" s="1">
        <v>40</v>
      </c>
      <c r="B43" s="52" t="s">
        <v>87</v>
      </c>
      <c r="C43" s="54" t="s">
        <v>86</v>
      </c>
      <c r="D43" s="40">
        <f>IF(ISNA(VLOOKUP(C43,'[1]USEHistory (WORK)'!$AH$15:$AW$98,5,FALSE)),0,VLOOKUP(C43,'[1]USEHistory (WORK)'!$AH$15:$AW$98,5,FALSE))</f>
        <v>862</v>
      </c>
      <c r="E43" s="30">
        <f t="shared" si="87"/>
        <v>57.234999999999999</v>
      </c>
      <c r="F43" s="40"/>
      <c r="G43" s="30">
        <f t="shared" si="44"/>
        <v>46.281999999999996</v>
      </c>
      <c r="H43" s="40">
        <f>IF(ISNA(VLOOKUP(C43,'[1]USEHistory (WORK)'!$AH$15:$AW$98,6,FALSE)),0,VLOOKUP(C43,'[1]USEHistory (WORK)'!$AH$15:$AW$98,6,FALSE))</f>
        <v>855</v>
      </c>
      <c r="I43" s="30">
        <f t="shared" si="45"/>
        <v>57.024999999999999</v>
      </c>
      <c r="J43" s="40"/>
      <c r="K43" s="30">
        <f t="shared" si="46"/>
        <v>46.03</v>
      </c>
      <c r="L43" s="30">
        <f t="shared" si="47"/>
        <v>114.25999999999999</v>
      </c>
      <c r="M43" s="40">
        <f>IF(ISNA(VLOOKUP(C43,'[1]USEHistory (WORK)'!$AH$15:$AW$98,7,FALSE)),0,VLOOKUP(C43,'[1]USEHistory (WORK)'!$AH$15:$AW$98,7,FALSE))</f>
        <v>597</v>
      </c>
      <c r="N43" s="30">
        <f t="shared" si="48"/>
        <v>51.044499999999999</v>
      </c>
      <c r="O43" s="40"/>
      <c r="P43" s="30">
        <f t="shared" si="49"/>
        <v>36.761499999999998</v>
      </c>
      <c r="Q43" s="40">
        <f>IF(ISNA(VLOOKUP(C43,'[1]USEHistory (WORK)'!$AH$15:$AW$98,8,FALSE)),0,VLOOKUP(C43,'[1]USEHistory (WORK)'!$AH$15:$AW$98,8,FALSE))</f>
        <v>894</v>
      </c>
      <c r="R43" s="30">
        <f t="shared" si="50"/>
        <v>58.195</v>
      </c>
      <c r="S43" s="45"/>
      <c r="T43" s="30">
        <f t="shared" si="51"/>
        <v>47.433999999999997</v>
      </c>
      <c r="U43" s="30">
        <f t="shared" si="52"/>
        <v>109.23949999999999</v>
      </c>
      <c r="V43" s="40">
        <f>IF(ISNA(VLOOKUP(C43,'[1]USEHistory (WORK)'!$AH$15:$AW$98,9,FALSE)),0,VLOOKUP(C43,'[1]USEHistory (WORK)'!$AH$15:$AW$98,9,FALSE))</f>
        <v>774</v>
      </c>
      <c r="W43" s="30">
        <f t="shared" si="53"/>
        <v>54.594999999999999</v>
      </c>
      <c r="X43" s="40"/>
      <c r="Y43" s="30">
        <f t="shared" si="54"/>
        <v>43.113999999999997</v>
      </c>
      <c r="Z43" s="40">
        <f>IF(ISNA(VLOOKUP(C43,'[1]USEHistory (WORK)'!$AH$15:$AW$98,10,FALSE)),0,VLOOKUP(C43,'[1]USEHistory (WORK)'!$AH$15:$AW$98,10,FALSE))</f>
        <v>974</v>
      </c>
      <c r="AA43" s="30">
        <f t="shared" si="55"/>
        <v>60.594999999999999</v>
      </c>
      <c r="AB43" s="40"/>
      <c r="AC43" s="30">
        <f t="shared" si="56"/>
        <v>50.314</v>
      </c>
      <c r="AD43" s="30">
        <f t="shared" si="57"/>
        <v>115.19</v>
      </c>
      <c r="AE43" s="40">
        <f>IF(ISNA(VLOOKUP(C43,'[1]USEHistory (WORK)'!$AH$15:$AW$98,11,FALSE)),0,VLOOKUP(C43,'[1]USEHistory (WORK)'!$AH$15:$AW$98,11,FALSE))</f>
        <v>1082</v>
      </c>
      <c r="AF43" s="30">
        <f t="shared" si="58"/>
        <v>63.835000000000001</v>
      </c>
      <c r="AG43" s="40"/>
      <c r="AH43" s="30">
        <f t="shared" si="59"/>
        <v>54.201999999999998</v>
      </c>
      <c r="AI43" s="40">
        <f>IF(ISNA(VLOOKUP(C43,'[1]USEHistory (WORK)'!$AH$15:$AW$98,12,FALSE)),0,VLOOKUP(C43,'[1]USEHistory (WORK)'!$AH$15:$AW$98,12,FALSE))</f>
        <v>2012</v>
      </c>
      <c r="AJ43" s="30">
        <f t="shared" si="60"/>
        <v>91.734999999999999</v>
      </c>
      <c r="AK43" s="40"/>
      <c r="AL43" s="30">
        <f t="shared" si="61"/>
        <v>90.978000000000009</v>
      </c>
      <c r="AM43" s="30">
        <f t="shared" si="62"/>
        <v>155.57</v>
      </c>
      <c r="AN43" s="40">
        <f>IF(ISNA(VLOOKUP(C43,'[1]USEHistory (WORK)'!$AH$15:$AW$98,13,FALSE)),0,VLOOKUP(C43,'[1]USEHistory (WORK)'!$AH$15:$AW$98,13,FALSE))</f>
        <v>1006</v>
      </c>
      <c r="AO43" s="30">
        <f t="shared" si="63"/>
        <v>61.555</v>
      </c>
      <c r="AP43" s="40"/>
      <c r="AQ43" s="30">
        <f t="shared" si="64"/>
        <v>51.466000000000001</v>
      </c>
      <c r="AR43" s="40">
        <f>IF(ISNA(VLOOKUP(C43,'[1]USEHistory (WORK)'!$AH$15:$AW$98,14,FALSE)),0,VLOOKUP(C43,'[1]USEHistory (WORK)'!$AH$15:$AW$98,14,FALSE))</f>
        <v>746</v>
      </c>
      <c r="AS43" s="30">
        <f t="shared" si="65"/>
        <v>53.801000000000002</v>
      </c>
      <c r="AT43" s="40"/>
      <c r="AU43" s="30">
        <f t="shared" si="66"/>
        <v>42.105999999999995</v>
      </c>
      <c r="AV43" s="30">
        <f t="shared" si="67"/>
        <v>115.35599999999999</v>
      </c>
      <c r="AW43" s="40">
        <f>IF(ISNA(VLOOKUP(C43,'[1]USEHistory (WORK)'!$AH$15:$AW$98,15,FALSE)),0,VLOOKUP(C43,'[1]USEHistory (WORK)'!$AH$15:$AW$98,15,FALSE))</f>
        <v>707</v>
      </c>
      <c r="AX43" s="30">
        <f t="shared" si="68"/>
        <v>53.079499999999996</v>
      </c>
      <c r="AY43" s="40"/>
      <c r="AZ43" s="30">
        <f t="shared" si="69"/>
        <v>40.701999999999998</v>
      </c>
      <c r="BA43" s="40">
        <f>IF(ISNA(VLOOKUP(C43,'[1]USEHistory (WORK)'!$AH$15:$AW$98,16,FALSE)),0,VLOOKUP(C43,'[1]USEHistory (WORK)'!$AH$15:$AW$98,16,FALSE))</f>
        <v>551</v>
      </c>
      <c r="BB43" s="30">
        <f t="shared" si="70"/>
        <v>50.1935</v>
      </c>
      <c r="BC43" s="40"/>
      <c r="BD43" s="30">
        <f t="shared" si="71"/>
        <v>35.404499999999999</v>
      </c>
      <c r="BE43" s="30">
        <f t="shared" si="72"/>
        <v>103.273</v>
      </c>
      <c r="BF43" s="42">
        <f t="shared" si="73"/>
        <v>712.88849999999991</v>
      </c>
      <c r="BG43" s="41">
        <f t="shared" si="74"/>
        <v>584.79399999999998</v>
      </c>
      <c r="BH43" s="40">
        <f t="shared" si="75"/>
        <v>11060</v>
      </c>
      <c r="BK43" s="50">
        <f t="shared" si="76"/>
        <v>480</v>
      </c>
      <c r="BL43" s="49">
        <f t="shared" si="77"/>
        <v>11060</v>
      </c>
      <c r="BM43" s="37">
        <f t="shared" si="78"/>
        <v>159.11849999999998</v>
      </c>
      <c r="BN43" s="32">
        <f t="shared" si="79"/>
        <v>73.77000000000001</v>
      </c>
      <c r="BO43" s="99">
        <f t="shared" si="80"/>
        <v>712.88850000000002</v>
      </c>
      <c r="BQ43" s="48">
        <f t="shared" si="81"/>
        <v>229.79999999999998</v>
      </c>
      <c r="BR43" s="53">
        <f t="shared" si="82"/>
        <v>11060</v>
      </c>
      <c r="BS43" s="34">
        <f t="shared" si="83"/>
        <v>210.86599999999999</v>
      </c>
      <c r="BT43" s="33">
        <f t="shared" si="84"/>
        <v>126.00000000000001</v>
      </c>
      <c r="BU43" s="32">
        <f t="shared" si="85"/>
        <v>18.128</v>
      </c>
      <c r="BV43" s="84">
        <f t="shared" si="86"/>
        <v>584.79399999999998</v>
      </c>
    </row>
    <row r="44" spans="1:74" ht="15" x14ac:dyDescent="0.3">
      <c r="A44" s="1">
        <v>41</v>
      </c>
      <c r="B44" s="52" t="s">
        <v>85</v>
      </c>
      <c r="C44" s="54" t="s">
        <v>84</v>
      </c>
      <c r="D44" s="40">
        <f>IF(ISNA(VLOOKUP(C44,'[1]USEHistory (WORK)'!$AH$15:$AW$98,5,FALSE)),0,VLOOKUP(C44,'[1]USEHistory (WORK)'!$AH$15:$AW$98,5,FALSE))</f>
        <v>81</v>
      </c>
      <c r="E44" s="30">
        <f t="shared" si="87"/>
        <v>41.4985</v>
      </c>
      <c r="F44" s="40"/>
      <c r="G44" s="30">
        <f t="shared" si="44"/>
        <v>21.539499999999997</v>
      </c>
      <c r="H44" s="40">
        <f>IF(ISNA(VLOOKUP(C44,'[1]USEHistory (WORK)'!$AH$15:$AW$98,6,FALSE)),0,VLOOKUP(C44,'[1]USEHistory (WORK)'!$AH$15:$AW$98,6,FALSE))</f>
        <v>119</v>
      </c>
      <c r="I44" s="30">
        <f t="shared" si="45"/>
        <v>42.201500000000003</v>
      </c>
      <c r="J44" s="40"/>
      <c r="K44" s="30">
        <f t="shared" si="46"/>
        <v>22.660499999999999</v>
      </c>
      <c r="L44" s="30">
        <f t="shared" si="47"/>
        <v>83.7</v>
      </c>
      <c r="M44" s="40">
        <f>IF(ISNA(VLOOKUP(C44,'[1]USEHistory (WORK)'!$AH$15:$AW$98,7,FALSE)),0,VLOOKUP(C44,'[1]USEHistory (WORK)'!$AH$15:$AW$98,7,FALSE))</f>
        <v>106</v>
      </c>
      <c r="N44" s="30">
        <f t="shared" si="48"/>
        <v>41.960999999999999</v>
      </c>
      <c r="O44" s="40"/>
      <c r="P44" s="30">
        <f t="shared" si="49"/>
        <v>22.277000000000001</v>
      </c>
      <c r="Q44" s="40">
        <f>IF(ISNA(VLOOKUP(C44,'[1]USEHistory (WORK)'!$AH$15:$AW$98,8,FALSE)),0,VLOOKUP(C44,'[1]USEHistory (WORK)'!$AH$15:$AW$98,8,FALSE))</f>
        <v>115</v>
      </c>
      <c r="R44" s="30">
        <f t="shared" si="50"/>
        <v>42.127499999999998</v>
      </c>
      <c r="S44" s="45"/>
      <c r="T44" s="30">
        <f t="shared" si="51"/>
        <v>22.542499999999997</v>
      </c>
      <c r="U44" s="30">
        <f t="shared" si="52"/>
        <v>84.088499999999996</v>
      </c>
      <c r="V44" s="40">
        <f>IF(ISNA(VLOOKUP(C44,'[1]USEHistory (WORK)'!$AH$15:$AW$98,9,FALSE)),0,VLOOKUP(C44,'[1]USEHistory (WORK)'!$AH$15:$AW$98,9,FALSE))</f>
        <v>103</v>
      </c>
      <c r="W44" s="30">
        <f t="shared" si="53"/>
        <v>41.905500000000004</v>
      </c>
      <c r="X44" s="40"/>
      <c r="Y44" s="30">
        <f t="shared" si="54"/>
        <v>22.188499999999998</v>
      </c>
      <c r="Z44" s="40">
        <f>IF(ISNA(VLOOKUP(C44,'[1]USEHistory (WORK)'!$AH$15:$AW$98,10,FALSE)),0,VLOOKUP(C44,'[1]USEHistory (WORK)'!$AH$15:$AW$98,10,FALSE))</f>
        <v>116</v>
      </c>
      <c r="AA44" s="30">
        <f t="shared" si="55"/>
        <v>42.146000000000001</v>
      </c>
      <c r="AB44" s="40"/>
      <c r="AC44" s="30">
        <f t="shared" si="56"/>
        <v>22.571999999999999</v>
      </c>
      <c r="AD44" s="30">
        <f t="shared" si="57"/>
        <v>84.051500000000004</v>
      </c>
      <c r="AE44" s="40">
        <f>IF(ISNA(VLOOKUP(C44,'[1]USEHistory (WORK)'!$AH$15:$AW$98,11,FALSE)),0,VLOOKUP(C44,'[1]USEHistory (WORK)'!$AH$15:$AW$98,11,FALSE))</f>
        <v>72</v>
      </c>
      <c r="AF44" s="30">
        <f t="shared" si="58"/>
        <v>41.332000000000001</v>
      </c>
      <c r="AG44" s="40"/>
      <c r="AH44" s="30">
        <f t="shared" si="59"/>
        <v>21.273999999999997</v>
      </c>
      <c r="AI44" s="40">
        <f>IF(ISNA(VLOOKUP(C44,'[1]USEHistory (WORK)'!$AH$15:$AW$98,12,FALSE)),0,VLOOKUP(C44,'[1]USEHistory (WORK)'!$AH$15:$AW$98,12,FALSE))</f>
        <v>203</v>
      </c>
      <c r="AJ44" s="30">
        <f t="shared" si="60"/>
        <v>43.755499999999998</v>
      </c>
      <c r="AK44" s="40"/>
      <c r="AL44" s="30">
        <f t="shared" si="61"/>
        <v>25.138500000000001</v>
      </c>
      <c r="AM44" s="30">
        <f t="shared" si="62"/>
        <v>85.087500000000006</v>
      </c>
      <c r="AN44" s="40">
        <f>IF(ISNA(VLOOKUP(C44,'[1]USEHistory (WORK)'!$AH$15:$AW$98,13,FALSE)),0,VLOOKUP(C44,'[1]USEHistory (WORK)'!$AH$15:$AW$98,13,FALSE))</f>
        <v>102</v>
      </c>
      <c r="AO44" s="30">
        <f t="shared" si="63"/>
        <v>41.887</v>
      </c>
      <c r="AP44" s="40"/>
      <c r="AQ44" s="30">
        <f t="shared" si="64"/>
        <v>22.158999999999999</v>
      </c>
      <c r="AR44" s="40">
        <f>IF(ISNA(VLOOKUP(C44,'[1]USEHistory (WORK)'!$AH$15:$AW$98,14,FALSE)),0,VLOOKUP(C44,'[1]USEHistory (WORK)'!$AH$15:$AW$98,14,FALSE))</f>
        <v>84</v>
      </c>
      <c r="AS44" s="30">
        <f t="shared" si="65"/>
        <v>41.554000000000002</v>
      </c>
      <c r="AT44" s="40"/>
      <c r="AU44" s="30">
        <f t="shared" si="66"/>
        <v>21.628</v>
      </c>
      <c r="AV44" s="30">
        <f t="shared" si="67"/>
        <v>83.441000000000003</v>
      </c>
      <c r="AW44" s="40">
        <f>IF(ISNA(VLOOKUP(C44,'[1]USEHistory (WORK)'!$AH$15:$AW$98,15,FALSE)),0,VLOOKUP(C44,'[1]USEHistory (WORK)'!$AH$15:$AW$98,15,FALSE))</f>
        <v>103</v>
      </c>
      <c r="AX44" s="30">
        <f t="shared" si="68"/>
        <v>41.905500000000004</v>
      </c>
      <c r="AY44" s="40"/>
      <c r="AZ44" s="30">
        <f t="shared" si="69"/>
        <v>22.188499999999998</v>
      </c>
      <c r="BA44" s="40">
        <f>IF(ISNA(VLOOKUP(C44,'[1]USEHistory (WORK)'!$AH$15:$AW$98,16,FALSE)),0,VLOOKUP(C44,'[1]USEHistory (WORK)'!$AH$15:$AW$98,16,FALSE))</f>
        <v>73</v>
      </c>
      <c r="BB44" s="30">
        <f t="shared" si="70"/>
        <v>41.350499999999997</v>
      </c>
      <c r="BC44" s="40"/>
      <c r="BD44" s="30">
        <f t="shared" si="71"/>
        <v>21.3035</v>
      </c>
      <c r="BE44" s="30">
        <f t="shared" si="72"/>
        <v>83.256</v>
      </c>
      <c r="BF44" s="42">
        <f t="shared" si="73"/>
        <v>503.62450000000001</v>
      </c>
      <c r="BG44" s="41">
        <f t="shared" si="74"/>
        <v>267.47149999999999</v>
      </c>
      <c r="BH44" s="40">
        <f t="shared" si="75"/>
        <v>1277</v>
      </c>
      <c r="BK44" s="50">
        <f t="shared" si="76"/>
        <v>480</v>
      </c>
      <c r="BL44" s="49">
        <f t="shared" si="77"/>
        <v>1277</v>
      </c>
      <c r="BM44" s="37">
        <f t="shared" si="78"/>
        <v>23.624500000000001</v>
      </c>
      <c r="BN44" s="32">
        <f t="shared" si="79"/>
        <v>0</v>
      </c>
      <c r="BO44" s="99">
        <f t="shared" si="80"/>
        <v>503.62450000000001</v>
      </c>
      <c r="BQ44" s="48">
        <f t="shared" si="81"/>
        <v>229.79999999999998</v>
      </c>
      <c r="BR44" s="53">
        <f t="shared" si="82"/>
        <v>1277</v>
      </c>
      <c r="BS44" s="34">
        <f t="shared" si="83"/>
        <v>37.671500000000002</v>
      </c>
      <c r="BT44" s="33">
        <f t="shared" si="84"/>
        <v>0</v>
      </c>
      <c r="BU44" s="32">
        <f t="shared" si="85"/>
        <v>0</v>
      </c>
      <c r="BV44" s="84">
        <f t="shared" si="86"/>
        <v>267.47149999999999</v>
      </c>
    </row>
    <row r="45" spans="1:74" ht="15" x14ac:dyDescent="0.3">
      <c r="A45" s="1">
        <v>42</v>
      </c>
      <c r="B45" s="52" t="s">
        <v>83</v>
      </c>
      <c r="C45" s="54" t="s">
        <v>82</v>
      </c>
      <c r="D45" s="40">
        <f>IF(ISNA(VLOOKUP(C45,'[1]USEHistory (WORK)'!$AH$15:$AW$98,5,FALSE)),0,VLOOKUP(C45,'[1]USEHistory (WORK)'!$AH$15:$AW$98,5,FALSE))</f>
        <v>507</v>
      </c>
      <c r="E45" s="30">
        <f t="shared" si="87"/>
        <v>49.3795</v>
      </c>
      <c r="F45" s="40"/>
      <c r="G45" s="30">
        <f t="shared" si="44"/>
        <v>34.106499999999997</v>
      </c>
      <c r="H45" s="40">
        <f>IF(ISNA(VLOOKUP(C45,'[1]USEHistory (WORK)'!$AH$15:$AW$98,6,FALSE)),0,VLOOKUP(C45,'[1]USEHistory (WORK)'!$AH$15:$AW$98,6,FALSE))</f>
        <v>417</v>
      </c>
      <c r="I45" s="30">
        <f t="shared" si="45"/>
        <v>47.714500000000001</v>
      </c>
      <c r="J45" s="40"/>
      <c r="K45" s="30">
        <f t="shared" si="46"/>
        <v>31.451499999999999</v>
      </c>
      <c r="L45" s="30">
        <f t="shared" si="47"/>
        <v>97.093999999999994</v>
      </c>
      <c r="M45" s="40">
        <f>IF(ISNA(VLOOKUP(C45,'[1]USEHistory (WORK)'!$AH$15:$AW$98,7,FALSE)),0,VLOOKUP(C45,'[1]USEHistory (WORK)'!$AH$15:$AW$98,7,FALSE))</f>
        <v>451</v>
      </c>
      <c r="N45" s="30">
        <f t="shared" si="48"/>
        <v>48.343499999999999</v>
      </c>
      <c r="O45" s="40"/>
      <c r="P45" s="30">
        <f t="shared" si="49"/>
        <v>32.454499999999996</v>
      </c>
      <c r="Q45" s="40">
        <f>IF(ISNA(VLOOKUP(C45,'[1]USEHistory (WORK)'!$AH$15:$AW$98,8,FALSE)),0,VLOOKUP(C45,'[1]USEHistory (WORK)'!$AH$15:$AW$98,8,FALSE))</f>
        <v>1052</v>
      </c>
      <c r="R45" s="30">
        <f t="shared" si="50"/>
        <v>62.935000000000002</v>
      </c>
      <c r="S45" s="45"/>
      <c r="T45" s="30">
        <f t="shared" si="51"/>
        <v>53.122</v>
      </c>
      <c r="U45" s="30">
        <f t="shared" si="52"/>
        <v>111.27850000000001</v>
      </c>
      <c r="V45" s="40">
        <f>IF(ISNA(VLOOKUP(C45,'[1]USEHistory (WORK)'!$AH$15:$AW$98,9,FALSE)),0,VLOOKUP(C45,'[1]USEHistory (WORK)'!$AH$15:$AW$98,9,FALSE))</f>
        <v>10</v>
      </c>
      <c r="W45" s="30">
        <f t="shared" si="53"/>
        <v>40.185000000000002</v>
      </c>
      <c r="X45" s="40"/>
      <c r="Y45" s="30">
        <f t="shared" si="54"/>
        <v>19.445</v>
      </c>
      <c r="Z45" s="40">
        <f>IF(ISNA(VLOOKUP(C45,'[1]USEHistory (WORK)'!$AH$15:$AW$98,10,FALSE)),0,VLOOKUP(C45,'[1]USEHistory (WORK)'!$AH$15:$AW$98,10,FALSE))</f>
        <v>998</v>
      </c>
      <c r="AA45" s="30">
        <f t="shared" si="55"/>
        <v>61.314999999999998</v>
      </c>
      <c r="AB45" s="40"/>
      <c r="AC45" s="30">
        <f t="shared" si="56"/>
        <v>51.177999999999997</v>
      </c>
      <c r="AD45" s="30">
        <f t="shared" si="57"/>
        <v>101.5</v>
      </c>
      <c r="AE45" s="40">
        <f>IF(ISNA(VLOOKUP(C45,'[1]USEHistory (WORK)'!$AH$15:$AW$98,11,FALSE)),0,VLOOKUP(C45,'[1]USEHistory (WORK)'!$AH$15:$AW$98,11,FALSE))</f>
        <v>1428</v>
      </c>
      <c r="AF45" s="30">
        <f t="shared" si="58"/>
        <v>74.215000000000003</v>
      </c>
      <c r="AG45" s="40"/>
      <c r="AH45" s="30">
        <f t="shared" si="59"/>
        <v>66.658000000000001</v>
      </c>
      <c r="AI45" s="40">
        <f>IF(ISNA(VLOOKUP(C45,'[1]USEHistory (WORK)'!$AH$15:$AW$98,12,FALSE)),0,VLOOKUP(C45,'[1]USEHistory (WORK)'!$AH$15:$AW$98,12,FALSE))</f>
        <v>2580</v>
      </c>
      <c r="AJ45" s="30">
        <f t="shared" si="60"/>
        <v>108.77500000000001</v>
      </c>
      <c r="AK45" s="40"/>
      <c r="AL45" s="30">
        <f t="shared" si="61"/>
        <v>115.97</v>
      </c>
      <c r="AM45" s="30">
        <f t="shared" si="62"/>
        <v>182.99</v>
      </c>
      <c r="AN45" s="40">
        <f>IF(ISNA(VLOOKUP(C45,'[1]USEHistory (WORK)'!$AH$15:$AW$98,13,FALSE)),0,VLOOKUP(C45,'[1]USEHistory (WORK)'!$AH$15:$AW$98,13,FALSE))</f>
        <v>1594</v>
      </c>
      <c r="AO45" s="30">
        <f t="shared" si="63"/>
        <v>79.194999999999993</v>
      </c>
      <c r="AP45" s="40"/>
      <c r="AQ45" s="30">
        <f t="shared" si="64"/>
        <v>72.633999999999986</v>
      </c>
      <c r="AR45" s="40">
        <f>IF(ISNA(VLOOKUP(C45,'[1]USEHistory (WORK)'!$AH$15:$AW$98,14,FALSE)),0,VLOOKUP(C45,'[1]USEHistory (WORK)'!$AH$15:$AW$98,14,FALSE))</f>
        <v>745</v>
      </c>
      <c r="AS45" s="30">
        <f t="shared" si="65"/>
        <v>53.782499999999999</v>
      </c>
      <c r="AT45" s="40"/>
      <c r="AU45" s="30">
        <f t="shared" si="66"/>
        <v>42.069999999999993</v>
      </c>
      <c r="AV45" s="30">
        <f t="shared" si="67"/>
        <v>132.97749999999999</v>
      </c>
      <c r="AW45" s="40">
        <f>IF(ISNA(VLOOKUP(C45,'[1]USEHistory (WORK)'!$AH$15:$AW$98,15,FALSE)),0,VLOOKUP(C45,'[1]USEHistory (WORK)'!$AH$15:$AW$98,15,FALSE))</f>
        <v>846</v>
      </c>
      <c r="AX45" s="30">
        <f t="shared" si="68"/>
        <v>56.754999999999995</v>
      </c>
      <c r="AY45" s="40"/>
      <c r="AZ45" s="30">
        <f t="shared" si="69"/>
        <v>45.705999999999996</v>
      </c>
      <c r="BA45" s="40">
        <f>IF(ISNA(VLOOKUP(C45,'[1]USEHistory (WORK)'!$AH$15:$AW$98,16,FALSE)),0,VLOOKUP(C45,'[1]USEHistory (WORK)'!$AH$15:$AW$98,16,FALSE))</f>
        <v>409</v>
      </c>
      <c r="BB45" s="30">
        <f t="shared" si="70"/>
        <v>47.566499999999998</v>
      </c>
      <c r="BC45" s="40"/>
      <c r="BD45" s="30">
        <f t="shared" si="71"/>
        <v>31.215499999999999</v>
      </c>
      <c r="BE45" s="30">
        <f t="shared" si="72"/>
        <v>104.32149999999999</v>
      </c>
      <c r="BF45" s="42">
        <f t="shared" si="73"/>
        <v>730.16150000000005</v>
      </c>
      <c r="BG45" s="41">
        <f t="shared" si="74"/>
        <v>596.01100000000008</v>
      </c>
      <c r="BH45" s="40">
        <f t="shared" si="75"/>
        <v>11037</v>
      </c>
      <c r="BK45" s="50">
        <f t="shared" si="76"/>
        <v>480</v>
      </c>
      <c r="BL45" s="49">
        <f t="shared" si="77"/>
        <v>11037</v>
      </c>
      <c r="BM45" s="37">
        <f t="shared" si="78"/>
        <v>130.22149999999999</v>
      </c>
      <c r="BN45" s="32">
        <f t="shared" si="79"/>
        <v>119.94</v>
      </c>
      <c r="BO45" s="99">
        <f t="shared" si="80"/>
        <v>730.16149999999993</v>
      </c>
      <c r="BQ45" s="48">
        <f t="shared" si="81"/>
        <v>229.79999999999998</v>
      </c>
      <c r="BR45" s="53">
        <f t="shared" si="82"/>
        <v>11037</v>
      </c>
      <c r="BS45" s="34">
        <f t="shared" si="83"/>
        <v>176.82300000000001</v>
      </c>
      <c r="BT45" s="33">
        <f t="shared" si="84"/>
        <v>146.268</v>
      </c>
      <c r="BU45" s="32">
        <f t="shared" si="85"/>
        <v>43.12</v>
      </c>
      <c r="BV45" s="84">
        <f t="shared" si="86"/>
        <v>596.01099999999997</v>
      </c>
    </row>
    <row r="46" spans="1:74" ht="15" x14ac:dyDescent="0.3">
      <c r="A46" s="1">
        <v>43</v>
      </c>
      <c r="B46" s="52" t="s">
        <v>81</v>
      </c>
      <c r="C46" s="54" t="s">
        <v>80</v>
      </c>
      <c r="D46" s="40">
        <f>IF(ISNA(VLOOKUP(C46,'[1]USEHistory (WORK)'!$AH$15:$AW$98,5,FALSE)),0,VLOOKUP(C46,'[1]USEHistory (WORK)'!$AH$15:$AW$98,5,FALSE))</f>
        <v>565</v>
      </c>
      <c r="E46" s="30">
        <f t="shared" si="87"/>
        <v>50.452500000000001</v>
      </c>
      <c r="F46" s="40"/>
      <c r="G46" s="30">
        <f t="shared" si="44"/>
        <v>35.817499999999995</v>
      </c>
      <c r="H46" s="40">
        <f>IF(ISNA(VLOOKUP(C46,'[1]USEHistory (WORK)'!$AH$15:$AW$98,6,FALSE)),0,VLOOKUP(C46,'[1]USEHistory (WORK)'!$AH$15:$AW$98,6,FALSE))</f>
        <v>658</v>
      </c>
      <c r="I46" s="30">
        <f t="shared" si="45"/>
        <v>52.173000000000002</v>
      </c>
      <c r="J46" s="40"/>
      <c r="K46" s="30">
        <f t="shared" si="46"/>
        <v>38.938000000000002</v>
      </c>
      <c r="L46" s="30">
        <f t="shared" si="47"/>
        <v>102.6255</v>
      </c>
      <c r="M46" s="40">
        <f>IF(ISNA(VLOOKUP(C46,'[1]USEHistory (WORK)'!$AH$15:$AW$98,7,FALSE)),0,VLOOKUP(C46,'[1]USEHistory (WORK)'!$AH$15:$AW$98,7,FALSE))</f>
        <v>439</v>
      </c>
      <c r="N46" s="30">
        <f t="shared" si="48"/>
        <v>48.121499999999997</v>
      </c>
      <c r="O46" s="40"/>
      <c r="P46" s="30">
        <f t="shared" si="49"/>
        <v>32.100499999999997</v>
      </c>
      <c r="Q46" s="40">
        <f>IF(ISNA(VLOOKUP(C46,'[1]USEHistory (WORK)'!$AH$15:$AW$98,8,FALSE)),0,VLOOKUP(C46,'[1]USEHistory (WORK)'!$AH$15:$AW$98,8,FALSE))</f>
        <v>396</v>
      </c>
      <c r="R46" s="30">
        <f t="shared" si="50"/>
        <v>47.326000000000001</v>
      </c>
      <c r="S46" s="45"/>
      <c r="T46" s="30">
        <f t="shared" si="51"/>
        <v>30.832000000000001</v>
      </c>
      <c r="U46" s="30">
        <f t="shared" si="52"/>
        <v>95.447499999999991</v>
      </c>
      <c r="V46" s="40">
        <f>IF(ISNA(VLOOKUP(C46,'[1]USEHistory (WORK)'!$AH$15:$AW$98,9,FALSE)),0,VLOOKUP(C46,'[1]USEHistory (WORK)'!$AH$15:$AW$98,9,FALSE))</f>
        <v>397</v>
      </c>
      <c r="W46" s="30">
        <f t="shared" si="53"/>
        <v>47.344499999999996</v>
      </c>
      <c r="X46" s="40"/>
      <c r="Y46" s="30">
        <f t="shared" si="54"/>
        <v>30.861499999999999</v>
      </c>
      <c r="Z46" s="40">
        <f>IF(ISNA(VLOOKUP(C46,'[1]USEHistory (WORK)'!$AH$15:$AW$98,10,FALSE)),0,VLOOKUP(C46,'[1]USEHistory (WORK)'!$AH$15:$AW$98,10,FALSE))</f>
        <v>455</v>
      </c>
      <c r="AA46" s="30">
        <f t="shared" si="55"/>
        <v>48.417500000000004</v>
      </c>
      <c r="AB46" s="40"/>
      <c r="AC46" s="30">
        <f t="shared" si="56"/>
        <v>32.572499999999998</v>
      </c>
      <c r="AD46" s="30">
        <f t="shared" si="57"/>
        <v>95.762</v>
      </c>
      <c r="AE46" s="40">
        <f>IF(ISNA(VLOOKUP(C46,'[1]USEHistory (WORK)'!$AH$15:$AW$98,11,FALSE)),0,VLOOKUP(C46,'[1]USEHistory (WORK)'!$AH$15:$AW$98,11,FALSE))</f>
        <v>396</v>
      </c>
      <c r="AF46" s="30">
        <f t="shared" si="58"/>
        <v>47.326000000000001</v>
      </c>
      <c r="AG46" s="40"/>
      <c r="AH46" s="30">
        <f t="shared" si="59"/>
        <v>30.832000000000001</v>
      </c>
      <c r="AI46" s="40">
        <f>IF(ISNA(VLOOKUP(C46,'[1]USEHistory (WORK)'!$AH$15:$AW$98,12,FALSE)),0,VLOOKUP(C46,'[1]USEHistory (WORK)'!$AH$15:$AW$98,12,FALSE))</f>
        <v>540</v>
      </c>
      <c r="AJ46" s="30">
        <f t="shared" si="60"/>
        <v>49.99</v>
      </c>
      <c r="AK46" s="40"/>
      <c r="AL46" s="30">
        <f t="shared" si="61"/>
        <v>35.08</v>
      </c>
      <c r="AM46" s="30">
        <f t="shared" si="62"/>
        <v>97.316000000000003</v>
      </c>
      <c r="AN46" s="40">
        <f>IF(ISNA(VLOOKUP(C46,'[1]USEHistory (WORK)'!$AH$15:$AW$98,13,FALSE)),0,VLOOKUP(C46,'[1]USEHistory (WORK)'!$AH$15:$AW$98,13,FALSE))</f>
        <v>388</v>
      </c>
      <c r="AO46" s="30">
        <f t="shared" si="63"/>
        <v>47.177999999999997</v>
      </c>
      <c r="AP46" s="40"/>
      <c r="AQ46" s="30">
        <f t="shared" si="64"/>
        <v>30.596</v>
      </c>
      <c r="AR46" s="40">
        <f>IF(ISNA(VLOOKUP(C46,'[1]USEHistory (WORK)'!$AH$15:$AW$98,14,FALSE)),0,VLOOKUP(C46,'[1]USEHistory (WORK)'!$AH$15:$AW$98,14,FALSE))</f>
        <v>374</v>
      </c>
      <c r="AS46" s="30">
        <f t="shared" si="65"/>
        <v>46.918999999999997</v>
      </c>
      <c r="AT46" s="40"/>
      <c r="AU46" s="30">
        <f t="shared" si="66"/>
        <v>30.183</v>
      </c>
      <c r="AV46" s="30">
        <f t="shared" si="67"/>
        <v>94.096999999999994</v>
      </c>
      <c r="AW46" s="40">
        <f>IF(ISNA(VLOOKUP(C46,'[1]USEHistory (WORK)'!$AH$15:$AW$98,15,FALSE)),0,VLOOKUP(C46,'[1]USEHistory (WORK)'!$AH$15:$AW$98,15,FALSE))</f>
        <v>533</v>
      </c>
      <c r="AX46" s="30">
        <f t="shared" si="68"/>
        <v>49.860500000000002</v>
      </c>
      <c r="AY46" s="40"/>
      <c r="AZ46" s="30">
        <f t="shared" si="69"/>
        <v>34.8735</v>
      </c>
      <c r="BA46" s="40">
        <f>IF(ISNA(VLOOKUP(C46,'[1]USEHistory (WORK)'!$AH$15:$AW$98,16,FALSE)),0,VLOOKUP(C46,'[1]USEHistory (WORK)'!$AH$15:$AW$98,16,FALSE))</f>
        <v>304</v>
      </c>
      <c r="BB46" s="30">
        <f t="shared" si="70"/>
        <v>45.624000000000002</v>
      </c>
      <c r="BC46" s="40"/>
      <c r="BD46" s="30">
        <f t="shared" si="71"/>
        <v>28.117999999999999</v>
      </c>
      <c r="BE46" s="30">
        <f t="shared" si="72"/>
        <v>95.484499999999997</v>
      </c>
      <c r="BF46" s="42">
        <f t="shared" si="73"/>
        <v>580.73249999999996</v>
      </c>
      <c r="BG46" s="41">
        <f t="shared" si="74"/>
        <v>390.80449999999996</v>
      </c>
      <c r="BH46" s="40">
        <f t="shared" si="75"/>
        <v>5445</v>
      </c>
      <c r="BK46" s="50">
        <f t="shared" si="76"/>
        <v>480</v>
      </c>
      <c r="BL46" s="49">
        <f t="shared" si="77"/>
        <v>5445</v>
      </c>
      <c r="BM46" s="37">
        <f t="shared" si="78"/>
        <v>100.7325</v>
      </c>
      <c r="BN46" s="32">
        <f t="shared" si="79"/>
        <v>0</v>
      </c>
      <c r="BO46" s="99">
        <f t="shared" si="80"/>
        <v>580.73249999999996</v>
      </c>
      <c r="BQ46" s="48">
        <f t="shared" si="81"/>
        <v>229.79999999999998</v>
      </c>
      <c r="BR46" s="53">
        <f t="shared" si="82"/>
        <v>5445</v>
      </c>
      <c r="BS46" s="34">
        <f t="shared" si="83"/>
        <v>158.91649999999998</v>
      </c>
      <c r="BT46" s="33">
        <f t="shared" si="84"/>
        <v>2.0880000000000001</v>
      </c>
      <c r="BU46" s="32">
        <f t="shared" si="85"/>
        <v>0</v>
      </c>
      <c r="BV46" s="84">
        <f t="shared" si="86"/>
        <v>390.80450000000002</v>
      </c>
    </row>
    <row r="47" spans="1:74" ht="15" x14ac:dyDescent="0.3">
      <c r="A47" s="1">
        <v>44</v>
      </c>
      <c r="B47" s="52" t="s">
        <v>79</v>
      </c>
      <c r="C47" s="54" t="s">
        <v>78</v>
      </c>
      <c r="D47" s="40">
        <f>IF(ISNA(VLOOKUP(C47,'[1]USEHistory (WORK)'!$AH$15:$AW$98,5,FALSE)),0,VLOOKUP(C47,'[1]USEHistory (WORK)'!$AH$15:$AW$98,5,FALSE))</f>
        <v>269</v>
      </c>
      <c r="E47" s="30">
        <f t="shared" si="87"/>
        <v>44.976500000000001</v>
      </c>
      <c r="F47" s="40"/>
      <c r="G47" s="30">
        <f t="shared" si="44"/>
        <v>27.0855</v>
      </c>
      <c r="H47" s="40">
        <f>IF(ISNA(VLOOKUP(C47,'[1]USEHistory (WORK)'!$AH$15:$AW$98,6,FALSE)),0,VLOOKUP(C47,'[1]USEHistory (WORK)'!$AH$15:$AW$98,6,FALSE))</f>
        <v>336</v>
      </c>
      <c r="I47" s="30">
        <f t="shared" si="45"/>
        <v>46.216000000000001</v>
      </c>
      <c r="J47" s="40"/>
      <c r="K47" s="30">
        <f t="shared" si="46"/>
        <v>29.061999999999998</v>
      </c>
      <c r="L47" s="30">
        <f t="shared" si="47"/>
        <v>91.192499999999995</v>
      </c>
      <c r="M47" s="40">
        <f>IF(ISNA(VLOOKUP(C47,'[1]USEHistory (WORK)'!$AH$15:$AW$98,7,FALSE)),0,VLOOKUP(C47,'[1]USEHistory (WORK)'!$AH$15:$AW$98,7,FALSE))</f>
        <v>364</v>
      </c>
      <c r="N47" s="30">
        <f t="shared" si="48"/>
        <v>46.734000000000002</v>
      </c>
      <c r="O47" s="40"/>
      <c r="P47" s="30">
        <f t="shared" si="49"/>
        <v>29.887999999999998</v>
      </c>
      <c r="Q47" s="40">
        <f>IF(ISNA(VLOOKUP(C47,'[1]USEHistory (WORK)'!$AH$15:$AW$98,8,FALSE)),0,VLOOKUP(C47,'[1]USEHistory (WORK)'!$AH$15:$AW$98,8,FALSE))</f>
        <v>431</v>
      </c>
      <c r="R47" s="30">
        <f t="shared" si="50"/>
        <v>47.973500000000001</v>
      </c>
      <c r="S47" s="45"/>
      <c r="T47" s="30">
        <f t="shared" si="51"/>
        <v>31.8645</v>
      </c>
      <c r="U47" s="30">
        <f t="shared" si="52"/>
        <v>94.70750000000001</v>
      </c>
      <c r="V47" s="40">
        <f>IF(ISNA(VLOOKUP(C47,'[1]USEHistory (WORK)'!$AH$15:$AW$98,9,FALSE)),0,VLOOKUP(C47,'[1]USEHistory (WORK)'!$AH$15:$AW$98,9,FALSE))</f>
        <v>515</v>
      </c>
      <c r="W47" s="30">
        <f t="shared" si="53"/>
        <v>49.527500000000003</v>
      </c>
      <c r="X47" s="40"/>
      <c r="Y47" s="30">
        <f t="shared" si="54"/>
        <v>34.342500000000001</v>
      </c>
      <c r="Z47" s="40">
        <f>IF(ISNA(VLOOKUP(C47,'[1]USEHistory (WORK)'!$AH$15:$AW$98,10,FALSE)),0,VLOOKUP(C47,'[1]USEHistory (WORK)'!$AH$15:$AW$98,10,FALSE))</f>
        <v>1151</v>
      </c>
      <c r="AA47" s="30">
        <f t="shared" si="55"/>
        <v>65.905000000000001</v>
      </c>
      <c r="AB47" s="40"/>
      <c r="AC47" s="30">
        <f t="shared" si="56"/>
        <v>56.686</v>
      </c>
      <c r="AD47" s="30">
        <f t="shared" si="57"/>
        <v>115.4325</v>
      </c>
      <c r="AE47" s="40">
        <f>IF(ISNA(VLOOKUP(C47,'[1]USEHistory (WORK)'!$AH$15:$AW$98,11,FALSE)),0,VLOOKUP(C47,'[1]USEHistory (WORK)'!$AH$15:$AW$98,11,FALSE))</f>
        <v>916</v>
      </c>
      <c r="AF47" s="30">
        <f t="shared" si="58"/>
        <v>58.855000000000004</v>
      </c>
      <c r="AG47" s="40"/>
      <c r="AH47" s="30">
        <f t="shared" si="59"/>
        <v>48.225999999999999</v>
      </c>
      <c r="AI47" s="40">
        <f>IF(ISNA(VLOOKUP(C47,'[1]USEHistory (WORK)'!$AH$15:$AW$98,12,FALSE)),0,VLOOKUP(C47,'[1]USEHistory (WORK)'!$AH$15:$AW$98,12,FALSE))</f>
        <v>2480</v>
      </c>
      <c r="AJ47" s="30">
        <f t="shared" si="60"/>
        <v>105.77500000000001</v>
      </c>
      <c r="AK47" s="40"/>
      <c r="AL47" s="30">
        <f t="shared" si="61"/>
        <v>111.57000000000002</v>
      </c>
      <c r="AM47" s="30">
        <f t="shared" si="62"/>
        <v>164.63</v>
      </c>
      <c r="AN47" s="40">
        <f>IF(ISNA(VLOOKUP(C47,'[1]USEHistory (WORK)'!$AH$15:$AW$98,13,FALSE)),0,VLOOKUP(C47,'[1]USEHistory (WORK)'!$AH$15:$AW$98,13,FALSE))</f>
        <v>2344</v>
      </c>
      <c r="AO47" s="30">
        <f t="shared" si="63"/>
        <v>101.69499999999999</v>
      </c>
      <c r="AP47" s="40"/>
      <c r="AQ47" s="30">
        <f t="shared" si="64"/>
        <v>105.58600000000001</v>
      </c>
      <c r="AR47" s="40">
        <f>IF(ISNA(VLOOKUP(C47,'[1]USEHistory (WORK)'!$AH$15:$AW$98,14,FALSE)),0,VLOOKUP(C47,'[1]USEHistory (WORK)'!$AH$15:$AW$98,14,FALSE))</f>
        <v>1568</v>
      </c>
      <c r="AS47" s="30">
        <f t="shared" si="65"/>
        <v>78.414999999999992</v>
      </c>
      <c r="AT47" s="40"/>
      <c r="AU47" s="30">
        <f t="shared" si="66"/>
        <v>71.698000000000008</v>
      </c>
      <c r="AV47" s="30">
        <f t="shared" si="67"/>
        <v>180.10999999999999</v>
      </c>
      <c r="AW47" s="40">
        <f>IF(ISNA(VLOOKUP(C47,'[1]USEHistory (WORK)'!$AH$15:$AW$98,15,FALSE)),0,VLOOKUP(C47,'[1]USEHistory (WORK)'!$AH$15:$AW$98,15,FALSE))</f>
        <v>1015</v>
      </c>
      <c r="AX47" s="30">
        <f t="shared" si="68"/>
        <v>61.825000000000003</v>
      </c>
      <c r="AY47" s="40"/>
      <c r="AZ47" s="30">
        <f t="shared" si="69"/>
        <v>51.79</v>
      </c>
      <c r="BA47" s="40">
        <f>IF(ISNA(VLOOKUP(C47,'[1]USEHistory (WORK)'!$AH$15:$AW$98,16,FALSE)),0,VLOOKUP(C47,'[1]USEHistory (WORK)'!$AH$15:$AW$98,16,FALSE))</f>
        <v>781</v>
      </c>
      <c r="BB47" s="30">
        <f t="shared" si="70"/>
        <v>54.805</v>
      </c>
      <c r="BC47" s="40"/>
      <c r="BD47" s="30">
        <f t="shared" si="71"/>
        <v>43.366</v>
      </c>
      <c r="BE47" s="30">
        <f t="shared" si="72"/>
        <v>116.63</v>
      </c>
      <c r="BF47" s="42">
        <f t="shared" si="73"/>
        <v>762.70249999999999</v>
      </c>
      <c r="BG47" s="41">
        <f t="shared" si="74"/>
        <v>641.16449999999998</v>
      </c>
      <c r="BH47" s="40">
        <f t="shared" si="75"/>
        <v>12170</v>
      </c>
      <c r="BK47" s="50">
        <f t="shared" si="76"/>
        <v>480</v>
      </c>
      <c r="BL47" s="49">
        <f t="shared" si="77"/>
        <v>12170</v>
      </c>
      <c r="BM47" s="37">
        <f t="shared" si="78"/>
        <v>132.55250000000001</v>
      </c>
      <c r="BN47" s="32">
        <f t="shared" si="79"/>
        <v>150.14999999999998</v>
      </c>
      <c r="BO47" s="99">
        <f t="shared" si="80"/>
        <v>762.70249999999999</v>
      </c>
      <c r="BQ47" s="48">
        <f t="shared" si="81"/>
        <v>229.79999999999998</v>
      </c>
      <c r="BR47" s="53">
        <f t="shared" si="82"/>
        <v>12170</v>
      </c>
      <c r="BS47" s="34">
        <f t="shared" si="83"/>
        <v>180.39249999999998</v>
      </c>
      <c r="BT47" s="33">
        <f t="shared" si="84"/>
        <v>159.51599999999999</v>
      </c>
      <c r="BU47" s="32">
        <f t="shared" si="85"/>
        <v>71.456000000000017</v>
      </c>
      <c r="BV47" s="84">
        <f t="shared" si="86"/>
        <v>641.16449999999998</v>
      </c>
    </row>
    <row r="48" spans="1:74" ht="15" x14ac:dyDescent="0.3">
      <c r="A48" s="1">
        <v>45</v>
      </c>
      <c r="B48" s="52" t="s">
        <v>77</v>
      </c>
      <c r="C48" s="54" t="s">
        <v>76</v>
      </c>
      <c r="D48" s="40">
        <f>IF(ISNA(VLOOKUP(C48,'[1]USEHistory (WORK)'!$AH$15:$AW$98,5,FALSE)),0,VLOOKUP(C48,'[1]USEHistory (WORK)'!$AH$15:$AW$98,5,FALSE))</f>
        <v>520</v>
      </c>
      <c r="E48" s="30">
        <f t="shared" si="87"/>
        <v>49.62</v>
      </c>
      <c r="F48" s="40"/>
      <c r="G48" s="30">
        <f t="shared" si="44"/>
        <v>34.489999999999995</v>
      </c>
      <c r="H48" s="40">
        <f>IF(ISNA(VLOOKUP(C48,'[1]USEHistory (WORK)'!$AH$15:$AW$98,6,FALSE)),0,VLOOKUP(C48,'[1]USEHistory (WORK)'!$AH$15:$AW$98,6,FALSE))</f>
        <v>670</v>
      </c>
      <c r="I48" s="30">
        <f t="shared" si="45"/>
        <v>52.394999999999996</v>
      </c>
      <c r="J48" s="40"/>
      <c r="K48" s="30">
        <f t="shared" si="46"/>
        <v>39.369999999999997</v>
      </c>
      <c r="L48" s="30">
        <f t="shared" si="47"/>
        <v>102.01499999999999</v>
      </c>
      <c r="M48" s="40">
        <f>IF(ISNA(VLOOKUP(C48,'[1]USEHistory (WORK)'!$AH$15:$AW$98,7,FALSE)),0,VLOOKUP(C48,'[1]USEHistory (WORK)'!$AH$15:$AW$98,7,FALSE))</f>
        <v>497</v>
      </c>
      <c r="N48" s="30">
        <f t="shared" si="48"/>
        <v>49.194499999999998</v>
      </c>
      <c r="O48" s="40"/>
      <c r="P48" s="30">
        <f t="shared" si="49"/>
        <v>33.811499999999995</v>
      </c>
      <c r="Q48" s="40">
        <f>IF(ISNA(VLOOKUP(C48,'[1]USEHistory (WORK)'!$AH$15:$AW$98,8,FALSE)),0,VLOOKUP(C48,'[1]USEHistory (WORK)'!$AH$15:$AW$98,8,FALSE))</f>
        <v>498</v>
      </c>
      <c r="R48" s="30">
        <f t="shared" si="50"/>
        <v>49.213000000000001</v>
      </c>
      <c r="S48" s="45"/>
      <c r="T48" s="30">
        <f t="shared" si="51"/>
        <v>33.841000000000001</v>
      </c>
      <c r="U48" s="30">
        <f t="shared" si="52"/>
        <v>98.407499999999999</v>
      </c>
      <c r="V48" s="40">
        <f>IF(ISNA(VLOOKUP(C48,'[1]USEHistory (WORK)'!$AH$15:$AW$98,9,FALSE)),0,VLOOKUP(C48,'[1]USEHistory (WORK)'!$AH$15:$AW$98,9,FALSE))</f>
        <v>434</v>
      </c>
      <c r="W48" s="30">
        <f t="shared" si="53"/>
        <v>48.028999999999996</v>
      </c>
      <c r="X48" s="40"/>
      <c r="Y48" s="30">
        <f t="shared" si="54"/>
        <v>31.953000000000003</v>
      </c>
      <c r="Z48" s="40">
        <f>IF(ISNA(VLOOKUP(C48,'[1]USEHistory (WORK)'!$AH$15:$AW$98,10,FALSE)),0,VLOOKUP(C48,'[1]USEHistory (WORK)'!$AH$15:$AW$98,10,FALSE))</f>
        <v>523</v>
      </c>
      <c r="AA48" s="30">
        <f t="shared" si="55"/>
        <v>49.6755</v>
      </c>
      <c r="AB48" s="40"/>
      <c r="AC48" s="30">
        <f t="shared" si="56"/>
        <v>34.578499999999998</v>
      </c>
      <c r="AD48" s="30">
        <f t="shared" si="57"/>
        <v>97.704499999999996</v>
      </c>
      <c r="AE48" s="40">
        <f>IF(ISNA(VLOOKUP(C48,'[1]USEHistory (WORK)'!$AH$15:$AW$98,11,FALSE)),0,VLOOKUP(C48,'[1]USEHistory (WORK)'!$AH$15:$AW$98,11,FALSE))</f>
        <v>421</v>
      </c>
      <c r="AF48" s="30">
        <f t="shared" si="58"/>
        <v>47.788499999999999</v>
      </c>
      <c r="AG48" s="40"/>
      <c r="AH48" s="30">
        <f t="shared" si="59"/>
        <v>31.569499999999998</v>
      </c>
      <c r="AI48" s="40">
        <f>IF(ISNA(VLOOKUP(C48,'[1]USEHistory (WORK)'!$AH$15:$AW$98,12,FALSE)),0,VLOOKUP(C48,'[1]USEHistory (WORK)'!$AH$15:$AW$98,12,FALSE))</f>
        <v>668</v>
      </c>
      <c r="AJ48" s="30">
        <f t="shared" si="60"/>
        <v>52.357999999999997</v>
      </c>
      <c r="AK48" s="40"/>
      <c r="AL48" s="30">
        <f t="shared" si="61"/>
        <v>39.298000000000002</v>
      </c>
      <c r="AM48" s="30">
        <f t="shared" si="62"/>
        <v>100.1465</v>
      </c>
      <c r="AN48" s="40">
        <f>IF(ISNA(VLOOKUP(C48,'[1]USEHistory (WORK)'!$AH$15:$AW$98,13,FALSE)),0,VLOOKUP(C48,'[1]USEHistory (WORK)'!$AH$15:$AW$98,13,FALSE))</f>
        <v>572</v>
      </c>
      <c r="AO48" s="30">
        <f t="shared" si="63"/>
        <v>50.582000000000001</v>
      </c>
      <c r="AP48" s="40"/>
      <c r="AQ48" s="30">
        <f t="shared" si="64"/>
        <v>36.024000000000001</v>
      </c>
      <c r="AR48" s="40">
        <f>IF(ISNA(VLOOKUP(C48,'[1]USEHistory (WORK)'!$AH$15:$AW$98,14,FALSE)),0,VLOOKUP(C48,'[1]USEHistory (WORK)'!$AH$15:$AW$98,14,FALSE))</f>
        <v>451</v>
      </c>
      <c r="AS48" s="30">
        <f t="shared" si="65"/>
        <v>48.343499999999999</v>
      </c>
      <c r="AT48" s="40"/>
      <c r="AU48" s="30">
        <f t="shared" si="66"/>
        <v>32.454499999999996</v>
      </c>
      <c r="AV48" s="30">
        <f t="shared" si="67"/>
        <v>98.9255</v>
      </c>
      <c r="AW48" s="40">
        <f>IF(ISNA(VLOOKUP(C48,'[1]USEHistory (WORK)'!$AH$15:$AW$98,15,FALSE)),0,VLOOKUP(C48,'[1]USEHistory (WORK)'!$AH$15:$AW$98,15,FALSE))</f>
        <v>760</v>
      </c>
      <c r="AX48" s="30">
        <f t="shared" si="68"/>
        <v>54.174999999999997</v>
      </c>
      <c r="AY48" s="40"/>
      <c r="AZ48" s="30">
        <f t="shared" si="69"/>
        <v>42.61</v>
      </c>
      <c r="BA48" s="40">
        <f>IF(ISNA(VLOOKUP(C48,'[1]USEHistory (WORK)'!$AH$15:$AW$98,16,FALSE)),0,VLOOKUP(C48,'[1]USEHistory (WORK)'!$AH$15:$AW$98,16,FALSE))</f>
        <v>540</v>
      </c>
      <c r="BB48" s="30">
        <f t="shared" si="70"/>
        <v>49.99</v>
      </c>
      <c r="BC48" s="40"/>
      <c r="BD48" s="30">
        <f t="shared" si="71"/>
        <v>35.08</v>
      </c>
      <c r="BE48" s="30">
        <f t="shared" si="72"/>
        <v>104.16499999999999</v>
      </c>
      <c r="BF48" s="42">
        <f t="shared" si="73"/>
        <v>601.36399999999992</v>
      </c>
      <c r="BG48" s="41">
        <f t="shared" si="74"/>
        <v>425.08</v>
      </c>
      <c r="BH48" s="40">
        <f t="shared" si="75"/>
        <v>6554</v>
      </c>
      <c r="BK48" s="50">
        <f t="shared" si="76"/>
        <v>480</v>
      </c>
      <c r="BL48" s="49">
        <f t="shared" si="77"/>
        <v>6554</v>
      </c>
      <c r="BM48" s="37">
        <f t="shared" si="78"/>
        <v>121.06399999999998</v>
      </c>
      <c r="BN48" s="32">
        <f t="shared" si="79"/>
        <v>0.3</v>
      </c>
      <c r="BO48" s="99">
        <f t="shared" si="80"/>
        <v>601.36399999999992</v>
      </c>
      <c r="BQ48" s="48">
        <f t="shared" si="81"/>
        <v>229.79999999999998</v>
      </c>
      <c r="BR48" s="53">
        <f t="shared" si="82"/>
        <v>6554</v>
      </c>
      <c r="BS48" s="34">
        <f t="shared" si="83"/>
        <v>184.55199999999999</v>
      </c>
      <c r="BT48" s="33">
        <f t="shared" si="84"/>
        <v>10.728</v>
      </c>
      <c r="BU48" s="32">
        <f t="shared" si="85"/>
        <v>0</v>
      </c>
      <c r="BV48" s="84">
        <f t="shared" si="86"/>
        <v>425.08</v>
      </c>
    </row>
    <row r="49" spans="1:74" ht="15" x14ac:dyDescent="0.3">
      <c r="A49" s="1">
        <v>46</v>
      </c>
      <c r="B49" s="52" t="s">
        <v>75</v>
      </c>
      <c r="C49" s="54" t="s">
        <v>74</v>
      </c>
      <c r="D49" s="40">
        <f>IF(ISNA(VLOOKUP(C49,'[1]USEHistory (WORK)'!$AH$15:$AW$98,5,FALSE)),0,VLOOKUP(C49,'[1]USEHistory (WORK)'!$AH$15:$AW$98,5,FALSE))</f>
        <v>524</v>
      </c>
      <c r="E49" s="30">
        <f t="shared" si="87"/>
        <v>49.694000000000003</v>
      </c>
      <c r="F49" s="40"/>
      <c r="G49" s="30">
        <f t="shared" si="44"/>
        <v>34.608000000000004</v>
      </c>
      <c r="H49" s="40">
        <f>IF(ISNA(VLOOKUP(C49,'[1]USEHistory (WORK)'!$AH$15:$AW$98,6,FALSE)),0,VLOOKUP(C49,'[1]USEHistory (WORK)'!$AH$15:$AW$98,6,FALSE))</f>
        <v>530</v>
      </c>
      <c r="I49" s="30">
        <f t="shared" si="45"/>
        <v>49.805</v>
      </c>
      <c r="J49" s="40"/>
      <c r="K49" s="30">
        <f t="shared" si="46"/>
        <v>34.784999999999997</v>
      </c>
      <c r="L49" s="30">
        <f t="shared" si="47"/>
        <v>99.498999999999995</v>
      </c>
      <c r="M49" s="40">
        <f>IF(ISNA(VLOOKUP(C49,'[1]USEHistory (WORK)'!$AH$15:$AW$98,7,FALSE)),0,VLOOKUP(C49,'[1]USEHistory (WORK)'!$AH$15:$AW$98,7,FALSE))</f>
        <v>444</v>
      </c>
      <c r="N49" s="30">
        <f t="shared" si="48"/>
        <v>48.213999999999999</v>
      </c>
      <c r="O49" s="40"/>
      <c r="P49" s="30">
        <f t="shared" si="49"/>
        <v>32.248000000000005</v>
      </c>
      <c r="Q49" s="40">
        <f>IF(ISNA(VLOOKUP(C49,'[1]USEHistory (WORK)'!$AH$15:$AW$98,8,FALSE)),0,VLOOKUP(C49,'[1]USEHistory (WORK)'!$AH$15:$AW$98,8,FALSE))</f>
        <v>461</v>
      </c>
      <c r="R49" s="30">
        <f t="shared" si="50"/>
        <v>48.528500000000001</v>
      </c>
      <c r="S49" s="45"/>
      <c r="T49" s="30">
        <f t="shared" si="51"/>
        <v>32.749499999999998</v>
      </c>
      <c r="U49" s="30">
        <f t="shared" si="52"/>
        <v>96.742500000000007</v>
      </c>
      <c r="V49" s="40">
        <f>IF(ISNA(VLOOKUP(C49,'[1]USEHistory (WORK)'!$AH$15:$AW$98,9,FALSE)),0,VLOOKUP(C49,'[1]USEHistory (WORK)'!$AH$15:$AW$98,9,FALSE))</f>
        <v>439</v>
      </c>
      <c r="W49" s="30">
        <f t="shared" si="53"/>
        <v>48.121499999999997</v>
      </c>
      <c r="X49" s="40"/>
      <c r="Y49" s="30">
        <f t="shared" si="54"/>
        <v>32.100499999999997</v>
      </c>
      <c r="Z49" s="40">
        <f>IF(ISNA(VLOOKUP(C49,'[1]USEHistory (WORK)'!$AH$15:$AW$98,10,FALSE)),0,VLOOKUP(C49,'[1]USEHistory (WORK)'!$AH$15:$AW$98,10,FALSE))</f>
        <v>532</v>
      </c>
      <c r="AA49" s="30">
        <f t="shared" si="55"/>
        <v>49.841999999999999</v>
      </c>
      <c r="AB49" s="40"/>
      <c r="AC49" s="30">
        <f t="shared" si="56"/>
        <v>34.844000000000001</v>
      </c>
      <c r="AD49" s="30">
        <f t="shared" si="57"/>
        <v>97.963499999999996</v>
      </c>
      <c r="AE49" s="40">
        <f>IF(ISNA(VLOOKUP(C49,'[1]USEHistory (WORK)'!$AH$15:$AW$98,11,FALSE)),0,VLOOKUP(C49,'[1]USEHistory (WORK)'!$AH$15:$AW$98,11,FALSE))</f>
        <v>554</v>
      </c>
      <c r="AF49" s="30">
        <f t="shared" si="58"/>
        <v>50.248999999999995</v>
      </c>
      <c r="AG49" s="40"/>
      <c r="AH49" s="30">
        <f t="shared" si="59"/>
        <v>35.493000000000002</v>
      </c>
      <c r="AI49" s="40">
        <f>IF(ISNA(VLOOKUP(C49,'[1]USEHistory (WORK)'!$AH$15:$AW$98,12,FALSE)),0,VLOOKUP(C49,'[1]USEHistory (WORK)'!$AH$15:$AW$98,12,FALSE))</f>
        <v>601</v>
      </c>
      <c r="AJ49" s="30">
        <f t="shared" si="60"/>
        <v>51.118499999999997</v>
      </c>
      <c r="AK49" s="40"/>
      <c r="AL49" s="30">
        <f t="shared" si="61"/>
        <v>36.885999999999996</v>
      </c>
      <c r="AM49" s="30">
        <f t="shared" si="62"/>
        <v>101.36749999999999</v>
      </c>
      <c r="AN49" s="40">
        <f>IF(ISNA(VLOOKUP(C49,'[1]USEHistory (WORK)'!$AH$15:$AW$98,13,FALSE)),0,VLOOKUP(C49,'[1]USEHistory (WORK)'!$AH$15:$AW$98,13,FALSE))</f>
        <v>424</v>
      </c>
      <c r="AO49" s="30">
        <f t="shared" si="63"/>
        <v>47.844000000000001</v>
      </c>
      <c r="AP49" s="40"/>
      <c r="AQ49" s="30">
        <f t="shared" si="64"/>
        <v>31.658000000000001</v>
      </c>
      <c r="AR49" s="40">
        <f>IF(ISNA(VLOOKUP(C49,'[1]USEHistory (WORK)'!$AH$15:$AW$98,14,FALSE)),0,VLOOKUP(C49,'[1]USEHistory (WORK)'!$AH$15:$AW$98,14,FALSE))</f>
        <v>425</v>
      </c>
      <c r="AS49" s="30">
        <f t="shared" si="65"/>
        <v>47.862499999999997</v>
      </c>
      <c r="AT49" s="40"/>
      <c r="AU49" s="30">
        <f t="shared" si="66"/>
        <v>31.6875</v>
      </c>
      <c r="AV49" s="30">
        <f t="shared" si="67"/>
        <v>95.706500000000005</v>
      </c>
      <c r="AW49" s="40">
        <f>IF(ISNA(VLOOKUP(C49,'[1]USEHistory (WORK)'!$AH$15:$AW$98,15,FALSE)),0,VLOOKUP(C49,'[1]USEHistory (WORK)'!$AH$15:$AW$98,15,FALSE))</f>
        <v>616</v>
      </c>
      <c r="AX49" s="30">
        <f t="shared" si="68"/>
        <v>51.396000000000001</v>
      </c>
      <c r="AY49" s="40"/>
      <c r="AZ49" s="30">
        <f t="shared" si="69"/>
        <v>37.426000000000002</v>
      </c>
      <c r="BA49" s="40">
        <f>IF(ISNA(VLOOKUP(C49,'[1]USEHistory (WORK)'!$AH$15:$AW$98,16,FALSE)),0,VLOOKUP(C49,'[1]USEHistory (WORK)'!$AH$15:$AW$98,16,FALSE))</f>
        <v>414</v>
      </c>
      <c r="BB49" s="30">
        <f t="shared" si="70"/>
        <v>47.658999999999999</v>
      </c>
      <c r="BC49" s="40"/>
      <c r="BD49" s="30">
        <f t="shared" si="71"/>
        <v>31.363</v>
      </c>
      <c r="BE49" s="30">
        <f t="shared" si="72"/>
        <v>99.055000000000007</v>
      </c>
      <c r="BF49" s="42">
        <f t="shared" si="73"/>
        <v>590.33400000000006</v>
      </c>
      <c r="BG49" s="41">
        <f t="shared" si="74"/>
        <v>405.84849999999994</v>
      </c>
      <c r="BH49" s="40">
        <f t="shared" si="75"/>
        <v>5964</v>
      </c>
      <c r="BI49" s="51"/>
      <c r="BJ49" s="51"/>
      <c r="BK49" s="50">
        <f t="shared" si="76"/>
        <v>480</v>
      </c>
      <c r="BL49" s="49">
        <f t="shared" si="77"/>
        <v>5964</v>
      </c>
      <c r="BM49" s="37">
        <f t="shared" si="78"/>
        <v>110.33399999999999</v>
      </c>
      <c r="BN49" s="32">
        <f t="shared" si="79"/>
        <v>0</v>
      </c>
      <c r="BO49" s="99">
        <f t="shared" si="80"/>
        <v>590.33399999999995</v>
      </c>
      <c r="BQ49" s="48">
        <f t="shared" si="81"/>
        <v>229.79999999999998</v>
      </c>
      <c r="BR49" s="53">
        <f t="shared" si="82"/>
        <v>5964</v>
      </c>
      <c r="BS49" s="34">
        <f t="shared" si="83"/>
        <v>175.4365</v>
      </c>
      <c r="BT49" s="33">
        <f t="shared" si="84"/>
        <v>0.6120000000000001</v>
      </c>
      <c r="BU49" s="32">
        <f t="shared" si="85"/>
        <v>0</v>
      </c>
      <c r="BV49" s="84">
        <f t="shared" si="86"/>
        <v>405.8485</v>
      </c>
    </row>
    <row r="50" spans="1:74" ht="15" x14ac:dyDescent="0.3">
      <c r="A50" s="1">
        <v>47</v>
      </c>
      <c r="B50" s="52" t="s">
        <v>73</v>
      </c>
      <c r="C50" s="54" t="s">
        <v>72</v>
      </c>
      <c r="D50" s="40">
        <f>IF(ISNA(VLOOKUP(C50,'[1]USEHistory (WORK)'!$AH$15:$AW$98,5,FALSE)),0,VLOOKUP(C50,'[1]USEHistory (WORK)'!$AH$15:$AW$98,5,FALSE))</f>
        <v>394</v>
      </c>
      <c r="E50" s="30">
        <f t="shared" si="87"/>
        <v>47.289000000000001</v>
      </c>
      <c r="F50" s="40"/>
      <c r="G50" s="30">
        <f t="shared" si="44"/>
        <v>30.773</v>
      </c>
      <c r="H50" s="40">
        <f>IF(ISNA(VLOOKUP(C50,'[1]USEHistory (WORK)'!$AH$15:$AW$98,6,FALSE)),0,VLOOKUP(C50,'[1]USEHistory (WORK)'!$AH$15:$AW$98,6,FALSE))</f>
        <v>572</v>
      </c>
      <c r="I50" s="30">
        <f t="shared" si="45"/>
        <v>50.582000000000001</v>
      </c>
      <c r="J50" s="40"/>
      <c r="K50" s="30">
        <f t="shared" si="46"/>
        <v>36.024000000000001</v>
      </c>
      <c r="L50" s="30">
        <f t="shared" si="47"/>
        <v>97.871000000000009</v>
      </c>
      <c r="M50" s="40">
        <f>IF(ISNA(VLOOKUP(C50,'[1]USEHistory (WORK)'!$AH$15:$AW$98,7,FALSE)),0,VLOOKUP(C50,'[1]USEHistory (WORK)'!$AH$15:$AW$98,7,FALSE))</f>
        <v>271</v>
      </c>
      <c r="N50" s="30">
        <f t="shared" si="48"/>
        <v>45.013500000000001</v>
      </c>
      <c r="O50" s="40"/>
      <c r="P50" s="30">
        <f t="shared" si="49"/>
        <v>27.144500000000001</v>
      </c>
      <c r="Q50" s="40">
        <f>IF(ISNA(VLOOKUP(C50,'[1]USEHistory (WORK)'!$AH$15:$AW$98,8,FALSE)),0,VLOOKUP(C50,'[1]USEHistory (WORK)'!$AH$15:$AW$98,8,FALSE))</f>
        <v>414</v>
      </c>
      <c r="R50" s="30">
        <f t="shared" si="50"/>
        <v>47.658999999999999</v>
      </c>
      <c r="S50" s="45"/>
      <c r="T50" s="30">
        <f t="shared" si="51"/>
        <v>31.363</v>
      </c>
      <c r="U50" s="30">
        <f t="shared" si="52"/>
        <v>92.672499999999999</v>
      </c>
      <c r="V50" s="40">
        <f>IF(ISNA(VLOOKUP(C50,'[1]USEHistory (WORK)'!$AH$15:$AW$98,9,FALSE)),0,VLOOKUP(C50,'[1]USEHistory (WORK)'!$AH$15:$AW$98,9,FALSE))</f>
        <v>367</v>
      </c>
      <c r="W50" s="30">
        <f t="shared" si="53"/>
        <v>46.789499999999997</v>
      </c>
      <c r="X50" s="40"/>
      <c r="Y50" s="30">
        <f t="shared" si="54"/>
        <v>29.976500000000001</v>
      </c>
      <c r="Z50" s="40">
        <f>IF(ISNA(VLOOKUP(C50,'[1]USEHistory (WORK)'!$AH$15:$AW$98,10,FALSE)),0,VLOOKUP(C50,'[1]USEHistory (WORK)'!$AH$15:$AW$98,10,FALSE))</f>
        <v>486</v>
      </c>
      <c r="AA50" s="30">
        <f t="shared" si="55"/>
        <v>48.991</v>
      </c>
      <c r="AB50" s="40"/>
      <c r="AC50" s="30">
        <f t="shared" si="56"/>
        <v>33.486999999999995</v>
      </c>
      <c r="AD50" s="30">
        <f t="shared" si="57"/>
        <v>95.780499999999989</v>
      </c>
      <c r="AE50" s="40">
        <f>IF(ISNA(VLOOKUP(C50,'[1]USEHistory (WORK)'!$AH$15:$AW$98,11,FALSE)),0,VLOOKUP(C50,'[1]USEHistory (WORK)'!$AH$15:$AW$98,11,FALSE))</f>
        <v>370</v>
      </c>
      <c r="AF50" s="30">
        <f t="shared" si="58"/>
        <v>46.844999999999999</v>
      </c>
      <c r="AG50" s="40"/>
      <c r="AH50" s="30">
        <f t="shared" si="59"/>
        <v>30.064999999999998</v>
      </c>
      <c r="AI50" s="40">
        <f>IF(ISNA(VLOOKUP(C50,'[1]USEHistory (WORK)'!$AH$15:$AW$98,12,FALSE)),0,VLOOKUP(C50,'[1]USEHistory (WORK)'!$AH$15:$AW$98,12,FALSE))</f>
        <v>785</v>
      </c>
      <c r="AJ50" s="30">
        <f t="shared" si="60"/>
        <v>54.924999999999997</v>
      </c>
      <c r="AK50" s="40"/>
      <c r="AL50" s="30">
        <f t="shared" si="61"/>
        <v>43.51</v>
      </c>
      <c r="AM50" s="30">
        <f t="shared" si="62"/>
        <v>101.77</v>
      </c>
      <c r="AN50" s="40">
        <f>IF(ISNA(VLOOKUP(C50,'[1]USEHistory (WORK)'!$AH$15:$AW$98,13,FALSE)),0,VLOOKUP(C50,'[1]USEHistory (WORK)'!$AH$15:$AW$98,13,FALSE))</f>
        <v>597</v>
      </c>
      <c r="AO50" s="30">
        <f t="shared" si="63"/>
        <v>51.044499999999999</v>
      </c>
      <c r="AP50" s="40"/>
      <c r="AQ50" s="30">
        <f t="shared" si="64"/>
        <v>36.761499999999998</v>
      </c>
      <c r="AR50" s="40">
        <f>IF(ISNA(VLOOKUP(C50,'[1]USEHistory (WORK)'!$AH$15:$AW$98,14,FALSE)),0,VLOOKUP(C50,'[1]USEHistory (WORK)'!$AH$15:$AW$98,14,FALSE))</f>
        <v>299</v>
      </c>
      <c r="AS50" s="30">
        <f t="shared" si="65"/>
        <v>45.531500000000001</v>
      </c>
      <c r="AT50" s="40"/>
      <c r="AU50" s="30">
        <f t="shared" si="66"/>
        <v>27.970500000000001</v>
      </c>
      <c r="AV50" s="30">
        <f t="shared" si="67"/>
        <v>96.575999999999993</v>
      </c>
      <c r="AW50" s="40">
        <f>IF(ISNA(VLOOKUP(C50,'[1]USEHistory (WORK)'!$AH$15:$AW$98,15,FALSE)),0,VLOOKUP(C50,'[1]USEHistory (WORK)'!$AH$15:$AW$98,15,FALSE))</f>
        <v>433</v>
      </c>
      <c r="AX50" s="30">
        <f t="shared" si="68"/>
        <v>48.0105</v>
      </c>
      <c r="AY50" s="40"/>
      <c r="AZ50" s="30">
        <f t="shared" si="69"/>
        <v>31.923500000000001</v>
      </c>
      <c r="BA50" s="40">
        <f>IF(ISNA(VLOOKUP(C50,'[1]USEHistory (WORK)'!$AH$15:$AW$98,16,FALSE)),0,VLOOKUP(C50,'[1]USEHistory (WORK)'!$AH$15:$AW$98,16,FALSE))</f>
        <v>377</v>
      </c>
      <c r="BB50" s="30">
        <f t="shared" si="70"/>
        <v>46.974499999999999</v>
      </c>
      <c r="BC50" s="40"/>
      <c r="BD50" s="30">
        <f t="shared" si="71"/>
        <v>30.2715</v>
      </c>
      <c r="BE50" s="30">
        <f t="shared" si="72"/>
        <v>94.984999999999999</v>
      </c>
      <c r="BF50" s="42">
        <f t="shared" si="73"/>
        <v>579.65499999999997</v>
      </c>
      <c r="BG50" s="41">
        <f t="shared" si="74"/>
        <v>389.27000000000004</v>
      </c>
      <c r="BH50" s="40">
        <f t="shared" si="75"/>
        <v>5365</v>
      </c>
      <c r="BK50" s="50">
        <f t="shared" si="76"/>
        <v>480</v>
      </c>
      <c r="BL50" s="49">
        <f t="shared" si="77"/>
        <v>5365</v>
      </c>
      <c r="BM50" s="37">
        <f t="shared" si="78"/>
        <v>98.60499999999999</v>
      </c>
      <c r="BN50" s="32">
        <f t="shared" si="79"/>
        <v>1.05</v>
      </c>
      <c r="BO50" s="99">
        <f t="shared" si="80"/>
        <v>579.65499999999997</v>
      </c>
      <c r="BQ50" s="48">
        <f t="shared" si="81"/>
        <v>229.79999999999998</v>
      </c>
      <c r="BR50" s="53">
        <f t="shared" si="82"/>
        <v>5365</v>
      </c>
      <c r="BS50" s="34">
        <f t="shared" si="83"/>
        <v>152.81000000000003</v>
      </c>
      <c r="BT50" s="33">
        <f t="shared" si="84"/>
        <v>6.66</v>
      </c>
      <c r="BU50" s="32">
        <f t="shared" si="85"/>
        <v>0</v>
      </c>
      <c r="BV50" s="84">
        <f t="shared" si="86"/>
        <v>389.27000000000004</v>
      </c>
    </row>
    <row r="51" spans="1:74" ht="15" x14ac:dyDescent="0.3">
      <c r="A51" s="1">
        <v>48</v>
      </c>
      <c r="B51" s="52" t="s">
        <v>71</v>
      </c>
      <c r="C51" s="54" t="s">
        <v>70</v>
      </c>
      <c r="D51" s="40">
        <f>IF(ISNA(VLOOKUP(C51,'[1]USEHistory (WORK)'!$AH$15:$AW$98,5,FALSE)),0,VLOOKUP(C51,'[1]USEHistory (WORK)'!$AH$15:$AW$98,5,FALSE))</f>
        <v>771</v>
      </c>
      <c r="E51" s="30">
        <f t="shared" si="87"/>
        <v>54.505000000000003</v>
      </c>
      <c r="F51" s="40"/>
      <c r="G51" s="30">
        <f t="shared" si="44"/>
        <v>43.006</v>
      </c>
      <c r="H51" s="40">
        <f>IF(ISNA(VLOOKUP(C51,'[1]USEHistory (WORK)'!$AH$15:$AW$98,6,FALSE)),0,VLOOKUP(C51,'[1]USEHistory (WORK)'!$AH$15:$AW$98,6,FALSE))</f>
        <v>857</v>
      </c>
      <c r="I51" s="30">
        <f t="shared" si="45"/>
        <v>57.085000000000001</v>
      </c>
      <c r="J51" s="40"/>
      <c r="K51" s="30">
        <f t="shared" si="46"/>
        <v>46.101999999999997</v>
      </c>
      <c r="L51" s="30">
        <f t="shared" si="47"/>
        <v>111.59</v>
      </c>
      <c r="M51" s="40">
        <f>IF(ISNA(VLOOKUP(C51,'[1]USEHistory (WORK)'!$AH$15:$AW$98,7,FALSE)),0,VLOOKUP(C51,'[1]USEHistory (WORK)'!$AH$15:$AW$98,7,FALSE))</f>
        <v>505</v>
      </c>
      <c r="N51" s="30">
        <f t="shared" si="48"/>
        <v>49.342500000000001</v>
      </c>
      <c r="O51" s="40"/>
      <c r="P51" s="30">
        <f t="shared" si="49"/>
        <v>34.047499999999999</v>
      </c>
      <c r="Q51" s="40">
        <f>IF(ISNA(VLOOKUP(C51,'[1]USEHistory (WORK)'!$AH$15:$AW$98,8,FALSE)),0,VLOOKUP(C51,'[1]USEHistory (WORK)'!$AH$15:$AW$98,8,FALSE))</f>
        <v>582</v>
      </c>
      <c r="R51" s="30">
        <f t="shared" si="50"/>
        <v>50.766999999999996</v>
      </c>
      <c r="S51" s="45"/>
      <c r="T51" s="30">
        <f t="shared" si="51"/>
        <v>36.319000000000003</v>
      </c>
      <c r="U51" s="30">
        <f t="shared" si="52"/>
        <v>100.1095</v>
      </c>
      <c r="V51" s="40">
        <f>IF(ISNA(VLOOKUP(C51,'[1]USEHistory (WORK)'!$AH$15:$AW$98,9,FALSE)),0,VLOOKUP(C51,'[1]USEHistory (WORK)'!$AH$15:$AW$98,9,FALSE))</f>
        <v>462</v>
      </c>
      <c r="W51" s="30">
        <f t="shared" si="53"/>
        <v>48.546999999999997</v>
      </c>
      <c r="X51" s="40"/>
      <c r="Y51" s="30">
        <f t="shared" si="54"/>
        <v>32.778999999999996</v>
      </c>
      <c r="Z51" s="40">
        <f>IF(ISNA(VLOOKUP(C51,'[1]USEHistory (WORK)'!$AH$15:$AW$98,10,FALSE)),0,VLOOKUP(C51,'[1]USEHistory (WORK)'!$AH$15:$AW$98,10,FALSE))</f>
        <v>924</v>
      </c>
      <c r="AA51" s="30">
        <f t="shared" si="55"/>
        <v>59.094999999999999</v>
      </c>
      <c r="AB51" s="40"/>
      <c r="AC51" s="30">
        <f t="shared" si="56"/>
        <v>48.513999999999996</v>
      </c>
      <c r="AD51" s="30">
        <f t="shared" si="57"/>
        <v>107.642</v>
      </c>
      <c r="AE51" s="40">
        <f>IF(ISNA(VLOOKUP(C51,'[1]USEHistory (WORK)'!$AH$15:$AW$98,11,FALSE)),0,VLOOKUP(C51,'[1]USEHistory (WORK)'!$AH$15:$AW$98,11,FALSE))</f>
        <v>1042</v>
      </c>
      <c r="AF51" s="30">
        <f t="shared" si="58"/>
        <v>62.634999999999998</v>
      </c>
      <c r="AG51" s="40"/>
      <c r="AH51" s="30">
        <f t="shared" si="59"/>
        <v>52.762</v>
      </c>
      <c r="AI51" s="40">
        <f>IF(ISNA(VLOOKUP(C51,'[1]USEHistory (WORK)'!$AH$15:$AW$98,12,FALSE)),0,VLOOKUP(C51,'[1]USEHistory (WORK)'!$AH$15:$AW$98,12,FALSE))</f>
        <v>1101</v>
      </c>
      <c r="AJ51" s="30">
        <f t="shared" si="60"/>
        <v>64.405000000000001</v>
      </c>
      <c r="AK51" s="40"/>
      <c r="AL51" s="30">
        <f t="shared" si="61"/>
        <v>54.886000000000003</v>
      </c>
      <c r="AM51" s="30">
        <f t="shared" si="62"/>
        <v>127.03999999999999</v>
      </c>
      <c r="AN51" s="40">
        <f>IF(ISNA(VLOOKUP(C51,'[1]USEHistory (WORK)'!$AH$15:$AW$98,13,FALSE)),0,VLOOKUP(C51,'[1]USEHistory (WORK)'!$AH$15:$AW$98,13,FALSE))</f>
        <v>869</v>
      </c>
      <c r="AO51" s="30">
        <f t="shared" si="63"/>
        <v>57.445</v>
      </c>
      <c r="AP51" s="40"/>
      <c r="AQ51" s="30">
        <f t="shared" si="64"/>
        <v>46.533999999999999</v>
      </c>
      <c r="AR51" s="40">
        <f>IF(ISNA(VLOOKUP(C51,'[1]USEHistory (WORK)'!$AH$15:$AW$98,14,FALSE)),0,VLOOKUP(C51,'[1]USEHistory (WORK)'!$AH$15:$AW$98,14,FALSE))</f>
        <v>1002</v>
      </c>
      <c r="AS51" s="30">
        <f t="shared" si="65"/>
        <v>61.435000000000002</v>
      </c>
      <c r="AT51" s="40"/>
      <c r="AU51" s="30">
        <f t="shared" si="66"/>
        <v>51.321999999999996</v>
      </c>
      <c r="AV51" s="30">
        <f t="shared" si="67"/>
        <v>118.88</v>
      </c>
      <c r="AW51" s="40">
        <f>IF(ISNA(VLOOKUP(C51,'[1]USEHistory (WORK)'!$AH$15:$AW$98,15,FALSE)),0,VLOOKUP(C51,'[1]USEHistory (WORK)'!$AH$15:$AW$98,15,FALSE))</f>
        <v>907</v>
      </c>
      <c r="AX51" s="30">
        <f t="shared" si="68"/>
        <v>58.585000000000001</v>
      </c>
      <c r="AY51" s="40"/>
      <c r="AZ51" s="30">
        <f t="shared" si="69"/>
        <v>47.902000000000001</v>
      </c>
      <c r="BA51" s="40">
        <f>IF(ISNA(VLOOKUP(C51,'[1]USEHistory (WORK)'!$AH$15:$AW$98,16,FALSE)),0,VLOOKUP(C51,'[1]USEHistory (WORK)'!$AH$15:$AW$98,16,FALSE))</f>
        <v>721</v>
      </c>
      <c r="BB51" s="30">
        <f t="shared" si="70"/>
        <v>53.338499999999996</v>
      </c>
      <c r="BC51" s="40"/>
      <c r="BD51" s="30">
        <f t="shared" si="71"/>
        <v>41.205999999999996</v>
      </c>
      <c r="BE51" s="30">
        <f t="shared" si="72"/>
        <v>111.92349999999999</v>
      </c>
      <c r="BF51" s="42">
        <f t="shared" si="73"/>
        <v>677.18499999999995</v>
      </c>
      <c r="BG51" s="41">
        <f t="shared" si="74"/>
        <v>535.37950000000001</v>
      </c>
      <c r="BH51" s="40">
        <f t="shared" si="75"/>
        <v>9743</v>
      </c>
      <c r="BK51" s="50">
        <f t="shared" si="76"/>
        <v>480</v>
      </c>
      <c r="BL51" s="49">
        <f t="shared" si="77"/>
        <v>9743</v>
      </c>
      <c r="BM51" s="37">
        <f t="shared" si="78"/>
        <v>152.995</v>
      </c>
      <c r="BN51" s="32">
        <f t="shared" si="79"/>
        <v>44.190000000000005</v>
      </c>
      <c r="BO51" s="99">
        <f t="shared" si="80"/>
        <v>677.18500000000006</v>
      </c>
      <c r="BQ51" s="48">
        <f t="shared" si="81"/>
        <v>229.79999999999998</v>
      </c>
      <c r="BR51" s="53">
        <f t="shared" si="82"/>
        <v>9743</v>
      </c>
      <c r="BS51" s="34">
        <f t="shared" si="83"/>
        <v>204.99549999999996</v>
      </c>
      <c r="BT51" s="33">
        <f t="shared" si="84"/>
        <v>100.584</v>
      </c>
      <c r="BU51" s="32">
        <f t="shared" si="85"/>
        <v>0</v>
      </c>
      <c r="BV51" s="84">
        <f t="shared" si="86"/>
        <v>535.37950000000001</v>
      </c>
    </row>
    <row r="52" spans="1:74" ht="15" x14ac:dyDescent="0.3">
      <c r="A52" s="1">
        <v>49</v>
      </c>
      <c r="B52" s="52" t="s">
        <v>69</v>
      </c>
      <c r="C52" s="54" t="s">
        <v>68</v>
      </c>
      <c r="D52" s="40">
        <f>IF(ISNA(VLOOKUP(C52,'[1]USEHistory (WORK)'!$AH$15:$AW$98,5,FALSE)),0,VLOOKUP(C52,'[1]USEHistory (WORK)'!$AH$15:$AW$98,5,FALSE))</f>
        <v>282</v>
      </c>
      <c r="E52" s="30">
        <f t="shared" si="87"/>
        <v>45.216999999999999</v>
      </c>
      <c r="F52" s="40"/>
      <c r="G52" s="30">
        <f t="shared" si="44"/>
        <v>27.469000000000001</v>
      </c>
      <c r="H52" s="40">
        <f>IF(ISNA(VLOOKUP(C52,'[1]USEHistory (WORK)'!$AH$15:$AW$98,6,FALSE)),0,VLOOKUP(C52,'[1]USEHistory (WORK)'!$AH$15:$AW$98,6,FALSE))</f>
        <v>323</v>
      </c>
      <c r="I52" s="30">
        <f t="shared" si="45"/>
        <v>45.975499999999997</v>
      </c>
      <c r="J52" s="40"/>
      <c r="K52" s="30">
        <f t="shared" si="46"/>
        <v>28.6785</v>
      </c>
      <c r="L52" s="30">
        <f t="shared" si="47"/>
        <v>91.192499999999995</v>
      </c>
      <c r="M52" s="40">
        <f>IF(ISNA(VLOOKUP(C52,'[1]USEHistory (WORK)'!$AH$15:$AW$98,7,FALSE)),0,VLOOKUP(C52,'[1]USEHistory (WORK)'!$AH$15:$AW$98,7,FALSE))</f>
        <v>303</v>
      </c>
      <c r="N52" s="30">
        <f t="shared" si="48"/>
        <v>45.605499999999999</v>
      </c>
      <c r="O52" s="40"/>
      <c r="P52" s="30">
        <f t="shared" si="49"/>
        <v>28.088499999999996</v>
      </c>
      <c r="Q52" s="40">
        <f>IF(ISNA(VLOOKUP(C52,'[1]USEHistory (WORK)'!$AH$15:$AW$98,8,FALSE)),0,VLOOKUP(C52,'[1]USEHistory (WORK)'!$AH$15:$AW$98,8,FALSE))</f>
        <v>472</v>
      </c>
      <c r="R52" s="30">
        <f t="shared" si="50"/>
        <v>48.731999999999999</v>
      </c>
      <c r="S52" s="45"/>
      <c r="T52" s="30">
        <f t="shared" si="51"/>
        <v>33.073999999999998</v>
      </c>
      <c r="U52" s="30">
        <f t="shared" si="52"/>
        <v>94.337500000000006</v>
      </c>
      <c r="V52" s="40">
        <f>IF(ISNA(VLOOKUP(C52,'[1]USEHistory (WORK)'!$AH$15:$AW$98,9,FALSE)),0,VLOOKUP(C52,'[1]USEHistory (WORK)'!$AH$15:$AW$98,9,FALSE))</f>
        <v>275</v>
      </c>
      <c r="W52" s="30">
        <f t="shared" si="53"/>
        <v>45.087499999999999</v>
      </c>
      <c r="X52" s="40"/>
      <c r="Y52" s="30">
        <f t="shared" si="54"/>
        <v>27.262499999999999</v>
      </c>
      <c r="Z52" s="40">
        <f>IF(ISNA(VLOOKUP(C52,'[1]USEHistory (WORK)'!$AH$15:$AW$98,10,FALSE)),0,VLOOKUP(C52,'[1]USEHistory (WORK)'!$AH$15:$AW$98,10,FALSE))</f>
        <v>353</v>
      </c>
      <c r="AA52" s="30">
        <f t="shared" si="55"/>
        <v>46.530500000000004</v>
      </c>
      <c r="AB52" s="40"/>
      <c r="AC52" s="30">
        <f t="shared" si="56"/>
        <v>29.563499999999998</v>
      </c>
      <c r="AD52" s="30">
        <f t="shared" si="57"/>
        <v>91.617999999999995</v>
      </c>
      <c r="AE52" s="40">
        <f>IF(ISNA(VLOOKUP(C52,'[1]USEHistory (WORK)'!$AH$15:$AW$98,11,FALSE)),0,VLOOKUP(C52,'[1]USEHistory (WORK)'!$AH$15:$AW$98,11,FALSE))</f>
        <v>279</v>
      </c>
      <c r="AF52" s="30">
        <f t="shared" si="58"/>
        <v>45.161499999999997</v>
      </c>
      <c r="AG52" s="40"/>
      <c r="AH52" s="30">
        <f t="shared" si="59"/>
        <v>27.380499999999998</v>
      </c>
      <c r="AI52" s="40">
        <f>IF(ISNA(VLOOKUP(C52,'[1]USEHistory (WORK)'!$AH$15:$AW$98,12,FALSE)),0,VLOOKUP(C52,'[1]USEHistory (WORK)'!$AH$15:$AW$98,12,FALSE))</f>
        <v>365</v>
      </c>
      <c r="AJ52" s="30">
        <f t="shared" si="60"/>
        <v>46.752499999999998</v>
      </c>
      <c r="AK52" s="40"/>
      <c r="AL52" s="30">
        <f t="shared" si="61"/>
        <v>29.917499999999997</v>
      </c>
      <c r="AM52" s="30">
        <f t="shared" si="62"/>
        <v>91.913999999999987</v>
      </c>
      <c r="AN52" s="40">
        <f>IF(ISNA(VLOOKUP(C52,'[1]USEHistory (WORK)'!$AH$15:$AW$98,13,FALSE)),0,VLOOKUP(C52,'[1]USEHistory (WORK)'!$AH$15:$AW$98,13,FALSE))</f>
        <v>625</v>
      </c>
      <c r="AO52" s="30">
        <f t="shared" si="63"/>
        <v>51.5625</v>
      </c>
      <c r="AP52" s="40"/>
      <c r="AQ52" s="30">
        <f t="shared" si="64"/>
        <v>37.75</v>
      </c>
      <c r="AR52" s="40">
        <f>IF(ISNA(VLOOKUP(C52,'[1]USEHistory (WORK)'!$AH$15:$AW$98,14,FALSE)),0,VLOOKUP(C52,'[1]USEHistory (WORK)'!$AH$15:$AW$98,14,FALSE))</f>
        <v>207</v>
      </c>
      <c r="AS52" s="30">
        <f t="shared" si="65"/>
        <v>43.829500000000003</v>
      </c>
      <c r="AT52" s="40"/>
      <c r="AU52" s="30">
        <f t="shared" si="66"/>
        <v>25.256499999999999</v>
      </c>
      <c r="AV52" s="30">
        <f t="shared" si="67"/>
        <v>95.391999999999996</v>
      </c>
      <c r="AW52" s="40">
        <f>IF(ISNA(VLOOKUP(C52,'[1]USEHistory (WORK)'!$AH$15:$AW$98,15,FALSE)),0,VLOOKUP(C52,'[1]USEHistory (WORK)'!$AH$15:$AW$98,15,FALSE))</f>
        <v>329</v>
      </c>
      <c r="AX52" s="30">
        <f t="shared" si="68"/>
        <v>46.086500000000001</v>
      </c>
      <c r="AY52" s="40"/>
      <c r="AZ52" s="30">
        <f t="shared" si="69"/>
        <v>28.855499999999999</v>
      </c>
      <c r="BA52" s="40">
        <f>IF(ISNA(VLOOKUP(C52,'[1]USEHistory (WORK)'!$AH$15:$AW$98,16,FALSE)),0,VLOOKUP(C52,'[1]USEHistory (WORK)'!$AH$15:$AW$98,16,FALSE))</f>
        <v>254</v>
      </c>
      <c r="BB52" s="30">
        <f t="shared" si="70"/>
        <v>44.698999999999998</v>
      </c>
      <c r="BC52" s="40"/>
      <c r="BD52" s="30">
        <f t="shared" si="71"/>
        <v>26.643000000000001</v>
      </c>
      <c r="BE52" s="30">
        <f t="shared" si="72"/>
        <v>90.785499999999999</v>
      </c>
      <c r="BF52" s="42">
        <f t="shared" si="73"/>
        <v>555.23950000000002</v>
      </c>
      <c r="BG52" s="41">
        <f t="shared" si="74"/>
        <v>349.93899999999996</v>
      </c>
      <c r="BH52" s="40">
        <f t="shared" si="75"/>
        <v>4067</v>
      </c>
      <c r="BK52" s="50">
        <f t="shared" si="76"/>
        <v>480</v>
      </c>
      <c r="BL52" s="49">
        <f t="shared" si="77"/>
        <v>4067</v>
      </c>
      <c r="BM52" s="37">
        <f t="shared" si="78"/>
        <v>75.239499999999992</v>
      </c>
      <c r="BN52" s="32">
        <f t="shared" si="79"/>
        <v>0</v>
      </c>
      <c r="BO52" s="99">
        <f t="shared" si="80"/>
        <v>555.23950000000002</v>
      </c>
      <c r="BQ52" s="48">
        <f t="shared" si="81"/>
        <v>229.79999999999998</v>
      </c>
      <c r="BR52" s="53">
        <f t="shared" si="82"/>
        <v>4067</v>
      </c>
      <c r="BS52" s="34">
        <f t="shared" si="83"/>
        <v>119.239</v>
      </c>
      <c r="BT52" s="33">
        <f t="shared" si="84"/>
        <v>0.9</v>
      </c>
      <c r="BU52" s="32">
        <f t="shared" si="85"/>
        <v>0</v>
      </c>
      <c r="BV52" s="84">
        <f t="shared" si="86"/>
        <v>349.93899999999996</v>
      </c>
    </row>
    <row r="53" spans="1:74" ht="15" x14ac:dyDescent="0.3">
      <c r="A53" s="1">
        <v>50</v>
      </c>
      <c r="B53" s="52" t="s">
        <v>67</v>
      </c>
      <c r="C53" s="54" t="s">
        <v>66</v>
      </c>
      <c r="D53" s="40">
        <f>IF(ISNA(VLOOKUP(C53,'[1]USEHistory (WORK)'!$AH$15:$AW$98,5,FALSE)),0,VLOOKUP(C53,'[1]USEHistory (WORK)'!$AH$15:$AW$98,5,FALSE))</f>
        <v>192</v>
      </c>
      <c r="E53" s="30">
        <f t="shared" si="87"/>
        <v>43.552</v>
      </c>
      <c r="F53" s="40"/>
      <c r="G53" s="30">
        <f t="shared" si="44"/>
        <v>24.814</v>
      </c>
      <c r="H53" s="40">
        <f>IF(ISNA(VLOOKUP(C53,'[1]USEHistory (WORK)'!$AH$15:$AW$98,6,FALSE)),0,VLOOKUP(C53,'[1]USEHistory (WORK)'!$AH$15:$AW$98,6,FALSE))</f>
        <v>227</v>
      </c>
      <c r="I53" s="30">
        <f t="shared" si="45"/>
        <v>44.1995</v>
      </c>
      <c r="J53" s="40"/>
      <c r="K53" s="30">
        <f t="shared" si="46"/>
        <v>25.846499999999999</v>
      </c>
      <c r="L53" s="30">
        <f t="shared" si="47"/>
        <v>87.751499999999993</v>
      </c>
      <c r="M53" s="40">
        <f>IF(ISNA(VLOOKUP(C53,'[1]USEHistory (WORK)'!$AH$15:$AW$98,7,FALSE)),0,VLOOKUP(C53,'[1]USEHistory (WORK)'!$AH$15:$AW$98,7,FALSE))</f>
        <v>126</v>
      </c>
      <c r="N53" s="30">
        <f t="shared" si="48"/>
        <v>42.331000000000003</v>
      </c>
      <c r="O53" s="40"/>
      <c r="P53" s="30">
        <f t="shared" si="49"/>
        <v>22.866999999999997</v>
      </c>
      <c r="Q53" s="40">
        <f>IF(ISNA(VLOOKUP(C53,'[1]USEHistory (WORK)'!$AH$15:$AW$98,8,FALSE)),0,VLOOKUP(C53,'[1]USEHistory (WORK)'!$AH$15:$AW$98,8,FALSE))</f>
        <v>121</v>
      </c>
      <c r="R53" s="30">
        <f t="shared" si="50"/>
        <v>42.238500000000002</v>
      </c>
      <c r="S53" s="45"/>
      <c r="T53" s="30">
        <f t="shared" si="51"/>
        <v>22.7195</v>
      </c>
      <c r="U53" s="30">
        <f t="shared" si="52"/>
        <v>84.569500000000005</v>
      </c>
      <c r="V53" s="40">
        <f>IF(ISNA(VLOOKUP(C53,'[1]USEHistory (WORK)'!$AH$15:$AW$98,9,FALSE)),0,VLOOKUP(C53,'[1]USEHistory (WORK)'!$AH$15:$AW$98,9,FALSE))</f>
        <v>110</v>
      </c>
      <c r="W53" s="30">
        <f t="shared" si="53"/>
        <v>42.034999999999997</v>
      </c>
      <c r="X53" s="40"/>
      <c r="Y53" s="30">
        <f t="shared" si="54"/>
        <v>22.395</v>
      </c>
      <c r="Z53" s="40">
        <f>IF(ISNA(VLOOKUP(C53,'[1]USEHistory (WORK)'!$AH$15:$AW$98,10,FALSE)),0,VLOOKUP(C53,'[1]USEHistory (WORK)'!$AH$15:$AW$98,10,FALSE))</f>
        <v>195</v>
      </c>
      <c r="AA53" s="30">
        <f t="shared" si="55"/>
        <v>43.607500000000002</v>
      </c>
      <c r="AB53" s="40"/>
      <c r="AC53" s="30">
        <f t="shared" si="56"/>
        <v>24.9025</v>
      </c>
      <c r="AD53" s="30">
        <f t="shared" si="57"/>
        <v>85.642499999999998</v>
      </c>
      <c r="AE53" s="40">
        <f>IF(ISNA(VLOOKUP(C53,'[1]USEHistory (WORK)'!$AH$15:$AW$98,11,FALSE)),0,VLOOKUP(C53,'[1]USEHistory (WORK)'!$AH$15:$AW$98,11,FALSE))</f>
        <v>149</v>
      </c>
      <c r="AF53" s="30">
        <f t="shared" si="58"/>
        <v>42.756500000000003</v>
      </c>
      <c r="AG53" s="40"/>
      <c r="AH53" s="30">
        <f t="shared" si="59"/>
        <v>23.545499999999997</v>
      </c>
      <c r="AI53" s="40">
        <f>IF(ISNA(VLOOKUP(C53,'[1]USEHistory (WORK)'!$AH$15:$AW$98,12,FALSE)),0,VLOOKUP(C53,'[1]USEHistory (WORK)'!$AH$15:$AW$98,12,FALSE))</f>
        <v>324</v>
      </c>
      <c r="AJ53" s="30">
        <f t="shared" si="60"/>
        <v>45.994</v>
      </c>
      <c r="AK53" s="40"/>
      <c r="AL53" s="30">
        <f t="shared" si="61"/>
        <v>28.707999999999998</v>
      </c>
      <c r="AM53" s="30">
        <f t="shared" si="62"/>
        <v>88.750500000000002</v>
      </c>
      <c r="AN53" s="40">
        <f>IF(ISNA(VLOOKUP(C53,'[1]USEHistory (WORK)'!$AH$15:$AW$98,13,FALSE)),0,VLOOKUP(C53,'[1]USEHistory (WORK)'!$AH$15:$AW$98,13,FALSE))</f>
        <v>135</v>
      </c>
      <c r="AO53" s="30">
        <f t="shared" si="63"/>
        <v>42.497500000000002</v>
      </c>
      <c r="AP53" s="40"/>
      <c r="AQ53" s="30">
        <f t="shared" si="64"/>
        <v>23.1325</v>
      </c>
      <c r="AR53" s="40">
        <f>IF(ISNA(VLOOKUP(C53,'[1]USEHistory (WORK)'!$AH$15:$AW$98,14,FALSE)),0,VLOOKUP(C53,'[1]USEHistory (WORK)'!$AH$15:$AW$98,14,FALSE))</f>
        <v>103</v>
      </c>
      <c r="AS53" s="30">
        <f t="shared" si="65"/>
        <v>41.905500000000004</v>
      </c>
      <c r="AT53" s="40"/>
      <c r="AU53" s="30">
        <f t="shared" si="66"/>
        <v>22.188499999999998</v>
      </c>
      <c r="AV53" s="30">
        <f t="shared" si="67"/>
        <v>84.403000000000006</v>
      </c>
      <c r="AW53" s="40">
        <f>IF(ISNA(VLOOKUP(C53,'[1]USEHistory (WORK)'!$AH$15:$AW$98,15,FALSE)),0,VLOOKUP(C53,'[1]USEHistory (WORK)'!$AH$15:$AW$98,15,FALSE))</f>
        <v>154</v>
      </c>
      <c r="AX53" s="30">
        <f t="shared" si="68"/>
        <v>42.848999999999997</v>
      </c>
      <c r="AY53" s="40"/>
      <c r="AZ53" s="30">
        <f t="shared" si="69"/>
        <v>23.692999999999998</v>
      </c>
      <c r="BA53" s="40">
        <f>IF(ISNA(VLOOKUP(C53,'[1]USEHistory (WORK)'!$AH$15:$AW$98,16,FALSE)),0,VLOOKUP(C53,'[1]USEHistory (WORK)'!$AH$15:$AW$98,16,FALSE))</f>
        <v>96</v>
      </c>
      <c r="BB53" s="30">
        <f t="shared" si="70"/>
        <v>41.775999999999996</v>
      </c>
      <c r="BC53" s="40"/>
      <c r="BD53" s="30">
        <f t="shared" si="71"/>
        <v>21.981999999999999</v>
      </c>
      <c r="BE53" s="30">
        <f t="shared" si="72"/>
        <v>84.625</v>
      </c>
      <c r="BF53" s="42">
        <f t="shared" si="73"/>
        <v>515.74199999999996</v>
      </c>
      <c r="BG53" s="41">
        <f t="shared" si="74"/>
        <v>286.79399999999998</v>
      </c>
      <c r="BH53" s="40">
        <f t="shared" si="75"/>
        <v>1932</v>
      </c>
      <c r="BK53" s="50">
        <f t="shared" si="76"/>
        <v>480</v>
      </c>
      <c r="BL53" s="49">
        <f t="shared" si="77"/>
        <v>1932</v>
      </c>
      <c r="BM53" s="37">
        <f t="shared" si="78"/>
        <v>35.74199999999999</v>
      </c>
      <c r="BN53" s="32">
        <f t="shared" si="79"/>
        <v>0</v>
      </c>
      <c r="BO53" s="99">
        <f t="shared" si="80"/>
        <v>515.74199999999996</v>
      </c>
      <c r="BQ53" s="48">
        <f t="shared" si="81"/>
        <v>229.79999999999998</v>
      </c>
      <c r="BR53" s="53">
        <f t="shared" si="82"/>
        <v>1932</v>
      </c>
      <c r="BS53" s="34">
        <f t="shared" si="83"/>
        <v>56.994000000000007</v>
      </c>
      <c r="BT53" s="33">
        <f t="shared" si="84"/>
        <v>0</v>
      </c>
      <c r="BU53" s="32">
        <f t="shared" si="85"/>
        <v>0</v>
      </c>
      <c r="BV53" s="84">
        <f t="shared" si="86"/>
        <v>286.79399999999998</v>
      </c>
    </row>
    <row r="54" spans="1:74" ht="15" x14ac:dyDescent="0.3">
      <c r="A54" s="1">
        <v>51</v>
      </c>
      <c r="B54" s="52" t="s">
        <v>65</v>
      </c>
      <c r="C54" s="54" t="s">
        <v>64</v>
      </c>
      <c r="D54" s="40">
        <f>IF(ISNA(VLOOKUP(C54,'[1]USEHistory (WORK)'!$AH$15:$AW$98,5,FALSE)),0,VLOOKUP(C54,'[1]USEHistory (WORK)'!$AH$15:$AW$98,5,FALSE))</f>
        <v>643</v>
      </c>
      <c r="E54" s="30">
        <f t="shared" si="87"/>
        <v>51.895499999999998</v>
      </c>
      <c r="F54" s="40"/>
      <c r="G54" s="30">
        <f t="shared" si="44"/>
        <v>38.397999999999996</v>
      </c>
      <c r="H54" s="40">
        <f>IF(ISNA(VLOOKUP(C54,'[1]USEHistory (WORK)'!$AH$15:$AW$98,6,FALSE)),0,VLOOKUP(C54,'[1]USEHistory (WORK)'!$AH$15:$AW$98,6,FALSE))</f>
        <v>887</v>
      </c>
      <c r="I54" s="30">
        <f t="shared" si="45"/>
        <v>57.984999999999999</v>
      </c>
      <c r="J54" s="40"/>
      <c r="K54" s="30">
        <f t="shared" si="46"/>
        <v>47.182000000000002</v>
      </c>
      <c r="L54" s="30">
        <f t="shared" si="47"/>
        <v>109.8805</v>
      </c>
      <c r="M54" s="40">
        <f>IF(ISNA(VLOOKUP(C54,'[1]USEHistory (WORK)'!$AH$15:$AW$98,7,FALSE)),0,VLOOKUP(C54,'[1]USEHistory (WORK)'!$AH$15:$AW$98,7,FALSE))</f>
        <v>119</v>
      </c>
      <c r="N54" s="30">
        <f t="shared" si="48"/>
        <v>42.201500000000003</v>
      </c>
      <c r="O54" s="40"/>
      <c r="P54" s="30">
        <f t="shared" si="49"/>
        <v>22.660499999999999</v>
      </c>
      <c r="Q54" s="40">
        <f>IF(ISNA(VLOOKUP(C54,'[1]USEHistory (WORK)'!$AH$15:$AW$98,8,FALSE)),0,VLOOKUP(C54,'[1]USEHistory (WORK)'!$AH$15:$AW$98,8,FALSE))</f>
        <v>456</v>
      </c>
      <c r="R54" s="30">
        <f t="shared" si="50"/>
        <v>48.436</v>
      </c>
      <c r="S54" s="45"/>
      <c r="T54" s="30">
        <f t="shared" si="51"/>
        <v>32.601999999999997</v>
      </c>
      <c r="U54" s="30">
        <f t="shared" si="52"/>
        <v>90.637500000000003</v>
      </c>
      <c r="V54" s="40">
        <f>IF(ISNA(VLOOKUP(C54,'[1]USEHistory (WORK)'!$AH$15:$AW$98,9,FALSE)),0,VLOOKUP(C54,'[1]USEHistory (WORK)'!$AH$15:$AW$98,9,FALSE))</f>
        <v>433</v>
      </c>
      <c r="W54" s="30">
        <f t="shared" si="53"/>
        <v>48.0105</v>
      </c>
      <c r="X54" s="40"/>
      <c r="Y54" s="30">
        <f t="shared" si="54"/>
        <v>31.923500000000001</v>
      </c>
      <c r="Z54" s="40">
        <f>IF(ISNA(VLOOKUP(C54,'[1]USEHistory (WORK)'!$AH$15:$AW$98,10,FALSE)),0,VLOOKUP(C54,'[1]USEHistory (WORK)'!$AH$15:$AW$98,10,FALSE))</f>
        <v>906</v>
      </c>
      <c r="AA54" s="30">
        <f t="shared" si="55"/>
        <v>58.555</v>
      </c>
      <c r="AB54" s="40"/>
      <c r="AC54" s="30">
        <f t="shared" si="56"/>
        <v>47.866</v>
      </c>
      <c r="AD54" s="30">
        <f t="shared" si="57"/>
        <v>106.5655</v>
      </c>
      <c r="AE54" s="40">
        <f>IF(ISNA(VLOOKUP(C54,'[1]USEHistory (WORK)'!$AH$15:$AW$98,11,FALSE)),0,VLOOKUP(C54,'[1]USEHistory (WORK)'!$AH$15:$AW$98,11,FALSE))</f>
        <v>1007</v>
      </c>
      <c r="AF54" s="30">
        <f t="shared" si="58"/>
        <v>61.585000000000001</v>
      </c>
      <c r="AG54" s="40"/>
      <c r="AH54" s="30">
        <f t="shared" si="59"/>
        <v>51.502000000000002</v>
      </c>
      <c r="AI54" s="40">
        <f>IF(ISNA(VLOOKUP(C54,'[1]USEHistory (WORK)'!$AH$15:$AW$98,12,FALSE)),0,VLOOKUP(C54,'[1]USEHistory (WORK)'!$AH$15:$AW$98,12,FALSE))</f>
        <v>2274</v>
      </c>
      <c r="AJ54" s="30">
        <f t="shared" si="60"/>
        <v>99.594999999999999</v>
      </c>
      <c r="AK54" s="40"/>
      <c r="AL54" s="30">
        <f t="shared" si="61"/>
        <v>102.506</v>
      </c>
      <c r="AM54" s="30">
        <f t="shared" si="62"/>
        <v>161.18</v>
      </c>
      <c r="AN54" s="40">
        <f>IF(ISNA(VLOOKUP(C54,'[1]USEHistory (WORK)'!$AH$15:$AW$98,13,FALSE)),0,VLOOKUP(C54,'[1]USEHistory (WORK)'!$AH$15:$AW$98,13,FALSE))</f>
        <v>1198</v>
      </c>
      <c r="AO54" s="30">
        <f t="shared" si="63"/>
        <v>67.314999999999998</v>
      </c>
      <c r="AP54" s="40"/>
      <c r="AQ54" s="30">
        <f t="shared" si="64"/>
        <v>58.378</v>
      </c>
      <c r="AR54" s="40">
        <f>IF(ISNA(VLOOKUP(C54,'[1]USEHistory (WORK)'!$AH$15:$AW$98,14,FALSE)),0,VLOOKUP(C54,'[1]USEHistory (WORK)'!$AH$15:$AW$98,14,FALSE))</f>
        <v>958</v>
      </c>
      <c r="AS54" s="30">
        <f t="shared" si="65"/>
        <v>60.115000000000002</v>
      </c>
      <c r="AT54" s="40"/>
      <c r="AU54" s="30">
        <f t="shared" si="66"/>
        <v>49.738</v>
      </c>
      <c r="AV54" s="30">
        <f t="shared" si="67"/>
        <v>127.43</v>
      </c>
      <c r="AW54" s="40">
        <f>IF(ISNA(VLOOKUP(C54,'[1]USEHistory (WORK)'!$AH$15:$AW$98,15,FALSE)),0,VLOOKUP(C54,'[1]USEHistory (WORK)'!$AH$15:$AW$98,15,FALSE))</f>
        <v>394</v>
      </c>
      <c r="AX54" s="30">
        <f t="shared" si="68"/>
        <v>47.289000000000001</v>
      </c>
      <c r="AY54" s="40"/>
      <c r="AZ54" s="30">
        <f t="shared" si="69"/>
        <v>30.773</v>
      </c>
      <c r="BA54" s="40">
        <f>IF(ISNA(VLOOKUP(C54,'[1]USEHistory (WORK)'!$AH$15:$AW$98,16,FALSE)),0,VLOOKUP(C54,'[1]USEHistory (WORK)'!$AH$15:$AW$98,16,FALSE))</f>
        <v>293</v>
      </c>
      <c r="BB54" s="30">
        <f t="shared" si="70"/>
        <v>45.420499999999997</v>
      </c>
      <c r="BC54" s="40"/>
      <c r="BD54" s="30">
        <f t="shared" si="71"/>
        <v>27.793499999999998</v>
      </c>
      <c r="BE54" s="30">
        <f t="shared" si="72"/>
        <v>92.709499999999991</v>
      </c>
      <c r="BF54" s="42">
        <f t="shared" si="73"/>
        <v>688.40300000000002</v>
      </c>
      <c r="BG54" s="41">
        <f t="shared" si="74"/>
        <v>541.32249999999999</v>
      </c>
      <c r="BH54" s="40">
        <f t="shared" si="75"/>
        <v>9568</v>
      </c>
      <c r="BK54" s="50">
        <f t="shared" si="76"/>
        <v>480</v>
      </c>
      <c r="BL54" s="49">
        <f t="shared" si="77"/>
        <v>9568</v>
      </c>
      <c r="BM54" s="37">
        <f t="shared" si="78"/>
        <v>126.503</v>
      </c>
      <c r="BN54" s="32">
        <f t="shared" si="79"/>
        <v>81.899999999999991</v>
      </c>
      <c r="BO54" s="99">
        <f t="shared" si="80"/>
        <v>688.40300000000002</v>
      </c>
      <c r="BQ54" s="48">
        <f t="shared" si="81"/>
        <v>229.79999999999998</v>
      </c>
      <c r="BR54" s="53">
        <f t="shared" si="82"/>
        <v>9568</v>
      </c>
      <c r="BS54" s="34">
        <f t="shared" si="83"/>
        <v>173.90249999999997</v>
      </c>
      <c r="BT54" s="33">
        <f t="shared" si="84"/>
        <v>107.96400000000001</v>
      </c>
      <c r="BU54" s="32">
        <f t="shared" si="85"/>
        <v>29.656000000000002</v>
      </c>
      <c r="BV54" s="84">
        <f t="shared" si="86"/>
        <v>541.32249999999999</v>
      </c>
    </row>
    <row r="55" spans="1:74" ht="15" x14ac:dyDescent="0.3">
      <c r="A55" s="1">
        <v>52</v>
      </c>
      <c r="B55" s="52" t="s">
        <v>63</v>
      </c>
      <c r="C55" s="54" t="s">
        <v>62</v>
      </c>
      <c r="D55" s="40">
        <f>IF(ISNA(VLOOKUP(C55,'[1]USEHistory (WORK)'!$AH$15:$AW$98,5,FALSE)),0,VLOOKUP(C55,'[1]USEHistory (WORK)'!$AH$15:$AW$98,5,FALSE))</f>
        <v>392</v>
      </c>
      <c r="E55" s="30">
        <f t="shared" si="87"/>
        <v>47.252000000000002</v>
      </c>
      <c r="F55" s="40"/>
      <c r="G55" s="30">
        <f t="shared" si="44"/>
        <v>30.713999999999999</v>
      </c>
      <c r="H55" s="40">
        <f>IF(ISNA(VLOOKUP(C55,'[1]USEHistory (WORK)'!$AH$15:$AW$98,6,FALSE)),0,VLOOKUP(C55,'[1]USEHistory (WORK)'!$AH$15:$AW$98,6,FALSE))</f>
        <v>495</v>
      </c>
      <c r="I55" s="30">
        <f t="shared" si="45"/>
        <v>49.157499999999999</v>
      </c>
      <c r="J55" s="40"/>
      <c r="K55" s="30">
        <f t="shared" si="46"/>
        <v>33.752499999999998</v>
      </c>
      <c r="L55" s="30">
        <f t="shared" si="47"/>
        <v>96.409500000000008</v>
      </c>
      <c r="M55" s="40">
        <f>IF(ISNA(VLOOKUP(C55,'[1]USEHistory (WORK)'!$AH$15:$AW$98,7,FALSE)),0,VLOOKUP(C55,'[1]USEHistory (WORK)'!$AH$15:$AW$98,7,FALSE))</f>
        <v>390</v>
      </c>
      <c r="N55" s="30">
        <f t="shared" si="48"/>
        <v>47.215000000000003</v>
      </c>
      <c r="O55" s="40"/>
      <c r="P55" s="30">
        <f t="shared" si="49"/>
        <v>30.655000000000001</v>
      </c>
      <c r="Q55" s="40">
        <f>IF(ISNA(VLOOKUP(C55,'[1]USEHistory (WORK)'!$AH$15:$AW$98,8,FALSE)),0,VLOOKUP(C55,'[1]USEHistory (WORK)'!$AH$15:$AW$98,8,FALSE))</f>
        <v>420</v>
      </c>
      <c r="R55" s="30">
        <f t="shared" si="50"/>
        <v>47.769999999999996</v>
      </c>
      <c r="S55" s="45"/>
      <c r="T55" s="30">
        <f t="shared" si="51"/>
        <v>31.54</v>
      </c>
      <c r="U55" s="30">
        <f t="shared" si="52"/>
        <v>94.984999999999999</v>
      </c>
      <c r="V55" s="40">
        <f>IF(ISNA(VLOOKUP(C55,'[1]USEHistory (WORK)'!$AH$15:$AW$98,9,FALSE)),0,VLOOKUP(C55,'[1]USEHistory (WORK)'!$AH$15:$AW$98,9,FALSE))</f>
        <v>410</v>
      </c>
      <c r="W55" s="30">
        <f t="shared" si="53"/>
        <v>47.585000000000001</v>
      </c>
      <c r="X55" s="40"/>
      <c r="Y55" s="30">
        <f t="shared" si="54"/>
        <v>31.244999999999997</v>
      </c>
      <c r="Z55" s="40">
        <f>IF(ISNA(VLOOKUP(C55,'[1]USEHistory (WORK)'!$AH$15:$AW$98,10,FALSE)),0,VLOOKUP(C55,'[1]USEHistory (WORK)'!$AH$15:$AW$98,10,FALSE))</f>
        <v>482</v>
      </c>
      <c r="AA55" s="30">
        <f t="shared" si="55"/>
        <v>48.917000000000002</v>
      </c>
      <c r="AB55" s="40"/>
      <c r="AC55" s="30">
        <f t="shared" si="56"/>
        <v>33.369</v>
      </c>
      <c r="AD55" s="30">
        <f t="shared" si="57"/>
        <v>96.50200000000001</v>
      </c>
      <c r="AE55" s="40">
        <f>IF(ISNA(VLOOKUP(C55,'[1]USEHistory (WORK)'!$AH$15:$AW$98,11,FALSE)),0,VLOOKUP(C55,'[1]USEHistory (WORK)'!$AH$15:$AW$98,11,FALSE))</f>
        <v>438</v>
      </c>
      <c r="AF55" s="30">
        <f t="shared" si="58"/>
        <v>48.103000000000002</v>
      </c>
      <c r="AG55" s="40"/>
      <c r="AH55" s="30">
        <f t="shared" si="59"/>
        <v>32.070999999999998</v>
      </c>
      <c r="AI55" s="40">
        <f>IF(ISNA(VLOOKUP(C55,'[1]USEHistory (WORK)'!$AH$15:$AW$98,12,FALSE)),0,VLOOKUP(C55,'[1]USEHistory (WORK)'!$AH$15:$AW$98,12,FALSE))</f>
        <v>517</v>
      </c>
      <c r="AJ55" s="30">
        <f t="shared" si="60"/>
        <v>49.564499999999995</v>
      </c>
      <c r="AK55" s="40"/>
      <c r="AL55" s="30">
        <f t="shared" si="61"/>
        <v>34.401499999999999</v>
      </c>
      <c r="AM55" s="30">
        <f t="shared" si="62"/>
        <v>97.66749999999999</v>
      </c>
      <c r="AN55" s="40">
        <f>IF(ISNA(VLOOKUP(C55,'[1]USEHistory (WORK)'!$AH$15:$AW$98,13,FALSE)),0,VLOOKUP(C55,'[1]USEHistory (WORK)'!$AH$15:$AW$98,13,FALSE))</f>
        <v>397</v>
      </c>
      <c r="AO55" s="30">
        <f t="shared" si="63"/>
        <v>47.344499999999996</v>
      </c>
      <c r="AP55" s="40"/>
      <c r="AQ55" s="30">
        <f t="shared" si="64"/>
        <v>30.861499999999999</v>
      </c>
      <c r="AR55" s="40">
        <f>IF(ISNA(VLOOKUP(C55,'[1]USEHistory (WORK)'!$AH$15:$AW$98,14,FALSE)),0,VLOOKUP(C55,'[1]USEHistory (WORK)'!$AH$15:$AW$98,14,FALSE))</f>
        <v>346</v>
      </c>
      <c r="AS55" s="30">
        <f t="shared" si="65"/>
        <v>46.400999999999996</v>
      </c>
      <c r="AT55" s="40"/>
      <c r="AU55" s="30">
        <f t="shared" si="66"/>
        <v>29.356999999999999</v>
      </c>
      <c r="AV55" s="30">
        <f t="shared" si="67"/>
        <v>93.745499999999993</v>
      </c>
      <c r="AW55" s="40">
        <f>IF(ISNA(VLOOKUP(C55,'[1]USEHistory (WORK)'!$AH$15:$AW$98,15,FALSE)),0,VLOOKUP(C55,'[1]USEHistory (WORK)'!$AH$15:$AW$98,15,FALSE))</f>
        <v>425</v>
      </c>
      <c r="AX55" s="30">
        <f t="shared" si="68"/>
        <v>47.862499999999997</v>
      </c>
      <c r="AY55" s="40"/>
      <c r="AZ55" s="30">
        <f t="shared" si="69"/>
        <v>31.6875</v>
      </c>
      <c r="BA55" s="40">
        <f>IF(ISNA(VLOOKUP(C55,'[1]USEHistory (WORK)'!$AH$15:$AW$98,16,FALSE)),0,VLOOKUP(C55,'[1]USEHistory (WORK)'!$AH$15:$AW$98,16,FALSE))</f>
        <v>338</v>
      </c>
      <c r="BB55" s="30">
        <f t="shared" si="70"/>
        <v>46.253</v>
      </c>
      <c r="BC55" s="40"/>
      <c r="BD55" s="30">
        <f t="shared" si="71"/>
        <v>29.120999999999999</v>
      </c>
      <c r="BE55" s="30">
        <f t="shared" si="72"/>
        <v>94.115499999999997</v>
      </c>
      <c r="BF55" s="42">
        <f t="shared" si="73"/>
        <v>573.42499999999995</v>
      </c>
      <c r="BG55" s="41">
        <f t="shared" si="74"/>
        <v>378.77499999999998</v>
      </c>
      <c r="BH55" s="40">
        <f t="shared" si="75"/>
        <v>5050</v>
      </c>
      <c r="BK55" s="50">
        <f t="shared" si="76"/>
        <v>480</v>
      </c>
      <c r="BL55" s="49">
        <f t="shared" si="77"/>
        <v>5050</v>
      </c>
      <c r="BM55" s="37">
        <f t="shared" si="78"/>
        <v>93.424999999999983</v>
      </c>
      <c r="BN55" s="32">
        <f t="shared" si="79"/>
        <v>0</v>
      </c>
      <c r="BO55" s="99">
        <f t="shared" si="80"/>
        <v>573.42499999999995</v>
      </c>
      <c r="BQ55" s="48">
        <f t="shared" si="81"/>
        <v>229.79999999999998</v>
      </c>
      <c r="BR55" s="53">
        <f t="shared" si="82"/>
        <v>5050</v>
      </c>
      <c r="BS55" s="34">
        <f t="shared" si="83"/>
        <v>148.97499999999999</v>
      </c>
      <c r="BT55" s="33">
        <f t="shared" si="84"/>
        <v>0</v>
      </c>
      <c r="BU55" s="32">
        <f t="shared" si="85"/>
        <v>0</v>
      </c>
      <c r="BV55" s="84">
        <f t="shared" si="86"/>
        <v>378.77499999999998</v>
      </c>
    </row>
    <row r="56" spans="1:74" ht="15" x14ac:dyDescent="0.3">
      <c r="A56" s="1">
        <v>53</v>
      </c>
      <c r="B56" s="52" t="s">
        <v>61</v>
      </c>
      <c r="C56" s="54" t="s">
        <v>60</v>
      </c>
      <c r="D56" s="40">
        <f>IF(ISNA(VLOOKUP(C56,'[1]USEHistory (WORK)'!$AH$15:$AW$98,5,FALSE)),0,VLOOKUP(C56,'[1]USEHistory (WORK)'!$AH$15:$AW$98,5,FALSE))</f>
        <v>212</v>
      </c>
      <c r="E56" s="30">
        <f t="shared" si="87"/>
        <v>43.921999999999997</v>
      </c>
      <c r="F56" s="40"/>
      <c r="G56" s="30">
        <f t="shared" si="44"/>
        <v>25.404</v>
      </c>
      <c r="H56" s="40">
        <f>IF(ISNA(VLOOKUP(C56,'[1]USEHistory (WORK)'!$AH$15:$AW$98,6,FALSE)),0,VLOOKUP(C56,'[1]USEHistory (WORK)'!$AH$15:$AW$98,6,FALSE))</f>
        <v>242</v>
      </c>
      <c r="I56" s="30">
        <f t="shared" si="45"/>
        <v>44.476999999999997</v>
      </c>
      <c r="J56" s="40"/>
      <c r="K56" s="30">
        <f t="shared" si="46"/>
        <v>26.289000000000001</v>
      </c>
      <c r="L56" s="30">
        <f t="shared" si="47"/>
        <v>88.399000000000001</v>
      </c>
      <c r="M56" s="40">
        <f>IF(ISNA(VLOOKUP(C56,'[1]USEHistory (WORK)'!$AH$15:$AW$98,7,FALSE)),0,VLOOKUP(C56,'[1]USEHistory (WORK)'!$AH$15:$AW$98,7,FALSE))</f>
        <v>231</v>
      </c>
      <c r="N56" s="30">
        <f t="shared" si="48"/>
        <v>44.273499999999999</v>
      </c>
      <c r="O56" s="40"/>
      <c r="P56" s="30">
        <f t="shared" si="49"/>
        <v>25.964500000000001</v>
      </c>
      <c r="Q56" s="40">
        <f>IF(ISNA(VLOOKUP(C56,'[1]USEHistory (WORK)'!$AH$15:$AW$98,8,FALSE)),0,VLOOKUP(C56,'[1]USEHistory (WORK)'!$AH$15:$AW$98,8,FALSE))</f>
        <v>249</v>
      </c>
      <c r="R56" s="30">
        <f t="shared" si="50"/>
        <v>44.606499999999997</v>
      </c>
      <c r="S56" s="45"/>
      <c r="T56" s="30">
        <f t="shared" si="51"/>
        <v>26.4955</v>
      </c>
      <c r="U56" s="30">
        <f t="shared" si="52"/>
        <v>88.88</v>
      </c>
      <c r="V56" s="40">
        <f>IF(ISNA(VLOOKUP(C56,'[1]USEHistory (WORK)'!$AH$15:$AW$98,9,FALSE)),0,VLOOKUP(C56,'[1]USEHistory (WORK)'!$AH$15:$AW$98,9,FALSE))</f>
        <v>230</v>
      </c>
      <c r="W56" s="30">
        <f t="shared" si="53"/>
        <v>44.255000000000003</v>
      </c>
      <c r="X56" s="40"/>
      <c r="Y56" s="30">
        <f t="shared" si="54"/>
        <v>25.934999999999999</v>
      </c>
      <c r="Z56" s="40">
        <f>IF(ISNA(VLOOKUP(C56,'[1]USEHistory (WORK)'!$AH$15:$AW$98,10,FALSE)),0,VLOOKUP(C56,'[1]USEHistory (WORK)'!$AH$15:$AW$98,10,FALSE))</f>
        <v>527</v>
      </c>
      <c r="AA56" s="30">
        <f t="shared" si="55"/>
        <v>49.749499999999998</v>
      </c>
      <c r="AB56" s="40"/>
      <c r="AC56" s="30">
        <f t="shared" si="56"/>
        <v>34.6965</v>
      </c>
      <c r="AD56" s="30">
        <f t="shared" si="57"/>
        <v>94.004500000000007</v>
      </c>
      <c r="AE56" s="40">
        <f>IF(ISNA(VLOOKUP(C56,'[1]USEHistory (WORK)'!$AH$15:$AW$98,11,FALSE)),0,VLOOKUP(C56,'[1]USEHistory (WORK)'!$AH$15:$AW$98,11,FALSE))</f>
        <v>573</v>
      </c>
      <c r="AF56" s="30">
        <f t="shared" si="58"/>
        <v>50.600499999999997</v>
      </c>
      <c r="AG56" s="40"/>
      <c r="AH56" s="30">
        <f t="shared" si="59"/>
        <v>36.0535</v>
      </c>
      <c r="AI56" s="40">
        <f>IF(ISNA(VLOOKUP(C56,'[1]USEHistory (WORK)'!$AH$15:$AW$98,12,FALSE)),0,VLOOKUP(C56,'[1]USEHistory (WORK)'!$AH$15:$AW$98,12,FALSE))</f>
        <v>1757</v>
      </c>
      <c r="AJ56" s="30">
        <f t="shared" si="60"/>
        <v>84.084999999999994</v>
      </c>
      <c r="AK56" s="40"/>
      <c r="AL56" s="30">
        <f t="shared" si="61"/>
        <v>79.75800000000001</v>
      </c>
      <c r="AM56" s="30">
        <f t="shared" si="62"/>
        <v>134.68549999999999</v>
      </c>
      <c r="AN56" s="40">
        <f>IF(ISNA(VLOOKUP(C56,'[1]USEHistory (WORK)'!$AH$15:$AW$98,13,FALSE)),0,VLOOKUP(C56,'[1]USEHistory (WORK)'!$AH$15:$AW$98,13,FALSE))</f>
        <v>597</v>
      </c>
      <c r="AO56" s="30">
        <f t="shared" si="63"/>
        <v>51.044499999999999</v>
      </c>
      <c r="AP56" s="40"/>
      <c r="AQ56" s="30">
        <f t="shared" si="64"/>
        <v>36.761499999999998</v>
      </c>
      <c r="AR56" s="40">
        <f>IF(ISNA(VLOOKUP(C56,'[1]USEHistory (WORK)'!$AH$15:$AW$98,14,FALSE)),0,VLOOKUP(C56,'[1]USEHistory (WORK)'!$AH$15:$AW$98,14,FALSE))</f>
        <v>252</v>
      </c>
      <c r="AS56" s="30">
        <f t="shared" si="65"/>
        <v>44.661999999999999</v>
      </c>
      <c r="AT56" s="40"/>
      <c r="AU56" s="30">
        <f t="shared" si="66"/>
        <v>26.584</v>
      </c>
      <c r="AV56" s="30">
        <f t="shared" si="67"/>
        <v>95.706500000000005</v>
      </c>
      <c r="AW56" s="40">
        <f>IF(ISNA(VLOOKUP(C56,'[1]USEHistory (WORK)'!$AH$15:$AW$98,15,FALSE)),0,VLOOKUP(C56,'[1]USEHistory (WORK)'!$AH$15:$AW$98,15,FALSE))</f>
        <v>304</v>
      </c>
      <c r="AX56" s="30">
        <f t="shared" si="68"/>
        <v>45.624000000000002</v>
      </c>
      <c r="AY56" s="40"/>
      <c r="AZ56" s="30">
        <f t="shared" si="69"/>
        <v>28.117999999999999</v>
      </c>
      <c r="BA56" s="40">
        <f>IF(ISNA(VLOOKUP(C56,'[1]USEHistory (WORK)'!$AH$15:$AW$98,16,FALSE)),0,VLOOKUP(C56,'[1]USEHistory (WORK)'!$AH$15:$AW$98,16,FALSE))</f>
        <v>227</v>
      </c>
      <c r="BB56" s="30">
        <f t="shared" si="70"/>
        <v>44.1995</v>
      </c>
      <c r="BC56" s="40"/>
      <c r="BD56" s="30">
        <f t="shared" si="71"/>
        <v>25.846499999999999</v>
      </c>
      <c r="BE56" s="30">
        <f t="shared" si="72"/>
        <v>89.823499999999996</v>
      </c>
      <c r="BF56" s="42">
        <f t="shared" si="73"/>
        <v>591.49900000000002</v>
      </c>
      <c r="BG56" s="41">
        <f t="shared" si="74"/>
        <v>397.90600000000001</v>
      </c>
      <c r="BH56" s="40">
        <f t="shared" si="75"/>
        <v>5401</v>
      </c>
      <c r="BK56" s="50">
        <f t="shared" si="76"/>
        <v>480</v>
      </c>
      <c r="BL56" s="49">
        <f t="shared" si="77"/>
        <v>5401</v>
      </c>
      <c r="BM56" s="37">
        <f t="shared" si="78"/>
        <v>81.289000000000001</v>
      </c>
      <c r="BN56" s="32">
        <f t="shared" si="79"/>
        <v>30.209999999999997</v>
      </c>
      <c r="BO56" s="99">
        <f t="shared" si="80"/>
        <v>591.49900000000002</v>
      </c>
      <c r="BQ56" s="48">
        <f t="shared" si="81"/>
        <v>229.79999999999998</v>
      </c>
      <c r="BR56" s="53">
        <f t="shared" si="82"/>
        <v>5401</v>
      </c>
      <c r="BS56" s="34">
        <f t="shared" si="83"/>
        <v>125.19800000000001</v>
      </c>
      <c r="BT56" s="33">
        <f t="shared" si="84"/>
        <v>36</v>
      </c>
      <c r="BU56" s="32">
        <f t="shared" si="85"/>
        <v>6.9080000000000004</v>
      </c>
      <c r="BV56" s="84">
        <f t="shared" si="86"/>
        <v>397.90600000000001</v>
      </c>
    </row>
    <row r="57" spans="1:74" ht="15" x14ac:dyDescent="0.3">
      <c r="A57" s="1">
        <v>54</v>
      </c>
      <c r="B57" s="52" t="s">
        <v>59</v>
      </c>
      <c r="C57" s="54" t="s">
        <v>58</v>
      </c>
      <c r="D57" s="40">
        <f>IF(ISNA(VLOOKUP(C57,'[1]USEHistory (WORK)'!$AH$15:$AW$98,5,FALSE)),0,VLOOKUP(C57,'[1]USEHistory (WORK)'!$AH$15:$AW$98,5,FALSE))</f>
        <v>511</v>
      </c>
      <c r="E57" s="30">
        <f t="shared" si="87"/>
        <v>49.453499999999998</v>
      </c>
      <c r="F57" s="40"/>
      <c r="G57" s="30">
        <f t="shared" si="44"/>
        <v>34.224499999999999</v>
      </c>
      <c r="H57" s="40">
        <f>IF(ISNA(VLOOKUP(C57,'[1]USEHistory (WORK)'!$AH$15:$AW$98,6,FALSE)),0,VLOOKUP(C57,'[1]USEHistory (WORK)'!$AH$15:$AW$98,6,FALSE))</f>
        <v>526</v>
      </c>
      <c r="I57" s="30">
        <f t="shared" si="45"/>
        <v>49.731000000000002</v>
      </c>
      <c r="J57" s="40"/>
      <c r="K57" s="30">
        <f t="shared" si="46"/>
        <v>34.667000000000002</v>
      </c>
      <c r="L57" s="30">
        <f t="shared" si="47"/>
        <v>99.1845</v>
      </c>
      <c r="M57" s="40">
        <f>IF(ISNA(VLOOKUP(C57,'[1]USEHistory (WORK)'!$AH$15:$AW$98,7,FALSE)),0,VLOOKUP(C57,'[1]USEHistory (WORK)'!$AH$15:$AW$98,7,FALSE))</f>
        <v>441</v>
      </c>
      <c r="N57" s="30">
        <f t="shared" si="48"/>
        <v>48.158500000000004</v>
      </c>
      <c r="O57" s="40"/>
      <c r="P57" s="30">
        <f t="shared" si="49"/>
        <v>32.159500000000001</v>
      </c>
      <c r="Q57" s="40">
        <f>IF(ISNA(VLOOKUP(C57,'[1]USEHistory (WORK)'!$AH$15:$AW$98,8,FALSE)),0,VLOOKUP(C57,'[1]USEHistory (WORK)'!$AH$15:$AW$98,8,FALSE))</f>
        <v>565</v>
      </c>
      <c r="R57" s="30">
        <f t="shared" si="50"/>
        <v>50.452500000000001</v>
      </c>
      <c r="S57" s="45"/>
      <c r="T57" s="30">
        <f t="shared" si="51"/>
        <v>35.817499999999995</v>
      </c>
      <c r="U57" s="30">
        <f t="shared" si="52"/>
        <v>98.611000000000004</v>
      </c>
      <c r="V57" s="40">
        <f>IF(ISNA(VLOOKUP(C57,'[1]USEHistory (WORK)'!$AH$15:$AW$98,9,FALSE)),0,VLOOKUP(C57,'[1]USEHistory (WORK)'!$AH$15:$AW$98,9,FALSE))</f>
        <v>467</v>
      </c>
      <c r="W57" s="30">
        <f t="shared" si="53"/>
        <v>48.639499999999998</v>
      </c>
      <c r="X57" s="40"/>
      <c r="Y57" s="30">
        <f t="shared" si="54"/>
        <v>32.926499999999997</v>
      </c>
      <c r="Z57" s="40">
        <f>IF(ISNA(VLOOKUP(C57,'[1]USEHistory (WORK)'!$AH$15:$AW$98,10,FALSE)),0,VLOOKUP(C57,'[1]USEHistory (WORK)'!$AH$15:$AW$98,10,FALSE))</f>
        <v>681</v>
      </c>
      <c r="AA57" s="30">
        <f t="shared" si="55"/>
        <v>52.598500000000001</v>
      </c>
      <c r="AB57" s="40"/>
      <c r="AC57" s="30">
        <f t="shared" si="56"/>
        <v>39.765999999999998</v>
      </c>
      <c r="AD57" s="30">
        <f t="shared" si="57"/>
        <v>101.238</v>
      </c>
      <c r="AE57" s="40">
        <f>IF(ISNA(VLOOKUP(C57,'[1]USEHistory (WORK)'!$AH$15:$AW$98,11,FALSE)),0,VLOOKUP(C57,'[1]USEHistory (WORK)'!$AH$15:$AW$98,11,FALSE))</f>
        <v>802</v>
      </c>
      <c r="AF57" s="30">
        <f t="shared" si="58"/>
        <v>55.435000000000002</v>
      </c>
      <c r="AG57" s="40"/>
      <c r="AH57" s="30">
        <f t="shared" si="59"/>
        <v>44.122</v>
      </c>
      <c r="AI57" s="40">
        <f>IF(ISNA(VLOOKUP(C57,'[1]USEHistory (WORK)'!$AH$15:$AW$98,12,FALSE)),0,VLOOKUP(C57,'[1]USEHistory (WORK)'!$AH$15:$AW$98,12,FALSE))</f>
        <v>984</v>
      </c>
      <c r="AJ57" s="30">
        <f t="shared" si="60"/>
        <v>60.894999999999996</v>
      </c>
      <c r="AK57" s="40"/>
      <c r="AL57" s="30">
        <f t="shared" si="61"/>
        <v>50.673999999999999</v>
      </c>
      <c r="AM57" s="30">
        <f t="shared" si="62"/>
        <v>116.33</v>
      </c>
      <c r="AN57" s="40">
        <f>IF(ISNA(VLOOKUP(C57,'[1]USEHistory (WORK)'!$AH$15:$AW$98,13,FALSE)),0,VLOOKUP(C57,'[1]USEHistory (WORK)'!$AH$15:$AW$98,13,FALSE))</f>
        <v>656</v>
      </c>
      <c r="AO57" s="30">
        <f t="shared" si="63"/>
        <v>52.135999999999996</v>
      </c>
      <c r="AP57" s="40"/>
      <c r="AQ57" s="30">
        <f t="shared" si="64"/>
        <v>38.866</v>
      </c>
      <c r="AR57" s="40">
        <f>IF(ISNA(VLOOKUP(C57,'[1]USEHistory (WORK)'!$AH$15:$AW$98,14,FALSE)),0,VLOOKUP(C57,'[1]USEHistory (WORK)'!$AH$15:$AW$98,14,FALSE))</f>
        <v>521</v>
      </c>
      <c r="AS57" s="30">
        <f t="shared" si="65"/>
        <v>49.638500000000001</v>
      </c>
      <c r="AT57" s="40"/>
      <c r="AU57" s="30">
        <f t="shared" si="66"/>
        <v>34.519500000000001</v>
      </c>
      <c r="AV57" s="30">
        <f t="shared" si="67"/>
        <v>101.77449999999999</v>
      </c>
      <c r="AW57" s="40">
        <f>IF(ISNA(VLOOKUP(C57,'[1]USEHistory (WORK)'!$AH$15:$AW$98,15,FALSE)),0,VLOOKUP(C57,'[1]USEHistory (WORK)'!$AH$15:$AW$98,15,FALSE))</f>
        <v>583</v>
      </c>
      <c r="AX57" s="30">
        <f t="shared" si="68"/>
        <v>50.785499999999999</v>
      </c>
      <c r="AY57" s="40"/>
      <c r="AZ57" s="30">
        <f t="shared" si="69"/>
        <v>36.348500000000001</v>
      </c>
      <c r="BA57" s="40">
        <f>IF(ISNA(VLOOKUP(C57,'[1]USEHistory (WORK)'!$AH$15:$AW$98,16,FALSE)),0,VLOOKUP(C57,'[1]USEHistory (WORK)'!$AH$15:$AW$98,16,FALSE))</f>
        <v>313</v>
      </c>
      <c r="BB57" s="30">
        <f t="shared" si="70"/>
        <v>45.790500000000002</v>
      </c>
      <c r="BC57" s="40"/>
      <c r="BD57" s="30">
        <f t="shared" si="71"/>
        <v>28.383499999999998</v>
      </c>
      <c r="BE57" s="30">
        <f t="shared" si="72"/>
        <v>96.575999999999993</v>
      </c>
      <c r="BF57" s="42">
        <f t="shared" si="73"/>
        <v>613.71399999999994</v>
      </c>
      <c r="BG57" s="41">
        <f t="shared" si="74"/>
        <v>442.47449999999992</v>
      </c>
      <c r="BH57" s="40">
        <f t="shared" si="75"/>
        <v>7050</v>
      </c>
      <c r="BK57" s="50">
        <f t="shared" si="76"/>
        <v>480</v>
      </c>
      <c r="BL57" s="49">
        <f t="shared" si="77"/>
        <v>7050</v>
      </c>
      <c r="BM57" s="37">
        <f t="shared" si="78"/>
        <v>125.13399999999999</v>
      </c>
      <c r="BN57" s="32">
        <f t="shared" si="79"/>
        <v>8.58</v>
      </c>
      <c r="BO57" s="99">
        <f t="shared" si="80"/>
        <v>613.71400000000006</v>
      </c>
      <c r="BQ57" s="48">
        <f t="shared" si="81"/>
        <v>229.79999999999998</v>
      </c>
      <c r="BR57" s="53">
        <f t="shared" si="82"/>
        <v>7050</v>
      </c>
      <c r="BS57" s="34">
        <f t="shared" si="83"/>
        <v>186.64649999999997</v>
      </c>
      <c r="BT57" s="33">
        <f t="shared" si="84"/>
        <v>26.027999999999999</v>
      </c>
      <c r="BU57" s="32">
        <f t="shared" si="85"/>
        <v>0</v>
      </c>
      <c r="BV57" s="84">
        <f t="shared" si="86"/>
        <v>442.47449999999998</v>
      </c>
    </row>
    <row r="58" spans="1:74" ht="15" x14ac:dyDescent="0.3">
      <c r="A58" s="1">
        <v>55</v>
      </c>
      <c r="B58" s="52" t="s">
        <v>57</v>
      </c>
      <c r="C58" s="54" t="s">
        <v>56</v>
      </c>
      <c r="D58" s="40">
        <f>IF(ISNA(VLOOKUP(C58,'[1]USEHistory (WORK)'!$AH$15:$AW$98,5,FALSE)),0,VLOOKUP(C58,'[1]USEHistory (WORK)'!$AH$15:$AW$98,5,FALSE))</f>
        <v>638</v>
      </c>
      <c r="E58" s="30">
        <f t="shared" si="87"/>
        <v>51.802999999999997</v>
      </c>
      <c r="F58" s="40"/>
      <c r="G58" s="30">
        <f t="shared" si="44"/>
        <v>38.217999999999996</v>
      </c>
      <c r="H58" s="40">
        <f>IF(ISNA(VLOOKUP(C58,'[1]USEHistory (WORK)'!$AH$15:$AW$98,6,FALSE)),0,VLOOKUP(C58,'[1]USEHistory (WORK)'!$AH$15:$AW$98,6,FALSE))</f>
        <v>796</v>
      </c>
      <c r="I58" s="30">
        <f t="shared" si="45"/>
        <v>55.254999999999995</v>
      </c>
      <c r="J58" s="40"/>
      <c r="K58" s="30">
        <f t="shared" si="46"/>
        <v>43.905999999999999</v>
      </c>
      <c r="L58" s="30">
        <f t="shared" si="47"/>
        <v>107.05799999999999</v>
      </c>
      <c r="M58" s="40">
        <f>IF(ISNA(VLOOKUP(C58,'[1]USEHistory (WORK)'!$AH$15:$AW$98,7,FALSE)),0,VLOOKUP(C58,'[1]USEHistory (WORK)'!$AH$15:$AW$98,7,FALSE))</f>
        <v>380</v>
      </c>
      <c r="N58" s="30">
        <f t="shared" si="48"/>
        <v>47.03</v>
      </c>
      <c r="O58" s="40"/>
      <c r="P58" s="30">
        <f t="shared" si="49"/>
        <v>30.36</v>
      </c>
      <c r="Q58" s="40">
        <f>IF(ISNA(VLOOKUP(C58,'[1]USEHistory (WORK)'!$AH$15:$AW$98,8,FALSE)),0,VLOOKUP(C58,'[1]USEHistory (WORK)'!$AH$15:$AW$98,8,FALSE))</f>
        <v>371</v>
      </c>
      <c r="R58" s="30">
        <f t="shared" si="50"/>
        <v>46.863500000000002</v>
      </c>
      <c r="S58" s="45"/>
      <c r="T58" s="30">
        <f t="shared" si="51"/>
        <v>30.094499999999996</v>
      </c>
      <c r="U58" s="30">
        <f t="shared" si="52"/>
        <v>93.893500000000003</v>
      </c>
      <c r="V58" s="40">
        <f>IF(ISNA(VLOOKUP(C58,'[1]USEHistory (WORK)'!$AH$15:$AW$98,9,FALSE)),0,VLOOKUP(C58,'[1]USEHistory (WORK)'!$AH$15:$AW$98,9,FALSE))</f>
        <v>347</v>
      </c>
      <c r="W58" s="30">
        <f t="shared" si="53"/>
        <v>46.419499999999999</v>
      </c>
      <c r="X58" s="40"/>
      <c r="Y58" s="30">
        <f t="shared" si="54"/>
        <v>29.386499999999998</v>
      </c>
      <c r="Z58" s="40">
        <f>IF(ISNA(VLOOKUP(C58,'[1]USEHistory (WORK)'!$AH$15:$AW$98,10,FALSE)),0,VLOOKUP(C58,'[1]USEHistory (WORK)'!$AH$15:$AW$98,10,FALSE))</f>
        <v>594</v>
      </c>
      <c r="AA58" s="30">
        <f t="shared" si="55"/>
        <v>50.988999999999997</v>
      </c>
      <c r="AB58" s="40"/>
      <c r="AC58" s="30">
        <f t="shared" si="56"/>
        <v>36.673000000000002</v>
      </c>
      <c r="AD58" s="30">
        <f t="shared" si="57"/>
        <v>97.408500000000004</v>
      </c>
      <c r="AE58" s="40">
        <f>IF(ISNA(VLOOKUP(C58,'[1]USEHistory (WORK)'!$AH$15:$AW$98,11,FALSE)),0,VLOOKUP(C58,'[1]USEHistory (WORK)'!$AH$15:$AW$98,11,FALSE))</f>
        <v>837</v>
      </c>
      <c r="AF58" s="30">
        <f t="shared" si="58"/>
        <v>56.484999999999999</v>
      </c>
      <c r="AG58" s="40"/>
      <c r="AH58" s="30">
        <f t="shared" si="59"/>
        <v>45.381999999999998</v>
      </c>
      <c r="AI58" s="40">
        <f>IF(ISNA(VLOOKUP(C58,'[1]USEHistory (WORK)'!$AH$15:$AW$98,12,FALSE)),0,VLOOKUP(C58,'[1]USEHistory (WORK)'!$AH$15:$AW$98,12,FALSE))</f>
        <v>1158</v>
      </c>
      <c r="AJ58" s="30">
        <f t="shared" si="60"/>
        <v>66.115000000000009</v>
      </c>
      <c r="AK58" s="40"/>
      <c r="AL58" s="30">
        <f t="shared" si="61"/>
        <v>56.937999999999995</v>
      </c>
      <c r="AM58" s="30">
        <f t="shared" si="62"/>
        <v>122.60000000000001</v>
      </c>
      <c r="AN58" s="40">
        <f>IF(ISNA(VLOOKUP(C58,'[1]USEHistory (WORK)'!$AH$15:$AW$98,13,FALSE)),0,VLOOKUP(C58,'[1]USEHistory (WORK)'!$AH$15:$AW$98,13,FALSE))</f>
        <v>936</v>
      </c>
      <c r="AO58" s="30">
        <f t="shared" si="63"/>
        <v>59.454999999999998</v>
      </c>
      <c r="AP58" s="40"/>
      <c r="AQ58" s="30">
        <f t="shared" si="64"/>
        <v>48.945999999999998</v>
      </c>
      <c r="AR58" s="40">
        <f>IF(ISNA(VLOOKUP(C58,'[1]USEHistory (WORK)'!$AH$15:$AW$98,14,FALSE)),0,VLOOKUP(C58,'[1]USEHistory (WORK)'!$AH$15:$AW$98,14,FALSE))</f>
        <v>278</v>
      </c>
      <c r="AS58" s="30">
        <f t="shared" si="65"/>
        <v>45.143000000000001</v>
      </c>
      <c r="AT58" s="40"/>
      <c r="AU58" s="30">
        <f t="shared" si="66"/>
        <v>27.350999999999999</v>
      </c>
      <c r="AV58" s="30">
        <f t="shared" si="67"/>
        <v>104.598</v>
      </c>
      <c r="AW58" s="40">
        <f>IF(ISNA(VLOOKUP(C58,'[1]USEHistory (WORK)'!$AH$15:$AW$98,15,FALSE)),0,VLOOKUP(C58,'[1]USEHistory (WORK)'!$AH$15:$AW$98,15,FALSE))</f>
        <v>372</v>
      </c>
      <c r="AX58" s="30">
        <f t="shared" si="68"/>
        <v>46.881999999999998</v>
      </c>
      <c r="AY58" s="40"/>
      <c r="AZ58" s="30">
        <f t="shared" si="69"/>
        <v>30.123999999999999</v>
      </c>
      <c r="BA58" s="40">
        <f>IF(ISNA(VLOOKUP(C58,'[1]USEHistory (WORK)'!$AH$15:$AW$98,16,FALSE)),0,VLOOKUP(C58,'[1]USEHistory (WORK)'!$AH$15:$AW$98,16,FALSE))</f>
        <v>254</v>
      </c>
      <c r="BB58" s="30">
        <f t="shared" si="70"/>
        <v>44.698999999999998</v>
      </c>
      <c r="BC58" s="40"/>
      <c r="BD58" s="30">
        <f t="shared" si="71"/>
        <v>26.643000000000001</v>
      </c>
      <c r="BE58" s="30">
        <f t="shared" si="72"/>
        <v>91.580999999999989</v>
      </c>
      <c r="BF58" s="42">
        <f t="shared" si="73"/>
        <v>617.13900000000001</v>
      </c>
      <c r="BG58" s="41">
        <f t="shared" si="74"/>
        <v>444.02200000000005</v>
      </c>
      <c r="BH58" s="40">
        <f t="shared" si="75"/>
        <v>6961</v>
      </c>
      <c r="BK58" s="50">
        <f t="shared" si="76"/>
        <v>480</v>
      </c>
      <c r="BL58" s="49">
        <f t="shared" si="77"/>
        <v>6961</v>
      </c>
      <c r="BM58" s="37">
        <f t="shared" si="78"/>
        <v>115.32899999999999</v>
      </c>
      <c r="BN58" s="32">
        <f t="shared" si="79"/>
        <v>21.810000000000002</v>
      </c>
      <c r="BO58" s="99">
        <f t="shared" si="80"/>
        <v>617.1389999999999</v>
      </c>
      <c r="BQ58" s="48">
        <f t="shared" si="81"/>
        <v>229.79999999999998</v>
      </c>
      <c r="BR58" s="53">
        <f t="shared" si="82"/>
        <v>6961</v>
      </c>
      <c r="BS58" s="34">
        <f t="shared" si="83"/>
        <v>165.08199999999997</v>
      </c>
      <c r="BT58" s="33">
        <f t="shared" si="84"/>
        <v>49.14</v>
      </c>
      <c r="BU58" s="32">
        <f t="shared" si="85"/>
        <v>0</v>
      </c>
      <c r="BV58" s="84">
        <f t="shared" si="86"/>
        <v>444.02199999999993</v>
      </c>
    </row>
    <row r="59" spans="1:74" ht="15" x14ac:dyDescent="0.3">
      <c r="A59" s="1">
        <v>56</v>
      </c>
      <c r="B59" s="52" t="s">
        <v>55</v>
      </c>
      <c r="C59" s="54" t="s">
        <v>54</v>
      </c>
      <c r="D59" s="40">
        <f>IF(ISNA(VLOOKUP(C59,'[1]USEHistory (WORK)'!$AH$15:$AW$98,5,FALSE)),0,VLOOKUP(C59,'[1]USEHistory (WORK)'!$AH$15:$AW$98,5,FALSE))</f>
        <v>489</v>
      </c>
      <c r="E59" s="30">
        <f t="shared" si="87"/>
        <v>49.046500000000002</v>
      </c>
      <c r="F59" s="40"/>
      <c r="G59" s="30">
        <f t="shared" si="44"/>
        <v>33.575499999999998</v>
      </c>
      <c r="H59" s="40">
        <f>IF(ISNA(VLOOKUP(C59,'[1]USEHistory (WORK)'!$AH$15:$AW$98,6,FALSE)),0,VLOOKUP(C59,'[1]USEHistory (WORK)'!$AH$15:$AW$98,6,FALSE))</f>
        <v>471</v>
      </c>
      <c r="I59" s="30">
        <f t="shared" si="45"/>
        <v>48.713499999999996</v>
      </c>
      <c r="J59" s="40"/>
      <c r="K59" s="30">
        <f t="shared" si="46"/>
        <v>33.044499999999999</v>
      </c>
      <c r="L59" s="30">
        <f t="shared" si="47"/>
        <v>97.759999999999991</v>
      </c>
      <c r="M59" s="40">
        <f>IF(ISNA(VLOOKUP(C59,'[1]USEHistory (WORK)'!$AH$15:$AW$98,7,FALSE)),0,VLOOKUP(C59,'[1]USEHistory (WORK)'!$AH$15:$AW$98,7,FALSE))</f>
        <v>350</v>
      </c>
      <c r="N59" s="30">
        <f t="shared" si="48"/>
        <v>46.475000000000001</v>
      </c>
      <c r="O59" s="40"/>
      <c r="P59" s="30">
        <f t="shared" si="49"/>
        <v>29.474999999999998</v>
      </c>
      <c r="Q59" s="40">
        <f>IF(ISNA(VLOOKUP(C59,'[1]USEHistory (WORK)'!$AH$15:$AW$98,8,FALSE)),0,VLOOKUP(C59,'[1]USEHistory (WORK)'!$AH$15:$AW$98,8,FALSE))</f>
        <v>783</v>
      </c>
      <c r="R59" s="30">
        <f t="shared" si="50"/>
        <v>54.865000000000002</v>
      </c>
      <c r="S59" s="45"/>
      <c r="T59" s="30">
        <f t="shared" si="51"/>
        <v>43.438000000000002</v>
      </c>
      <c r="U59" s="30">
        <f t="shared" si="52"/>
        <v>101.34</v>
      </c>
      <c r="V59" s="40">
        <f>IF(ISNA(VLOOKUP(C59,'[1]USEHistory (WORK)'!$AH$15:$AW$98,9,FALSE)),0,VLOOKUP(C59,'[1]USEHistory (WORK)'!$AH$15:$AW$98,9,FALSE))</f>
        <v>369</v>
      </c>
      <c r="W59" s="30">
        <f t="shared" si="53"/>
        <v>46.826499999999996</v>
      </c>
      <c r="X59" s="40"/>
      <c r="Y59" s="30">
        <f t="shared" si="54"/>
        <v>30.035499999999999</v>
      </c>
      <c r="Z59" s="40">
        <f>IF(ISNA(VLOOKUP(C59,'[1]USEHistory (WORK)'!$AH$15:$AW$98,10,FALSE)),0,VLOOKUP(C59,'[1]USEHistory (WORK)'!$AH$15:$AW$98,10,FALSE))</f>
        <v>767</v>
      </c>
      <c r="AA59" s="30">
        <f t="shared" si="55"/>
        <v>54.384999999999998</v>
      </c>
      <c r="AB59" s="40"/>
      <c r="AC59" s="30">
        <f t="shared" si="56"/>
        <v>42.861999999999995</v>
      </c>
      <c r="AD59" s="30">
        <f t="shared" si="57"/>
        <v>101.2115</v>
      </c>
      <c r="AE59" s="40">
        <f>IF(ISNA(VLOOKUP(C59,'[1]USEHistory (WORK)'!$AH$15:$AW$98,11,FALSE)),0,VLOOKUP(C59,'[1]USEHistory (WORK)'!$AH$15:$AW$98,11,FALSE))</f>
        <v>859</v>
      </c>
      <c r="AF59" s="30">
        <f t="shared" si="58"/>
        <v>57.144999999999996</v>
      </c>
      <c r="AG59" s="40"/>
      <c r="AH59" s="30">
        <f t="shared" si="59"/>
        <v>46.173999999999999</v>
      </c>
      <c r="AI59" s="40">
        <f>IF(ISNA(VLOOKUP(C59,'[1]USEHistory (WORK)'!$AH$15:$AW$98,12,FALSE)),0,VLOOKUP(C59,'[1]USEHistory (WORK)'!$AH$15:$AW$98,12,FALSE))</f>
        <v>1880</v>
      </c>
      <c r="AJ59" s="30">
        <f t="shared" si="60"/>
        <v>87.775000000000006</v>
      </c>
      <c r="AK59" s="40"/>
      <c r="AL59" s="30">
        <f t="shared" si="61"/>
        <v>85.169999999999987</v>
      </c>
      <c r="AM59" s="30">
        <f t="shared" si="62"/>
        <v>144.92000000000002</v>
      </c>
      <c r="AN59" s="40">
        <f>IF(ISNA(VLOOKUP(C59,'[1]USEHistory (WORK)'!$AH$15:$AW$98,13,FALSE)),0,VLOOKUP(C59,'[1]USEHistory (WORK)'!$AH$15:$AW$98,13,FALSE))</f>
        <v>793</v>
      </c>
      <c r="AO59" s="30">
        <f t="shared" si="63"/>
        <v>55.164999999999999</v>
      </c>
      <c r="AP59" s="40"/>
      <c r="AQ59" s="30">
        <f t="shared" si="64"/>
        <v>43.798000000000002</v>
      </c>
      <c r="AR59" s="40">
        <f>IF(ISNA(VLOOKUP(C59,'[1]USEHistory (WORK)'!$AH$15:$AW$98,14,FALSE)),0,VLOOKUP(C59,'[1]USEHistory (WORK)'!$AH$15:$AW$98,14,FALSE))</f>
        <v>693</v>
      </c>
      <c r="AS59" s="30">
        <f t="shared" si="65"/>
        <v>52.820499999999996</v>
      </c>
      <c r="AT59" s="40"/>
      <c r="AU59" s="30">
        <f t="shared" si="66"/>
        <v>40.197999999999993</v>
      </c>
      <c r="AV59" s="30">
        <f t="shared" si="67"/>
        <v>107.9855</v>
      </c>
      <c r="AW59" s="40">
        <f>IF(ISNA(VLOOKUP(C59,'[1]USEHistory (WORK)'!$AH$15:$AW$98,15,FALSE)),0,VLOOKUP(C59,'[1]USEHistory (WORK)'!$AH$15:$AW$98,15,FALSE))</f>
        <v>50</v>
      </c>
      <c r="AX59" s="30">
        <f t="shared" si="68"/>
        <v>40.924999999999997</v>
      </c>
      <c r="AY59" s="40"/>
      <c r="AZ59" s="30">
        <f t="shared" si="69"/>
        <v>20.625</v>
      </c>
      <c r="BA59" s="40">
        <f>IF(ISNA(VLOOKUP(C59,'[1]USEHistory (WORK)'!$AH$15:$AW$98,16,FALSE)),0,VLOOKUP(C59,'[1]USEHistory (WORK)'!$AH$15:$AW$98,16,FALSE))</f>
        <v>305</v>
      </c>
      <c r="BB59" s="30">
        <f t="shared" si="70"/>
        <v>45.642499999999998</v>
      </c>
      <c r="BC59" s="40"/>
      <c r="BD59" s="30">
        <f t="shared" si="71"/>
        <v>28.147500000000001</v>
      </c>
      <c r="BE59" s="30">
        <f t="shared" si="72"/>
        <v>86.567499999999995</v>
      </c>
      <c r="BF59" s="42">
        <f t="shared" si="73"/>
        <v>639.78450000000009</v>
      </c>
      <c r="BG59" s="41">
        <f t="shared" si="74"/>
        <v>476.54299999999995</v>
      </c>
      <c r="BH59" s="40">
        <f t="shared" si="75"/>
        <v>7809</v>
      </c>
      <c r="BK59" s="50">
        <f t="shared" si="76"/>
        <v>480</v>
      </c>
      <c r="BL59" s="49">
        <f t="shared" si="77"/>
        <v>7809</v>
      </c>
      <c r="BM59" s="37">
        <f t="shared" si="78"/>
        <v>119.82449999999999</v>
      </c>
      <c r="BN59" s="32">
        <f t="shared" si="79"/>
        <v>39.96</v>
      </c>
      <c r="BO59" s="99">
        <f t="shared" si="80"/>
        <v>639.78449999999998</v>
      </c>
      <c r="BQ59" s="48">
        <f t="shared" si="81"/>
        <v>229.79999999999998</v>
      </c>
      <c r="BR59" s="53">
        <f t="shared" si="82"/>
        <v>7809</v>
      </c>
      <c r="BS59" s="34">
        <f t="shared" si="83"/>
        <v>166.203</v>
      </c>
      <c r="BT59" s="33">
        <f t="shared" si="84"/>
        <v>68.22</v>
      </c>
      <c r="BU59" s="32">
        <f t="shared" si="85"/>
        <v>12.32</v>
      </c>
      <c r="BV59" s="84">
        <f t="shared" si="86"/>
        <v>476.54299999999995</v>
      </c>
    </row>
    <row r="60" spans="1:74" ht="15" x14ac:dyDescent="0.3">
      <c r="A60" s="1">
        <v>57</v>
      </c>
      <c r="B60" s="52" t="s">
        <v>53</v>
      </c>
      <c r="C60" s="54" t="s">
        <v>52</v>
      </c>
      <c r="D60" s="40">
        <f>IF(ISNA(VLOOKUP(C60,'[1]USEHistory (WORK)'!$AH$15:$AW$98,5,FALSE)),0,VLOOKUP(C60,'[1]USEHistory (WORK)'!$AH$15:$AW$98,5,FALSE))</f>
        <v>665</v>
      </c>
      <c r="E60" s="30">
        <f t="shared" si="87"/>
        <v>52.302500000000002</v>
      </c>
      <c r="F60" s="40"/>
      <c r="G60" s="30">
        <f t="shared" si="44"/>
        <v>39.19</v>
      </c>
      <c r="H60" s="40">
        <f>IF(ISNA(VLOOKUP(C60,'[1]USEHistory (WORK)'!$AH$15:$AW$98,6,FALSE)),0,VLOOKUP(C60,'[1]USEHistory (WORK)'!$AH$15:$AW$98,6,FALSE))</f>
        <v>773</v>
      </c>
      <c r="I60" s="30">
        <f t="shared" si="45"/>
        <v>54.564999999999998</v>
      </c>
      <c r="J60" s="40"/>
      <c r="K60" s="30">
        <f t="shared" si="46"/>
        <v>43.078000000000003</v>
      </c>
      <c r="L60" s="30">
        <f t="shared" si="47"/>
        <v>106.86750000000001</v>
      </c>
      <c r="M60" s="40">
        <f>IF(ISNA(VLOOKUP(C60,'[1]USEHistory (WORK)'!$AH$15:$AW$98,7,FALSE)),0,VLOOKUP(C60,'[1]USEHistory (WORK)'!$AH$15:$AW$98,7,FALSE))</f>
        <v>611</v>
      </c>
      <c r="N60" s="30">
        <f t="shared" si="48"/>
        <v>51.3035</v>
      </c>
      <c r="O60" s="40"/>
      <c r="P60" s="30">
        <f t="shared" si="49"/>
        <v>37.245999999999995</v>
      </c>
      <c r="Q60" s="40">
        <f>IF(ISNA(VLOOKUP(C60,'[1]USEHistory (WORK)'!$AH$15:$AW$98,8,FALSE)),0,VLOOKUP(C60,'[1]USEHistory (WORK)'!$AH$15:$AW$98,8,FALSE))</f>
        <v>602</v>
      </c>
      <c r="R60" s="30">
        <f t="shared" si="50"/>
        <v>51.137</v>
      </c>
      <c r="S60" s="45"/>
      <c r="T60" s="30">
        <f t="shared" si="51"/>
        <v>36.921999999999997</v>
      </c>
      <c r="U60" s="30">
        <f t="shared" si="52"/>
        <v>102.4405</v>
      </c>
      <c r="V60" s="40">
        <f>IF(ISNA(VLOOKUP(C60,'[1]USEHistory (WORK)'!$AH$15:$AW$98,9,FALSE)),0,VLOOKUP(C60,'[1]USEHistory (WORK)'!$AH$15:$AW$98,9,FALSE))</f>
        <v>732</v>
      </c>
      <c r="W60" s="30">
        <f t="shared" si="53"/>
        <v>53.542000000000002</v>
      </c>
      <c r="X60" s="40"/>
      <c r="Y60" s="30">
        <f t="shared" si="54"/>
        <v>41.601999999999997</v>
      </c>
      <c r="Z60" s="40">
        <f>IF(ISNA(VLOOKUP(C60,'[1]USEHistory (WORK)'!$AH$15:$AW$98,10,FALSE)),0,VLOOKUP(C60,'[1]USEHistory (WORK)'!$AH$15:$AW$98,10,FALSE))</f>
        <v>683</v>
      </c>
      <c r="AA60" s="30">
        <f t="shared" si="55"/>
        <v>52.6355</v>
      </c>
      <c r="AB60" s="40"/>
      <c r="AC60" s="30">
        <f t="shared" si="56"/>
        <v>39.837999999999994</v>
      </c>
      <c r="AD60" s="30">
        <f t="shared" si="57"/>
        <v>106.17750000000001</v>
      </c>
      <c r="AE60" s="40">
        <f>IF(ISNA(VLOOKUP(C60,'[1]USEHistory (WORK)'!$AH$15:$AW$98,11,FALSE)),0,VLOOKUP(C60,'[1]USEHistory (WORK)'!$AH$15:$AW$98,11,FALSE))</f>
        <v>506</v>
      </c>
      <c r="AF60" s="30">
        <f t="shared" si="58"/>
        <v>49.360999999999997</v>
      </c>
      <c r="AG60" s="40"/>
      <c r="AH60" s="30">
        <f t="shared" si="59"/>
        <v>34.076999999999998</v>
      </c>
      <c r="AI60" s="40">
        <f>IF(ISNA(VLOOKUP(C60,'[1]USEHistory (WORK)'!$AH$15:$AW$98,12,FALSE)),0,VLOOKUP(C60,'[1]USEHistory (WORK)'!$AH$15:$AW$98,12,FALSE))</f>
        <v>762</v>
      </c>
      <c r="AJ60" s="30">
        <f t="shared" si="60"/>
        <v>54.234999999999999</v>
      </c>
      <c r="AK60" s="40"/>
      <c r="AL60" s="30">
        <f t="shared" si="61"/>
        <v>42.682000000000002</v>
      </c>
      <c r="AM60" s="30">
        <f t="shared" si="62"/>
        <v>103.596</v>
      </c>
      <c r="AN60" s="40">
        <f>IF(ISNA(VLOOKUP(C60,'[1]USEHistory (WORK)'!$AH$15:$AW$98,13,FALSE)),0,VLOOKUP(C60,'[1]USEHistory (WORK)'!$AH$15:$AW$98,13,FALSE))</f>
        <v>573</v>
      </c>
      <c r="AO60" s="30">
        <f t="shared" si="63"/>
        <v>50.600499999999997</v>
      </c>
      <c r="AP60" s="40"/>
      <c r="AQ60" s="30">
        <f t="shared" si="64"/>
        <v>36.0535</v>
      </c>
      <c r="AR60" s="40">
        <f>IF(ISNA(VLOOKUP(C60,'[1]USEHistory (WORK)'!$AH$15:$AW$98,14,FALSE)),0,VLOOKUP(C60,'[1]USEHistory (WORK)'!$AH$15:$AW$98,14,FALSE))</f>
        <v>540</v>
      </c>
      <c r="AS60" s="30">
        <f t="shared" si="65"/>
        <v>49.99</v>
      </c>
      <c r="AT60" s="40"/>
      <c r="AU60" s="30">
        <f t="shared" si="66"/>
        <v>35.08</v>
      </c>
      <c r="AV60" s="30">
        <f t="shared" si="67"/>
        <v>100.59049999999999</v>
      </c>
      <c r="AW60" s="40">
        <f>IF(ISNA(VLOOKUP(C60,'[1]USEHistory (WORK)'!$AH$15:$AW$98,15,FALSE)),0,VLOOKUP(C60,'[1]USEHistory (WORK)'!$AH$15:$AW$98,15,FALSE))</f>
        <v>653</v>
      </c>
      <c r="AX60" s="30">
        <f t="shared" si="68"/>
        <v>52.080500000000001</v>
      </c>
      <c r="AY60" s="40"/>
      <c r="AZ60" s="30">
        <f t="shared" si="69"/>
        <v>38.757999999999996</v>
      </c>
      <c r="BA60" s="40">
        <f>IF(ISNA(VLOOKUP(C60,'[1]USEHistory (WORK)'!$AH$15:$AW$98,16,FALSE)),0,VLOOKUP(C60,'[1]USEHistory (WORK)'!$AH$15:$AW$98,16,FALSE))</f>
        <v>459</v>
      </c>
      <c r="BB60" s="30">
        <f t="shared" si="70"/>
        <v>48.491500000000002</v>
      </c>
      <c r="BC60" s="40"/>
      <c r="BD60" s="30">
        <f t="shared" si="71"/>
        <v>32.6905</v>
      </c>
      <c r="BE60" s="30">
        <f t="shared" si="72"/>
        <v>100.572</v>
      </c>
      <c r="BF60" s="42">
        <f t="shared" si="73"/>
        <v>620.24400000000003</v>
      </c>
      <c r="BG60" s="41">
        <f t="shared" si="74"/>
        <v>457.21699999999993</v>
      </c>
      <c r="BH60" s="40">
        <f t="shared" si="75"/>
        <v>7559</v>
      </c>
      <c r="BK60" s="50">
        <f t="shared" si="76"/>
        <v>480</v>
      </c>
      <c r="BL60" s="49">
        <f t="shared" si="77"/>
        <v>7559</v>
      </c>
      <c r="BM60" s="37">
        <f t="shared" si="78"/>
        <v>139.19399999999999</v>
      </c>
      <c r="BN60" s="32">
        <f t="shared" si="79"/>
        <v>1.0499999999999998</v>
      </c>
      <c r="BO60" s="99">
        <f t="shared" si="80"/>
        <v>620.24399999999991</v>
      </c>
      <c r="BQ60" s="48">
        <f t="shared" si="81"/>
        <v>229.79999999999998</v>
      </c>
      <c r="BR60" s="53">
        <f t="shared" si="82"/>
        <v>7559</v>
      </c>
      <c r="BS60" s="34">
        <f t="shared" si="83"/>
        <v>202.90100000000001</v>
      </c>
      <c r="BT60" s="33">
        <f t="shared" si="84"/>
        <v>24.516000000000002</v>
      </c>
      <c r="BU60" s="32">
        <f t="shared" si="85"/>
        <v>0</v>
      </c>
      <c r="BV60" s="84">
        <f t="shared" si="86"/>
        <v>457.21700000000004</v>
      </c>
    </row>
    <row r="61" spans="1:74" ht="15" x14ac:dyDescent="0.3">
      <c r="A61" s="1">
        <v>58</v>
      </c>
      <c r="B61" s="52" t="s">
        <v>51</v>
      </c>
      <c r="C61" s="54" t="s">
        <v>50</v>
      </c>
      <c r="D61" s="40">
        <f>IF(ISNA(VLOOKUP(C61,'[1]USEHistory (WORK)'!$AH$15:$AW$98,5,FALSE)),0,VLOOKUP(C61,'[1]USEHistory (WORK)'!$AH$15:$AW$98,5,FALSE))</f>
        <v>963</v>
      </c>
      <c r="E61" s="30">
        <f t="shared" si="87"/>
        <v>60.265000000000001</v>
      </c>
      <c r="F61" s="40"/>
      <c r="G61" s="30">
        <f t="shared" si="44"/>
        <v>49.917999999999999</v>
      </c>
      <c r="H61" s="40">
        <f>IF(ISNA(VLOOKUP(C61,'[1]USEHistory (WORK)'!$AH$15:$AW$98,6,FALSE)),0,VLOOKUP(C61,'[1]USEHistory (WORK)'!$AH$15:$AW$98,6,FALSE))</f>
        <v>1010</v>
      </c>
      <c r="I61" s="30">
        <f t="shared" si="45"/>
        <v>61.674999999999997</v>
      </c>
      <c r="J61" s="40"/>
      <c r="K61" s="30">
        <f t="shared" si="46"/>
        <v>51.61</v>
      </c>
      <c r="L61" s="30">
        <f t="shared" si="47"/>
        <v>121.94</v>
      </c>
      <c r="M61" s="40">
        <f>IF(ISNA(VLOOKUP(C61,'[1]USEHistory (WORK)'!$AH$15:$AW$98,7,FALSE)),0,VLOOKUP(C61,'[1]USEHistory (WORK)'!$AH$15:$AW$98,7,FALSE))</f>
        <v>923</v>
      </c>
      <c r="N61" s="30">
        <f t="shared" si="48"/>
        <v>59.064999999999998</v>
      </c>
      <c r="O61" s="40"/>
      <c r="P61" s="30">
        <f t="shared" si="49"/>
        <v>48.477999999999994</v>
      </c>
      <c r="Q61" s="40">
        <f>IF(ISNA(VLOOKUP(C61,'[1]USEHistory (WORK)'!$AH$15:$AW$98,8,FALSE)),0,VLOOKUP(C61,'[1]USEHistory (WORK)'!$AH$15:$AW$98,8,FALSE))</f>
        <v>981</v>
      </c>
      <c r="R61" s="30">
        <f t="shared" si="50"/>
        <v>60.805</v>
      </c>
      <c r="S61" s="45"/>
      <c r="T61" s="30">
        <f t="shared" si="51"/>
        <v>50.566000000000003</v>
      </c>
      <c r="U61" s="30">
        <f t="shared" si="52"/>
        <v>119.87</v>
      </c>
      <c r="V61" s="40">
        <f>IF(ISNA(VLOOKUP(C61,'[1]USEHistory (WORK)'!$AH$15:$AW$98,9,FALSE)),0,VLOOKUP(C61,'[1]USEHistory (WORK)'!$AH$15:$AW$98,9,FALSE))</f>
        <v>982</v>
      </c>
      <c r="W61" s="30">
        <f t="shared" si="53"/>
        <v>60.835000000000001</v>
      </c>
      <c r="X61" s="40"/>
      <c r="Y61" s="30">
        <f t="shared" si="54"/>
        <v>50.601999999999997</v>
      </c>
      <c r="Z61" s="40">
        <f>IF(ISNA(VLOOKUP(C61,'[1]USEHistory (WORK)'!$AH$15:$AW$98,10,FALSE)),0,VLOOKUP(C61,'[1]USEHistory (WORK)'!$AH$15:$AW$98,10,FALSE))</f>
        <v>1085</v>
      </c>
      <c r="AA61" s="30">
        <f t="shared" si="55"/>
        <v>63.924999999999997</v>
      </c>
      <c r="AB61" s="40"/>
      <c r="AC61" s="30">
        <f t="shared" si="56"/>
        <v>54.309999999999995</v>
      </c>
      <c r="AD61" s="30">
        <f t="shared" si="57"/>
        <v>124.75999999999999</v>
      </c>
      <c r="AE61" s="40">
        <f>IF(ISNA(VLOOKUP(C61,'[1]USEHistory (WORK)'!$AH$15:$AW$98,11,FALSE)),0,VLOOKUP(C61,'[1]USEHistory (WORK)'!$AH$15:$AW$98,11,FALSE))</f>
        <v>1494</v>
      </c>
      <c r="AF61" s="30">
        <f t="shared" si="58"/>
        <v>76.194999999999993</v>
      </c>
      <c r="AG61" s="40"/>
      <c r="AH61" s="30">
        <f t="shared" si="59"/>
        <v>69.033999999999992</v>
      </c>
      <c r="AI61" s="40">
        <f>IF(ISNA(VLOOKUP(C61,'[1]USEHistory (WORK)'!$AH$15:$AW$98,12,FALSE)),0,VLOOKUP(C61,'[1]USEHistory (WORK)'!$AH$15:$AW$98,12,FALSE))</f>
        <v>1916</v>
      </c>
      <c r="AJ61" s="30">
        <f t="shared" si="60"/>
        <v>88.85499999999999</v>
      </c>
      <c r="AK61" s="40"/>
      <c r="AL61" s="30">
        <f t="shared" si="61"/>
        <v>86.753999999999991</v>
      </c>
      <c r="AM61" s="30">
        <f t="shared" si="62"/>
        <v>165.04999999999998</v>
      </c>
      <c r="AN61" s="40">
        <f>IF(ISNA(VLOOKUP(C61,'[1]USEHistory (WORK)'!$AH$15:$AW$98,13,FALSE)),0,VLOOKUP(C61,'[1]USEHistory (WORK)'!$AH$15:$AW$98,13,FALSE))</f>
        <v>1157</v>
      </c>
      <c r="AO61" s="30">
        <f t="shared" si="63"/>
        <v>66.085000000000008</v>
      </c>
      <c r="AP61" s="40"/>
      <c r="AQ61" s="30">
        <f t="shared" si="64"/>
        <v>56.901999999999994</v>
      </c>
      <c r="AR61" s="40">
        <f>IF(ISNA(VLOOKUP(C61,'[1]USEHistory (WORK)'!$AH$15:$AW$98,14,FALSE)),0,VLOOKUP(C61,'[1]USEHistory (WORK)'!$AH$15:$AW$98,14,FALSE))</f>
        <v>941</v>
      </c>
      <c r="AS61" s="30">
        <f t="shared" si="65"/>
        <v>59.605000000000004</v>
      </c>
      <c r="AT61" s="40"/>
      <c r="AU61" s="30">
        <f t="shared" si="66"/>
        <v>49.125999999999998</v>
      </c>
      <c r="AV61" s="30">
        <f t="shared" si="67"/>
        <v>125.69000000000001</v>
      </c>
      <c r="AW61" s="40">
        <f>IF(ISNA(VLOOKUP(C61,'[1]USEHistory (WORK)'!$AH$15:$AW$98,15,FALSE)),0,VLOOKUP(C61,'[1]USEHistory (WORK)'!$AH$15:$AW$98,15,FALSE))</f>
        <v>1238</v>
      </c>
      <c r="AX61" s="30">
        <f t="shared" si="68"/>
        <v>68.515000000000001</v>
      </c>
      <c r="AY61" s="40"/>
      <c r="AZ61" s="30">
        <f t="shared" si="69"/>
        <v>59.818000000000005</v>
      </c>
      <c r="BA61" s="40">
        <f>IF(ISNA(VLOOKUP(C61,'[1]USEHistory (WORK)'!$AH$15:$AW$98,16,FALSE)),0,VLOOKUP(C61,'[1]USEHistory (WORK)'!$AH$15:$AW$98,16,FALSE))</f>
        <v>811</v>
      </c>
      <c r="BB61" s="30">
        <f t="shared" si="70"/>
        <v>55.704999999999998</v>
      </c>
      <c r="BC61" s="40"/>
      <c r="BD61" s="30">
        <f t="shared" si="71"/>
        <v>44.445999999999998</v>
      </c>
      <c r="BE61" s="30">
        <f t="shared" si="72"/>
        <v>124.22</v>
      </c>
      <c r="BF61" s="42">
        <f t="shared" si="73"/>
        <v>781.53000000000009</v>
      </c>
      <c r="BG61" s="41">
        <f t="shared" si="74"/>
        <v>671.56399999999996</v>
      </c>
      <c r="BH61" s="40">
        <f t="shared" si="75"/>
        <v>13501</v>
      </c>
      <c r="BK61" s="50">
        <f t="shared" si="76"/>
        <v>480</v>
      </c>
      <c r="BL61" s="49">
        <f t="shared" si="77"/>
        <v>13501</v>
      </c>
      <c r="BM61" s="37">
        <f t="shared" si="78"/>
        <v>166.5</v>
      </c>
      <c r="BN61" s="32">
        <f t="shared" si="79"/>
        <v>135.02999999999997</v>
      </c>
      <c r="BO61" s="99">
        <f t="shared" si="80"/>
        <v>781.53</v>
      </c>
      <c r="BQ61" s="48">
        <f t="shared" si="81"/>
        <v>229.79999999999998</v>
      </c>
      <c r="BR61" s="53">
        <f t="shared" si="82"/>
        <v>13501</v>
      </c>
      <c r="BS61" s="34">
        <f t="shared" si="83"/>
        <v>212.39999999999995</v>
      </c>
      <c r="BT61" s="33">
        <f t="shared" si="84"/>
        <v>215.46000000000004</v>
      </c>
      <c r="BU61" s="32">
        <f t="shared" si="85"/>
        <v>13.904000000000002</v>
      </c>
      <c r="BV61" s="84">
        <f t="shared" si="86"/>
        <v>671.56399999999996</v>
      </c>
    </row>
    <row r="62" spans="1:74" ht="15" x14ac:dyDescent="0.3">
      <c r="A62" s="1">
        <v>59</v>
      </c>
      <c r="B62" s="52" t="s">
        <v>49</v>
      </c>
      <c r="C62" s="54" t="s">
        <v>48</v>
      </c>
      <c r="D62" s="40">
        <f>IF(ISNA(VLOOKUP(C62,'[1]USEHistory (WORK)'!$AH$15:$AW$98,5,FALSE)),0,VLOOKUP(C62,'[1]USEHistory (WORK)'!$AH$15:$AW$98,5,FALSE))</f>
        <v>446</v>
      </c>
      <c r="E62" s="30">
        <f t="shared" si="87"/>
        <v>48.250999999999998</v>
      </c>
      <c r="F62" s="40"/>
      <c r="G62" s="30">
        <f t="shared" si="44"/>
        <v>32.307000000000002</v>
      </c>
      <c r="H62" s="40">
        <f>IF(ISNA(VLOOKUP(C62,'[1]USEHistory (WORK)'!$AH$15:$AW$98,6,FALSE)),0,VLOOKUP(C62,'[1]USEHistory (WORK)'!$AH$15:$AW$98,6,FALSE))</f>
        <v>494</v>
      </c>
      <c r="I62" s="30">
        <f t="shared" si="45"/>
        <v>49.138999999999996</v>
      </c>
      <c r="J62" s="40"/>
      <c r="K62" s="30">
        <f t="shared" si="46"/>
        <v>33.722999999999999</v>
      </c>
      <c r="L62" s="30">
        <f t="shared" si="47"/>
        <v>97.389999999999986</v>
      </c>
      <c r="M62" s="40">
        <f>IF(ISNA(VLOOKUP(C62,'[1]USEHistory (WORK)'!$AH$15:$AW$98,7,FALSE)),0,VLOOKUP(C62,'[1]USEHistory (WORK)'!$AH$15:$AW$98,7,FALSE))</f>
        <v>449</v>
      </c>
      <c r="N62" s="30">
        <f t="shared" si="48"/>
        <v>48.3065</v>
      </c>
      <c r="O62" s="40"/>
      <c r="P62" s="30">
        <f t="shared" si="49"/>
        <v>32.395499999999998</v>
      </c>
      <c r="Q62" s="40">
        <f>IF(ISNA(VLOOKUP(C62,'[1]USEHistory (WORK)'!$AH$15:$AW$98,8,FALSE)),0,VLOOKUP(C62,'[1]USEHistory (WORK)'!$AH$15:$AW$98,8,FALSE))</f>
        <v>403</v>
      </c>
      <c r="R62" s="30">
        <f t="shared" si="50"/>
        <v>47.455500000000001</v>
      </c>
      <c r="S62" s="45"/>
      <c r="T62" s="30">
        <f t="shared" si="51"/>
        <v>31.038499999999999</v>
      </c>
      <c r="U62" s="30">
        <f t="shared" si="52"/>
        <v>95.762</v>
      </c>
      <c r="V62" s="40">
        <f>IF(ISNA(VLOOKUP(C62,'[1]USEHistory (WORK)'!$AH$15:$AW$98,9,FALSE)),0,VLOOKUP(C62,'[1]USEHistory (WORK)'!$AH$15:$AW$98,9,FALSE))</f>
        <v>336</v>
      </c>
      <c r="W62" s="30">
        <f t="shared" si="53"/>
        <v>46.216000000000001</v>
      </c>
      <c r="X62" s="40"/>
      <c r="Y62" s="30">
        <f t="shared" si="54"/>
        <v>29.061999999999998</v>
      </c>
      <c r="Z62" s="40">
        <f>IF(ISNA(VLOOKUP(C62,'[1]USEHistory (WORK)'!$AH$15:$AW$98,10,FALSE)),0,VLOOKUP(C62,'[1]USEHistory (WORK)'!$AH$15:$AW$98,10,FALSE))</f>
        <v>369</v>
      </c>
      <c r="AA62" s="30">
        <f t="shared" si="55"/>
        <v>46.826499999999996</v>
      </c>
      <c r="AB62" s="40"/>
      <c r="AC62" s="30">
        <f t="shared" si="56"/>
        <v>30.035499999999999</v>
      </c>
      <c r="AD62" s="30">
        <f t="shared" si="57"/>
        <v>93.04249999999999</v>
      </c>
      <c r="AE62" s="40">
        <f>IF(ISNA(VLOOKUP(C62,'[1]USEHistory (WORK)'!$AH$15:$AW$98,11,FALSE)),0,VLOOKUP(C62,'[1]USEHistory (WORK)'!$AH$15:$AW$98,11,FALSE))</f>
        <v>320</v>
      </c>
      <c r="AF62" s="30">
        <f t="shared" si="58"/>
        <v>45.92</v>
      </c>
      <c r="AG62" s="40"/>
      <c r="AH62" s="30">
        <f t="shared" si="59"/>
        <v>28.589999999999996</v>
      </c>
      <c r="AI62" s="40">
        <f>IF(ISNA(VLOOKUP(C62,'[1]USEHistory (WORK)'!$AH$15:$AW$98,12,FALSE)),0,VLOOKUP(C62,'[1]USEHistory (WORK)'!$AH$15:$AW$98,12,FALSE))</f>
        <v>424</v>
      </c>
      <c r="AJ62" s="30">
        <f t="shared" si="60"/>
        <v>47.844000000000001</v>
      </c>
      <c r="AK62" s="40"/>
      <c r="AL62" s="30">
        <f t="shared" si="61"/>
        <v>31.658000000000001</v>
      </c>
      <c r="AM62" s="30">
        <f t="shared" si="62"/>
        <v>93.76400000000001</v>
      </c>
      <c r="AN62" s="40">
        <f>IF(ISNA(VLOOKUP(C62,'[1]USEHistory (WORK)'!$AH$15:$AW$98,13,FALSE)),0,VLOOKUP(C62,'[1]USEHistory (WORK)'!$AH$15:$AW$98,13,FALSE))</f>
        <v>371</v>
      </c>
      <c r="AO62" s="30">
        <f t="shared" si="63"/>
        <v>46.863500000000002</v>
      </c>
      <c r="AP62" s="40"/>
      <c r="AQ62" s="30">
        <f t="shared" si="64"/>
        <v>30.094499999999996</v>
      </c>
      <c r="AR62" s="40">
        <f>IF(ISNA(VLOOKUP(C62,'[1]USEHistory (WORK)'!$AH$15:$AW$98,14,FALSE)),0,VLOOKUP(C62,'[1]USEHistory (WORK)'!$AH$15:$AW$98,14,FALSE))</f>
        <v>325</v>
      </c>
      <c r="AS62" s="30">
        <f t="shared" si="65"/>
        <v>46.012500000000003</v>
      </c>
      <c r="AT62" s="40"/>
      <c r="AU62" s="30">
        <f t="shared" si="66"/>
        <v>28.737499999999997</v>
      </c>
      <c r="AV62" s="30">
        <f t="shared" si="67"/>
        <v>92.876000000000005</v>
      </c>
      <c r="AW62" s="40">
        <f>IF(ISNA(VLOOKUP(C62,'[1]USEHistory (WORK)'!$AH$15:$AW$98,15,FALSE)),0,VLOOKUP(C62,'[1]USEHistory (WORK)'!$AH$15:$AW$98,15,FALSE))</f>
        <v>475</v>
      </c>
      <c r="AX62" s="30">
        <f t="shared" si="68"/>
        <v>48.787500000000001</v>
      </c>
      <c r="AY62" s="40"/>
      <c r="AZ62" s="30">
        <f t="shared" si="69"/>
        <v>33.162499999999994</v>
      </c>
      <c r="BA62" s="40">
        <f>IF(ISNA(VLOOKUP(C62,'[1]USEHistory (WORK)'!$AH$15:$AW$98,16,FALSE)),0,VLOOKUP(C62,'[1]USEHistory (WORK)'!$AH$15:$AW$98,16,FALSE))</f>
        <v>416</v>
      </c>
      <c r="BB62" s="30">
        <f t="shared" si="70"/>
        <v>47.695999999999998</v>
      </c>
      <c r="BC62" s="40"/>
      <c r="BD62" s="30">
        <f t="shared" si="71"/>
        <v>31.421999999999997</v>
      </c>
      <c r="BE62" s="30">
        <f t="shared" si="72"/>
        <v>96.483499999999992</v>
      </c>
      <c r="BF62" s="42">
        <f t="shared" si="73"/>
        <v>569.31799999999998</v>
      </c>
      <c r="BG62" s="41">
        <f t="shared" si="74"/>
        <v>372.226</v>
      </c>
      <c r="BH62" s="40">
        <f t="shared" si="75"/>
        <v>4828</v>
      </c>
      <c r="BK62" s="50">
        <f t="shared" si="76"/>
        <v>480</v>
      </c>
      <c r="BL62" s="49">
        <f t="shared" si="77"/>
        <v>4828</v>
      </c>
      <c r="BM62" s="37">
        <f t="shared" si="78"/>
        <v>89.317999999999998</v>
      </c>
      <c r="BN62" s="32">
        <f t="shared" si="79"/>
        <v>0</v>
      </c>
      <c r="BO62" s="99">
        <f t="shared" si="80"/>
        <v>569.31799999999998</v>
      </c>
      <c r="BQ62" s="48">
        <f t="shared" si="81"/>
        <v>229.79999999999998</v>
      </c>
      <c r="BR62" s="53">
        <f t="shared" si="82"/>
        <v>4828</v>
      </c>
      <c r="BS62" s="34">
        <f t="shared" si="83"/>
        <v>142.42599999999999</v>
      </c>
      <c r="BT62" s="33">
        <f t="shared" si="84"/>
        <v>0</v>
      </c>
      <c r="BU62" s="32">
        <f t="shared" si="85"/>
        <v>0</v>
      </c>
      <c r="BV62" s="84">
        <f t="shared" si="86"/>
        <v>372.226</v>
      </c>
    </row>
    <row r="63" spans="1:74" ht="15" x14ac:dyDescent="0.3">
      <c r="A63" s="1">
        <v>60</v>
      </c>
      <c r="B63" s="52" t="s">
        <v>47</v>
      </c>
      <c r="C63" s="54" t="s">
        <v>46</v>
      </c>
      <c r="D63" s="40">
        <f>IF(ISNA(VLOOKUP(C63,'[1]USEHistory (WORK)'!$AH$15:$AW$98,5,FALSE)),0,VLOOKUP(C63,'[1]USEHistory (WORK)'!$AH$15:$AW$98,5,FALSE))</f>
        <v>588</v>
      </c>
      <c r="E63" s="30">
        <f t="shared" si="87"/>
        <v>50.878</v>
      </c>
      <c r="F63" s="40"/>
      <c r="G63" s="30">
        <f t="shared" si="44"/>
        <v>36.495999999999995</v>
      </c>
      <c r="H63" s="40">
        <f>IF(ISNA(VLOOKUP(C63,'[1]USEHistory (WORK)'!$AH$15:$AW$98,6,FALSE)),0,VLOOKUP(C63,'[1]USEHistory (WORK)'!$AH$15:$AW$98,6,FALSE))</f>
        <v>736</v>
      </c>
      <c r="I63" s="30">
        <f t="shared" si="45"/>
        <v>53.616</v>
      </c>
      <c r="J63" s="40"/>
      <c r="K63" s="30">
        <f t="shared" si="46"/>
        <v>41.745999999999995</v>
      </c>
      <c r="L63" s="30">
        <f t="shared" si="47"/>
        <v>104.494</v>
      </c>
      <c r="M63" s="40">
        <f>IF(ISNA(VLOOKUP(C63,'[1]USEHistory (WORK)'!$AH$15:$AW$98,7,FALSE)),0,VLOOKUP(C63,'[1]USEHistory (WORK)'!$AH$15:$AW$98,7,FALSE))</f>
        <v>872</v>
      </c>
      <c r="N63" s="30">
        <f t="shared" si="48"/>
        <v>57.534999999999997</v>
      </c>
      <c r="O63" s="40"/>
      <c r="P63" s="30">
        <f t="shared" si="49"/>
        <v>46.641999999999996</v>
      </c>
      <c r="Q63" s="40">
        <f>IF(ISNA(VLOOKUP(C63,'[1]USEHistory (WORK)'!$AH$15:$AW$98,8,FALSE)),0,VLOOKUP(C63,'[1]USEHistory (WORK)'!$AH$15:$AW$98,8,FALSE))</f>
        <v>1074</v>
      </c>
      <c r="R63" s="30">
        <f t="shared" si="50"/>
        <v>63.594999999999999</v>
      </c>
      <c r="S63" s="45"/>
      <c r="T63" s="30">
        <f t="shared" si="51"/>
        <v>53.913999999999994</v>
      </c>
      <c r="U63" s="30">
        <f t="shared" si="52"/>
        <v>121.13</v>
      </c>
      <c r="V63" s="40">
        <f>IF(ISNA(VLOOKUP(C63,'[1]USEHistory (WORK)'!$AH$15:$AW$98,9,FALSE)),0,VLOOKUP(C63,'[1]USEHistory (WORK)'!$AH$15:$AW$98,9,FALSE))</f>
        <v>1154</v>
      </c>
      <c r="W63" s="30">
        <f t="shared" si="53"/>
        <v>65.995000000000005</v>
      </c>
      <c r="X63" s="40"/>
      <c r="Y63" s="30">
        <f t="shared" si="54"/>
        <v>56.794000000000004</v>
      </c>
      <c r="Z63" s="40">
        <f>IF(ISNA(VLOOKUP(C63,'[1]USEHistory (WORK)'!$AH$15:$AW$98,10,FALSE)),0,VLOOKUP(C63,'[1]USEHistory (WORK)'!$AH$15:$AW$98,10,FALSE))</f>
        <v>1825</v>
      </c>
      <c r="AA63" s="30">
        <f t="shared" si="55"/>
        <v>86.125</v>
      </c>
      <c r="AB63" s="40"/>
      <c r="AC63" s="30">
        <f t="shared" si="56"/>
        <v>82.75</v>
      </c>
      <c r="AD63" s="30">
        <f t="shared" si="57"/>
        <v>152.12</v>
      </c>
      <c r="AE63" s="40">
        <f>IF(ISNA(VLOOKUP(C63,'[1]USEHistory (WORK)'!$AH$15:$AW$98,11,FALSE)),0,VLOOKUP(C63,'[1]USEHistory (WORK)'!$AH$15:$AW$98,11,FALSE))</f>
        <v>2274</v>
      </c>
      <c r="AF63" s="30">
        <f t="shared" si="58"/>
        <v>99.594999999999999</v>
      </c>
      <c r="AG63" s="40"/>
      <c r="AH63" s="30">
        <f t="shared" si="59"/>
        <v>102.506</v>
      </c>
      <c r="AI63" s="40">
        <f>IF(ISNA(VLOOKUP(C63,'[1]USEHistory (WORK)'!$AH$15:$AW$98,12,FALSE)),0,VLOOKUP(C63,'[1]USEHistory (WORK)'!$AH$15:$AW$98,12,FALSE))</f>
        <v>7376</v>
      </c>
      <c r="AJ63" s="30">
        <f t="shared" si="60"/>
        <v>252.655</v>
      </c>
      <c r="AK63" s="40"/>
      <c r="AL63" s="30">
        <f t="shared" si="61"/>
        <v>326.99399999999997</v>
      </c>
      <c r="AM63" s="30">
        <f t="shared" si="62"/>
        <v>352.25</v>
      </c>
      <c r="AN63" s="40">
        <f>IF(ISNA(VLOOKUP(C63,'[1]USEHistory (WORK)'!$AH$15:$AW$98,13,FALSE)),0,VLOOKUP(C63,'[1]USEHistory (WORK)'!$AH$15:$AW$98,13,FALSE))</f>
        <v>1310</v>
      </c>
      <c r="AO63" s="30">
        <f t="shared" si="63"/>
        <v>70.674999999999997</v>
      </c>
      <c r="AP63" s="40"/>
      <c r="AQ63" s="30">
        <f t="shared" si="64"/>
        <v>62.41</v>
      </c>
      <c r="AR63" s="40">
        <f>IF(ISNA(VLOOKUP(C63,'[1]USEHistory (WORK)'!$AH$15:$AW$98,14,FALSE)),0,VLOOKUP(C63,'[1]USEHistory (WORK)'!$AH$15:$AW$98,14,FALSE))</f>
        <v>899</v>
      </c>
      <c r="AS63" s="30">
        <f t="shared" si="65"/>
        <v>58.344999999999999</v>
      </c>
      <c r="AT63" s="40"/>
      <c r="AU63" s="30">
        <f t="shared" si="66"/>
        <v>47.613999999999997</v>
      </c>
      <c r="AV63" s="30">
        <f t="shared" si="67"/>
        <v>129.01999999999998</v>
      </c>
      <c r="AW63" s="40">
        <f>IF(ISNA(VLOOKUP(C63,'[1]USEHistory (WORK)'!$AH$15:$AW$98,15,FALSE)),0,VLOOKUP(C63,'[1]USEHistory (WORK)'!$AH$15:$AW$98,15,FALSE))</f>
        <v>468</v>
      </c>
      <c r="AX63" s="30">
        <f t="shared" si="68"/>
        <v>48.658000000000001</v>
      </c>
      <c r="AY63" s="40"/>
      <c r="AZ63" s="30">
        <f t="shared" si="69"/>
        <v>32.956000000000003</v>
      </c>
      <c r="BA63" s="40">
        <f>IF(ISNA(VLOOKUP(C63,'[1]USEHistory (WORK)'!$AH$15:$AW$98,16,FALSE)),0,VLOOKUP(C63,'[1]USEHistory (WORK)'!$AH$15:$AW$98,16,FALSE))</f>
        <v>483</v>
      </c>
      <c r="BB63" s="30">
        <f t="shared" si="70"/>
        <v>48.935499999999998</v>
      </c>
      <c r="BC63" s="40"/>
      <c r="BD63" s="30">
        <f t="shared" si="71"/>
        <v>33.398499999999999</v>
      </c>
      <c r="BE63" s="30">
        <f t="shared" si="72"/>
        <v>97.593500000000006</v>
      </c>
      <c r="BF63" s="42">
        <f t="shared" si="73"/>
        <v>956.60750000000007</v>
      </c>
      <c r="BG63" s="41">
        <f t="shared" si="74"/>
        <v>924.2204999999999</v>
      </c>
      <c r="BH63" s="40">
        <f t="shared" si="75"/>
        <v>19059</v>
      </c>
      <c r="BK63" s="50">
        <f t="shared" si="76"/>
        <v>480</v>
      </c>
      <c r="BL63" s="49">
        <f t="shared" si="77"/>
        <v>19059</v>
      </c>
      <c r="BM63" s="37">
        <f t="shared" si="78"/>
        <v>153.08749999999998</v>
      </c>
      <c r="BN63" s="32">
        <f t="shared" si="79"/>
        <v>323.52000000000004</v>
      </c>
      <c r="BO63" s="99">
        <f t="shared" si="80"/>
        <v>956.60750000000007</v>
      </c>
      <c r="BQ63" s="48">
        <f t="shared" si="81"/>
        <v>229.79999999999998</v>
      </c>
      <c r="BR63" s="53">
        <f t="shared" si="82"/>
        <v>19059</v>
      </c>
      <c r="BS63" s="34">
        <f t="shared" si="83"/>
        <v>204.70050000000001</v>
      </c>
      <c r="BT63" s="33">
        <f t="shared" si="84"/>
        <v>196.02</v>
      </c>
      <c r="BU63" s="32">
        <f t="shared" si="85"/>
        <v>293.7</v>
      </c>
      <c r="BV63" s="84">
        <f t="shared" si="86"/>
        <v>924.2204999999999</v>
      </c>
    </row>
    <row r="64" spans="1:74" ht="15" x14ac:dyDescent="0.3">
      <c r="A64" s="1">
        <v>61</v>
      </c>
      <c r="B64" s="52" t="s">
        <v>45</v>
      </c>
      <c r="C64" s="54" t="s">
        <v>44</v>
      </c>
      <c r="D64" s="40">
        <f>IF(ISNA(VLOOKUP(C64,'[1]USEHistory (WORK)'!$AH$15:$AW$98,5,FALSE)),0,VLOOKUP(C64,'[1]USEHistory (WORK)'!$AH$15:$AW$98,5,FALSE))</f>
        <v>621</v>
      </c>
      <c r="E64" s="30">
        <f t="shared" si="87"/>
        <v>51.488500000000002</v>
      </c>
      <c r="F64" s="40"/>
      <c r="G64" s="30">
        <f t="shared" si="44"/>
        <v>37.605999999999995</v>
      </c>
      <c r="H64" s="40">
        <f>IF(ISNA(VLOOKUP(C64,'[1]USEHistory (WORK)'!$AH$15:$AW$98,6,FALSE)),0,VLOOKUP(C64,'[1]USEHistory (WORK)'!$AH$15:$AW$98,6,FALSE))</f>
        <v>762</v>
      </c>
      <c r="I64" s="30">
        <f t="shared" si="45"/>
        <v>54.234999999999999</v>
      </c>
      <c r="J64" s="40"/>
      <c r="K64" s="30">
        <f t="shared" si="46"/>
        <v>42.682000000000002</v>
      </c>
      <c r="L64" s="30">
        <f t="shared" si="47"/>
        <v>105.7235</v>
      </c>
      <c r="M64" s="40">
        <f>IF(ISNA(VLOOKUP(C64,'[1]USEHistory (WORK)'!$AH$15:$AW$98,7,FALSE)),0,VLOOKUP(C64,'[1]USEHistory (WORK)'!$AH$15:$AW$98,7,FALSE))</f>
        <v>665</v>
      </c>
      <c r="N64" s="30">
        <f t="shared" si="48"/>
        <v>52.302500000000002</v>
      </c>
      <c r="O64" s="40"/>
      <c r="P64" s="30">
        <f t="shared" si="49"/>
        <v>39.19</v>
      </c>
      <c r="Q64" s="40">
        <f>IF(ISNA(VLOOKUP(C64,'[1]USEHistory (WORK)'!$AH$15:$AW$98,8,FALSE)),0,VLOOKUP(C64,'[1]USEHistory (WORK)'!$AH$15:$AW$98,8,FALSE))</f>
        <v>735</v>
      </c>
      <c r="R64" s="30">
        <f t="shared" si="50"/>
        <v>53.597499999999997</v>
      </c>
      <c r="S64" s="45"/>
      <c r="T64" s="30">
        <f t="shared" si="51"/>
        <v>41.709999999999994</v>
      </c>
      <c r="U64" s="30">
        <f t="shared" si="52"/>
        <v>105.9</v>
      </c>
      <c r="V64" s="40">
        <f>IF(ISNA(VLOOKUP(C64,'[1]USEHistory (WORK)'!$AH$15:$AW$98,9,FALSE)),0,VLOOKUP(C64,'[1]USEHistory (WORK)'!$AH$15:$AW$98,9,FALSE))</f>
        <v>689</v>
      </c>
      <c r="W64" s="30">
        <f t="shared" si="53"/>
        <v>52.746499999999997</v>
      </c>
      <c r="X64" s="40"/>
      <c r="Y64" s="30">
        <f t="shared" si="54"/>
        <v>40.054000000000002</v>
      </c>
      <c r="Z64" s="40">
        <f>IF(ISNA(VLOOKUP(C64,'[1]USEHistory (WORK)'!$AH$15:$AW$98,10,FALSE)),0,VLOOKUP(C64,'[1]USEHistory (WORK)'!$AH$15:$AW$98,10,FALSE))</f>
        <v>839</v>
      </c>
      <c r="AA64" s="30">
        <f t="shared" si="55"/>
        <v>56.545000000000002</v>
      </c>
      <c r="AB64" s="40"/>
      <c r="AC64" s="30">
        <f t="shared" si="56"/>
        <v>45.453999999999994</v>
      </c>
      <c r="AD64" s="30">
        <f t="shared" si="57"/>
        <v>109.2915</v>
      </c>
      <c r="AE64" s="40">
        <f>IF(ISNA(VLOOKUP(C64,'[1]USEHistory (WORK)'!$AH$15:$AW$98,11,FALSE)),0,VLOOKUP(C64,'[1]USEHistory (WORK)'!$AH$15:$AW$98,11,FALSE))</f>
        <v>892</v>
      </c>
      <c r="AF64" s="30">
        <f t="shared" si="58"/>
        <v>58.134999999999998</v>
      </c>
      <c r="AG64" s="40"/>
      <c r="AH64" s="30">
        <f t="shared" si="59"/>
        <v>47.361999999999995</v>
      </c>
      <c r="AI64" s="40">
        <f>IF(ISNA(VLOOKUP(C64,'[1]USEHistory (WORK)'!$AH$15:$AW$98,12,FALSE)),0,VLOOKUP(C64,'[1]USEHistory (WORK)'!$AH$15:$AW$98,12,FALSE))</f>
        <v>1356</v>
      </c>
      <c r="AJ64" s="30">
        <f t="shared" si="60"/>
        <v>72.055000000000007</v>
      </c>
      <c r="AK64" s="40"/>
      <c r="AL64" s="30">
        <f t="shared" si="61"/>
        <v>64.066000000000003</v>
      </c>
      <c r="AM64" s="30">
        <f t="shared" si="62"/>
        <v>130.19</v>
      </c>
      <c r="AN64" s="40">
        <f>IF(ISNA(VLOOKUP(C64,'[1]USEHistory (WORK)'!$AH$15:$AW$98,13,FALSE)),0,VLOOKUP(C64,'[1]USEHistory (WORK)'!$AH$15:$AW$98,13,FALSE))</f>
        <v>933</v>
      </c>
      <c r="AO64" s="30">
        <f t="shared" si="63"/>
        <v>59.365000000000002</v>
      </c>
      <c r="AP64" s="40"/>
      <c r="AQ64" s="30">
        <f t="shared" si="64"/>
        <v>48.837999999999994</v>
      </c>
      <c r="AR64" s="40">
        <f>IF(ISNA(VLOOKUP(C64,'[1]USEHistory (WORK)'!$AH$15:$AW$98,14,FALSE)),0,VLOOKUP(C64,'[1]USEHistory (WORK)'!$AH$15:$AW$98,14,FALSE))</f>
        <v>800</v>
      </c>
      <c r="AS64" s="30">
        <f t="shared" si="65"/>
        <v>55.375</v>
      </c>
      <c r="AT64" s="40"/>
      <c r="AU64" s="30">
        <f t="shared" si="66"/>
        <v>44.05</v>
      </c>
      <c r="AV64" s="30">
        <f t="shared" si="67"/>
        <v>114.74000000000001</v>
      </c>
      <c r="AW64" s="40">
        <f>IF(ISNA(VLOOKUP(C64,'[1]USEHistory (WORK)'!$AH$15:$AW$98,15,FALSE)),0,VLOOKUP(C64,'[1]USEHistory (WORK)'!$AH$15:$AW$98,15,FALSE))</f>
        <v>1065</v>
      </c>
      <c r="AX64" s="30">
        <f t="shared" si="68"/>
        <v>63.325000000000003</v>
      </c>
      <c r="AY64" s="40"/>
      <c r="AZ64" s="30">
        <f t="shared" si="69"/>
        <v>53.589999999999996</v>
      </c>
      <c r="BA64" s="40">
        <f>IF(ISNA(VLOOKUP(C64,'[1]USEHistory (WORK)'!$AH$15:$AW$98,16,FALSE)),0,VLOOKUP(C64,'[1]USEHistory (WORK)'!$AH$15:$AW$98,16,FALSE))</f>
        <v>819</v>
      </c>
      <c r="BB64" s="30">
        <f t="shared" si="70"/>
        <v>55.945</v>
      </c>
      <c r="BC64" s="40"/>
      <c r="BD64" s="30">
        <f t="shared" si="71"/>
        <v>44.733999999999995</v>
      </c>
      <c r="BE64" s="30">
        <f t="shared" si="72"/>
        <v>119.27000000000001</v>
      </c>
      <c r="BF64" s="42">
        <f t="shared" si="73"/>
        <v>685.11500000000001</v>
      </c>
      <c r="BG64" s="41">
        <f t="shared" si="74"/>
        <v>549.33600000000001</v>
      </c>
      <c r="BH64" s="40">
        <f t="shared" si="75"/>
        <v>10176</v>
      </c>
      <c r="BK64" s="50">
        <f t="shared" si="76"/>
        <v>480</v>
      </c>
      <c r="BL64" s="49">
        <f t="shared" si="77"/>
        <v>10176</v>
      </c>
      <c r="BM64" s="37">
        <f t="shared" si="78"/>
        <v>161.13499999999999</v>
      </c>
      <c r="BN64" s="32">
        <f t="shared" si="79"/>
        <v>43.98</v>
      </c>
      <c r="BO64" s="99">
        <f t="shared" si="80"/>
        <v>685.11500000000001</v>
      </c>
      <c r="BQ64" s="48">
        <f t="shared" si="81"/>
        <v>229.79999999999998</v>
      </c>
      <c r="BR64" s="53">
        <f t="shared" si="82"/>
        <v>10176</v>
      </c>
      <c r="BS64" s="34">
        <f t="shared" si="83"/>
        <v>212.39999999999995</v>
      </c>
      <c r="BT64" s="33">
        <f t="shared" si="84"/>
        <v>107.136</v>
      </c>
      <c r="BU64" s="32">
        <f t="shared" si="85"/>
        <v>0</v>
      </c>
      <c r="BV64" s="84">
        <f t="shared" si="86"/>
        <v>549.3359999999999</v>
      </c>
    </row>
    <row r="65" spans="1:74" ht="15" x14ac:dyDescent="0.3">
      <c r="A65" s="1">
        <v>62</v>
      </c>
      <c r="B65" s="52" t="s">
        <v>43</v>
      </c>
      <c r="C65" s="54" t="s">
        <v>42</v>
      </c>
      <c r="D65" s="40">
        <f>IF(ISNA(VLOOKUP(C65,'[1]USEHistory (WORK)'!$AH$15:$AW$98,5,FALSE)),0,VLOOKUP(C65,'[1]USEHistory (WORK)'!$AH$15:$AW$98,5,FALSE))</f>
        <v>587</v>
      </c>
      <c r="E65" s="30">
        <f t="shared" si="87"/>
        <v>50.859499999999997</v>
      </c>
      <c r="F65" s="40"/>
      <c r="G65" s="30">
        <f t="shared" si="44"/>
        <v>36.466499999999996</v>
      </c>
      <c r="H65" s="40">
        <f>IF(ISNA(VLOOKUP(C65,'[1]USEHistory (WORK)'!$AH$15:$AW$98,6,FALSE)),0,VLOOKUP(C65,'[1]USEHistory (WORK)'!$AH$15:$AW$98,6,FALSE))</f>
        <v>644</v>
      </c>
      <c r="I65" s="30">
        <f t="shared" si="45"/>
        <v>51.914000000000001</v>
      </c>
      <c r="J65" s="40"/>
      <c r="K65" s="30">
        <f t="shared" si="46"/>
        <v>38.433999999999997</v>
      </c>
      <c r="L65" s="30">
        <f t="shared" si="47"/>
        <v>102.7735</v>
      </c>
      <c r="M65" s="40">
        <f>IF(ISNA(VLOOKUP(C65,'[1]USEHistory (WORK)'!$AH$15:$AW$98,7,FALSE)),0,VLOOKUP(C65,'[1]USEHistory (WORK)'!$AH$15:$AW$98,7,FALSE))</f>
        <v>470</v>
      </c>
      <c r="N65" s="30">
        <f t="shared" si="48"/>
        <v>48.695</v>
      </c>
      <c r="O65" s="40"/>
      <c r="P65" s="30">
        <f t="shared" si="49"/>
        <v>33.015000000000001</v>
      </c>
      <c r="Q65" s="40">
        <f>IF(ISNA(VLOOKUP(C65,'[1]USEHistory (WORK)'!$AH$15:$AW$98,8,FALSE)),0,VLOOKUP(C65,'[1]USEHistory (WORK)'!$AH$15:$AW$98,8,FALSE))</f>
        <v>546</v>
      </c>
      <c r="R65" s="30">
        <f t="shared" si="50"/>
        <v>50.100999999999999</v>
      </c>
      <c r="S65" s="45"/>
      <c r="T65" s="30">
        <f t="shared" si="51"/>
        <v>35.256999999999998</v>
      </c>
      <c r="U65" s="30">
        <f t="shared" si="52"/>
        <v>98.795999999999992</v>
      </c>
      <c r="V65" s="40">
        <f>IF(ISNA(VLOOKUP(C65,'[1]USEHistory (WORK)'!$AH$15:$AW$98,9,FALSE)),0,VLOOKUP(C65,'[1]USEHistory (WORK)'!$AH$15:$AW$98,9,FALSE))</f>
        <v>552</v>
      </c>
      <c r="W65" s="30">
        <f t="shared" si="53"/>
        <v>50.212000000000003</v>
      </c>
      <c r="X65" s="40"/>
      <c r="Y65" s="30">
        <f t="shared" si="54"/>
        <v>35.433999999999997</v>
      </c>
      <c r="Z65" s="40">
        <f>IF(ISNA(VLOOKUP(C65,'[1]USEHistory (WORK)'!$AH$15:$AW$98,10,FALSE)),0,VLOOKUP(C65,'[1]USEHistory (WORK)'!$AH$15:$AW$98,10,FALSE))</f>
        <v>3579</v>
      </c>
      <c r="AA65" s="30">
        <f t="shared" si="55"/>
        <v>138.745</v>
      </c>
      <c r="AB65" s="40"/>
      <c r="AC65" s="30">
        <f t="shared" si="56"/>
        <v>159.92600000000002</v>
      </c>
      <c r="AD65" s="30">
        <f t="shared" si="57"/>
        <v>188.95699999999999</v>
      </c>
      <c r="AE65" s="40">
        <f>IF(ISNA(VLOOKUP(C65,'[1]USEHistory (WORK)'!$AH$15:$AW$98,11,FALSE)),0,VLOOKUP(C65,'[1]USEHistory (WORK)'!$AH$15:$AW$98,11,FALSE))</f>
        <v>641</v>
      </c>
      <c r="AF65" s="30">
        <f t="shared" si="58"/>
        <v>51.858499999999999</v>
      </c>
      <c r="AG65" s="40"/>
      <c r="AH65" s="30">
        <f t="shared" si="59"/>
        <v>38.325999999999993</v>
      </c>
      <c r="AI65" s="40">
        <f>IF(ISNA(VLOOKUP(C65,'[1]USEHistory (WORK)'!$AH$15:$AW$98,12,FALSE)),0,VLOOKUP(C65,'[1]USEHistory (WORK)'!$AH$15:$AW$98,12,FALSE))</f>
        <v>2058</v>
      </c>
      <c r="AJ65" s="30">
        <f t="shared" si="60"/>
        <v>93.115000000000009</v>
      </c>
      <c r="AK65" s="40"/>
      <c r="AL65" s="30">
        <f t="shared" si="61"/>
        <v>93.00200000000001</v>
      </c>
      <c r="AM65" s="30">
        <f t="shared" si="62"/>
        <v>144.9735</v>
      </c>
      <c r="AN65" s="40">
        <f>IF(ISNA(VLOOKUP(C65,'[1]USEHistory (WORK)'!$AH$15:$AW$98,13,FALSE)),0,VLOOKUP(C65,'[1]USEHistory (WORK)'!$AH$15:$AW$98,13,FALSE))</f>
        <v>3262</v>
      </c>
      <c r="AO65" s="30">
        <f t="shared" si="63"/>
        <v>129.23500000000001</v>
      </c>
      <c r="AP65" s="40"/>
      <c r="AQ65" s="30">
        <f t="shared" si="64"/>
        <v>145.97800000000001</v>
      </c>
      <c r="AR65" s="40">
        <f>IF(ISNA(VLOOKUP(C65,'[1]USEHistory (WORK)'!$AH$15:$AW$98,14,FALSE)),0,VLOOKUP(C65,'[1]USEHistory (WORK)'!$AH$15:$AW$98,14,FALSE))</f>
        <v>6223</v>
      </c>
      <c r="AS65" s="30">
        <f t="shared" si="65"/>
        <v>218.065</v>
      </c>
      <c r="AT65" s="40"/>
      <c r="AU65" s="30">
        <f t="shared" si="66"/>
        <v>276.26199999999994</v>
      </c>
      <c r="AV65" s="30">
        <f t="shared" si="67"/>
        <v>347.3</v>
      </c>
      <c r="AW65" s="40">
        <f>IF(ISNA(VLOOKUP(C65,'[1]USEHistory (WORK)'!$AH$15:$AW$98,15,FALSE)),0,VLOOKUP(C65,'[1]USEHistory (WORK)'!$AH$15:$AW$98,15,FALSE))</f>
        <v>9372</v>
      </c>
      <c r="AX65" s="30">
        <f t="shared" si="68"/>
        <v>312.53499999999997</v>
      </c>
      <c r="AY65" s="40"/>
      <c r="AZ65" s="30">
        <f t="shared" si="69"/>
        <v>414.81799999999998</v>
      </c>
      <c r="BA65" s="40">
        <f>IF(ISNA(VLOOKUP(C65,'[1]USEHistory (WORK)'!$AH$15:$AW$98,16,FALSE)),0,VLOOKUP(C65,'[1]USEHistory (WORK)'!$AH$15:$AW$98,16,FALSE))</f>
        <v>573</v>
      </c>
      <c r="BB65" s="30">
        <f t="shared" si="70"/>
        <v>50.600499999999997</v>
      </c>
      <c r="BC65" s="40"/>
      <c r="BD65" s="30">
        <f t="shared" si="71"/>
        <v>36.0535</v>
      </c>
      <c r="BE65" s="30">
        <f t="shared" si="72"/>
        <v>363.13549999999998</v>
      </c>
      <c r="BF65" s="42">
        <f t="shared" si="73"/>
        <v>1245.9355</v>
      </c>
      <c r="BG65" s="41">
        <f t="shared" si="74"/>
        <v>1342.972</v>
      </c>
      <c r="BH65" s="40">
        <f t="shared" si="75"/>
        <v>28507</v>
      </c>
      <c r="BK65" s="50">
        <f t="shared" si="76"/>
        <v>480</v>
      </c>
      <c r="BL65" s="49">
        <f t="shared" si="77"/>
        <v>28507</v>
      </c>
      <c r="BM65" s="37">
        <f t="shared" si="78"/>
        <v>143.6155</v>
      </c>
      <c r="BN65" s="32">
        <f t="shared" si="79"/>
        <v>622.31999999999994</v>
      </c>
      <c r="BO65" s="99">
        <f t="shared" si="80"/>
        <v>1245.9355</v>
      </c>
      <c r="BQ65" s="48">
        <f t="shared" si="81"/>
        <v>229.79999999999998</v>
      </c>
      <c r="BR65" s="53">
        <f t="shared" si="82"/>
        <v>28507</v>
      </c>
      <c r="BS65" s="34">
        <f t="shared" si="83"/>
        <v>204.37599999999998</v>
      </c>
      <c r="BT65" s="33">
        <f t="shared" si="84"/>
        <v>183.06</v>
      </c>
      <c r="BU65" s="32">
        <f t="shared" si="85"/>
        <v>725.7360000000001</v>
      </c>
      <c r="BV65" s="84">
        <f t="shared" si="86"/>
        <v>1342.972</v>
      </c>
    </row>
    <row r="66" spans="1:74" ht="15" x14ac:dyDescent="0.3">
      <c r="A66" s="1">
        <v>63</v>
      </c>
      <c r="B66" s="52" t="s">
        <v>41</v>
      </c>
      <c r="C66" s="54" t="s">
        <v>40</v>
      </c>
      <c r="D66" s="40">
        <f>IF(ISNA(VLOOKUP(C66,'[1]USEHistory (WORK)'!$AH$15:$AW$98,5,FALSE)),0,VLOOKUP(C66,'[1]USEHistory (WORK)'!$AH$15:$AW$98,5,FALSE))</f>
        <v>449</v>
      </c>
      <c r="E66" s="30">
        <f t="shared" si="87"/>
        <v>48.3065</v>
      </c>
      <c r="F66" s="40"/>
      <c r="G66" s="30">
        <f t="shared" si="44"/>
        <v>32.395499999999998</v>
      </c>
      <c r="H66" s="40">
        <f>IF(ISNA(VLOOKUP(C66,'[1]USEHistory (WORK)'!$AH$15:$AW$98,6,FALSE)),0,VLOOKUP(C66,'[1]USEHistory (WORK)'!$AH$15:$AW$98,6,FALSE))</f>
        <v>474</v>
      </c>
      <c r="I66" s="30">
        <f t="shared" si="45"/>
        <v>48.768999999999998</v>
      </c>
      <c r="J66" s="40"/>
      <c r="K66" s="30">
        <f t="shared" si="46"/>
        <v>33.133000000000003</v>
      </c>
      <c r="L66" s="30">
        <f t="shared" si="47"/>
        <v>97.075500000000005</v>
      </c>
      <c r="M66" s="40">
        <f>IF(ISNA(VLOOKUP(C66,'[1]USEHistory (WORK)'!$AH$15:$AW$98,7,FALSE)),0,VLOOKUP(C66,'[1]USEHistory (WORK)'!$AH$15:$AW$98,7,FALSE))</f>
        <v>404</v>
      </c>
      <c r="N66" s="30">
        <f t="shared" si="48"/>
        <v>47.473999999999997</v>
      </c>
      <c r="O66" s="40"/>
      <c r="P66" s="30">
        <f t="shared" si="49"/>
        <v>31.067999999999998</v>
      </c>
      <c r="Q66" s="40">
        <f>IF(ISNA(VLOOKUP(C66,'[1]USEHistory (WORK)'!$AH$15:$AW$98,8,FALSE)),0,VLOOKUP(C66,'[1]USEHistory (WORK)'!$AH$15:$AW$98,8,FALSE))</f>
        <v>448</v>
      </c>
      <c r="R66" s="30">
        <f t="shared" si="50"/>
        <v>48.287999999999997</v>
      </c>
      <c r="S66" s="45"/>
      <c r="T66" s="30">
        <f t="shared" si="51"/>
        <v>32.366</v>
      </c>
      <c r="U66" s="30">
        <f t="shared" si="52"/>
        <v>95.762</v>
      </c>
      <c r="V66" s="40">
        <f>IF(ISNA(VLOOKUP(C66,'[1]USEHistory (WORK)'!$AH$15:$AW$98,9,FALSE)),0,VLOOKUP(C66,'[1]USEHistory (WORK)'!$AH$15:$AW$98,9,FALSE))</f>
        <v>399</v>
      </c>
      <c r="W66" s="30">
        <f t="shared" si="53"/>
        <v>47.381500000000003</v>
      </c>
      <c r="X66" s="40"/>
      <c r="Y66" s="30">
        <f t="shared" si="54"/>
        <v>30.920500000000001</v>
      </c>
      <c r="Z66" s="40">
        <f>IF(ISNA(VLOOKUP(C66,'[1]USEHistory (WORK)'!$AH$15:$AW$98,10,FALSE)),0,VLOOKUP(C66,'[1]USEHistory (WORK)'!$AH$15:$AW$98,10,FALSE))</f>
        <v>597</v>
      </c>
      <c r="AA66" s="30">
        <f t="shared" si="55"/>
        <v>51.044499999999999</v>
      </c>
      <c r="AB66" s="40"/>
      <c r="AC66" s="30">
        <f t="shared" si="56"/>
        <v>36.761499999999998</v>
      </c>
      <c r="AD66" s="30">
        <f t="shared" si="57"/>
        <v>98.426000000000002</v>
      </c>
      <c r="AE66" s="40">
        <f>IF(ISNA(VLOOKUP(C66,'[1]USEHistory (WORK)'!$AH$15:$AW$98,11,FALSE)),0,VLOOKUP(C66,'[1]USEHistory (WORK)'!$AH$15:$AW$98,11,FALSE))</f>
        <v>731</v>
      </c>
      <c r="AF66" s="30">
        <f t="shared" si="58"/>
        <v>53.523499999999999</v>
      </c>
      <c r="AG66" s="40"/>
      <c r="AH66" s="30">
        <f t="shared" si="59"/>
        <v>41.566000000000003</v>
      </c>
      <c r="AI66" s="40">
        <f>IF(ISNA(VLOOKUP(C66,'[1]USEHistory (WORK)'!$AH$15:$AW$98,12,FALSE)),0,VLOOKUP(C66,'[1]USEHistory (WORK)'!$AH$15:$AW$98,12,FALSE))</f>
        <v>551</v>
      </c>
      <c r="AJ66" s="30">
        <f t="shared" si="60"/>
        <v>50.1935</v>
      </c>
      <c r="AK66" s="40"/>
      <c r="AL66" s="30">
        <f t="shared" si="61"/>
        <v>35.404499999999999</v>
      </c>
      <c r="AM66" s="30">
        <f t="shared" si="62"/>
        <v>103.717</v>
      </c>
      <c r="AN66" s="40">
        <f>IF(ISNA(VLOOKUP(C66,'[1]USEHistory (WORK)'!$AH$15:$AW$98,13,FALSE)),0,VLOOKUP(C66,'[1]USEHistory (WORK)'!$AH$15:$AW$98,13,FALSE))</f>
        <v>96</v>
      </c>
      <c r="AO66" s="30">
        <f t="shared" si="63"/>
        <v>41.775999999999996</v>
      </c>
      <c r="AP66" s="40"/>
      <c r="AQ66" s="30">
        <f t="shared" si="64"/>
        <v>21.981999999999999</v>
      </c>
      <c r="AR66" s="40">
        <f>IF(ISNA(VLOOKUP(C66,'[1]USEHistory (WORK)'!$AH$15:$AW$98,14,FALSE)),0,VLOOKUP(C66,'[1]USEHistory (WORK)'!$AH$15:$AW$98,14,FALSE))</f>
        <v>252</v>
      </c>
      <c r="AS66" s="30">
        <f t="shared" si="65"/>
        <v>44.661999999999999</v>
      </c>
      <c r="AT66" s="40"/>
      <c r="AU66" s="30">
        <f t="shared" si="66"/>
        <v>26.584</v>
      </c>
      <c r="AV66" s="30">
        <f t="shared" si="67"/>
        <v>86.437999999999988</v>
      </c>
      <c r="AW66" s="40">
        <f>IF(ISNA(VLOOKUP(C66,'[1]USEHistory (WORK)'!$AH$15:$AW$98,15,FALSE)),0,VLOOKUP(C66,'[1]USEHistory (WORK)'!$AH$15:$AW$98,15,FALSE))</f>
        <v>424</v>
      </c>
      <c r="AX66" s="30">
        <f t="shared" si="68"/>
        <v>47.844000000000001</v>
      </c>
      <c r="AY66" s="40"/>
      <c r="AZ66" s="30">
        <f t="shared" si="69"/>
        <v>31.658000000000001</v>
      </c>
      <c r="BA66" s="40">
        <f>IF(ISNA(VLOOKUP(C66,'[1]USEHistory (WORK)'!$AH$15:$AW$98,16,FALSE)),0,VLOOKUP(C66,'[1]USEHistory (WORK)'!$AH$15:$AW$98,16,FALSE))</f>
        <v>288</v>
      </c>
      <c r="BB66" s="30">
        <f t="shared" si="70"/>
        <v>45.328000000000003</v>
      </c>
      <c r="BC66" s="40"/>
      <c r="BD66" s="30">
        <f t="shared" si="71"/>
        <v>27.646000000000001</v>
      </c>
      <c r="BE66" s="30">
        <f t="shared" si="72"/>
        <v>93.171999999999997</v>
      </c>
      <c r="BF66" s="42">
        <f t="shared" si="73"/>
        <v>574.59050000000002</v>
      </c>
      <c r="BG66" s="41">
        <f t="shared" si="74"/>
        <v>381.48500000000001</v>
      </c>
      <c r="BH66" s="40">
        <f t="shared" si="75"/>
        <v>5113</v>
      </c>
      <c r="BK66" s="50">
        <f t="shared" si="76"/>
        <v>480</v>
      </c>
      <c r="BL66" s="49">
        <f t="shared" si="77"/>
        <v>5113</v>
      </c>
      <c r="BM66" s="37">
        <f t="shared" si="78"/>
        <v>94.590500000000006</v>
      </c>
      <c r="BN66" s="32">
        <f t="shared" si="79"/>
        <v>0</v>
      </c>
      <c r="BO66" s="99">
        <f t="shared" si="80"/>
        <v>574.59050000000002</v>
      </c>
      <c r="BQ66" s="48">
        <f t="shared" si="81"/>
        <v>229.79999999999998</v>
      </c>
      <c r="BR66" s="53">
        <f t="shared" si="82"/>
        <v>5113</v>
      </c>
      <c r="BS66" s="34">
        <f t="shared" si="83"/>
        <v>146.96900000000002</v>
      </c>
      <c r="BT66" s="33">
        <f t="shared" si="84"/>
        <v>4.7160000000000002</v>
      </c>
      <c r="BU66" s="32">
        <f t="shared" si="85"/>
        <v>0</v>
      </c>
      <c r="BV66" s="84">
        <f t="shared" si="86"/>
        <v>381.48500000000001</v>
      </c>
    </row>
    <row r="67" spans="1:74" ht="15" x14ac:dyDescent="0.3">
      <c r="A67" s="1">
        <v>64</v>
      </c>
      <c r="B67" s="52" t="s">
        <v>39</v>
      </c>
      <c r="C67" s="54" t="s">
        <v>38</v>
      </c>
      <c r="D67" s="40">
        <f>IF(ISNA(VLOOKUP(C67,'[1]USEHistory (WORK)'!$AH$15:$AW$98,5,FALSE)),0,VLOOKUP(C67,'[1]USEHistory (WORK)'!$AH$15:$AW$98,5,FALSE))</f>
        <v>564</v>
      </c>
      <c r="E67" s="30">
        <f t="shared" si="87"/>
        <v>50.433999999999997</v>
      </c>
      <c r="F67" s="40"/>
      <c r="G67" s="30">
        <f t="shared" si="44"/>
        <v>35.787999999999997</v>
      </c>
      <c r="H67" s="40">
        <f>IF(ISNA(VLOOKUP(C67,'[1]USEHistory (WORK)'!$AH$15:$AW$98,6,FALSE)),0,VLOOKUP(C67,'[1]USEHistory (WORK)'!$AH$15:$AW$98,6,FALSE))</f>
        <v>695</v>
      </c>
      <c r="I67" s="30">
        <f t="shared" si="45"/>
        <v>52.857500000000002</v>
      </c>
      <c r="J67" s="40"/>
      <c r="K67" s="30">
        <f t="shared" si="46"/>
        <v>40.269999999999996</v>
      </c>
      <c r="L67" s="30">
        <f t="shared" si="47"/>
        <v>103.2915</v>
      </c>
      <c r="M67" s="40">
        <f>IF(ISNA(VLOOKUP(C67,'[1]USEHistory (WORK)'!$AH$15:$AW$98,7,FALSE)),0,VLOOKUP(C67,'[1]USEHistory (WORK)'!$AH$15:$AW$98,7,FALSE))</f>
        <v>552</v>
      </c>
      <c r="N67" s="30">
        <f t="shared" si="48"/>
        <v>50.212000000000003</v>
      </c>
      <c r="O67" s="40"/>
      <c r="P67" s="30">
        <f t="shared" si="49"/>
        <v>35.433999999999997</v>
      </c>
      <c r="Q67" s="40">
        <f>IF(ISNA(VLOOKUP(C67,'[1]USEHistory (WORK)'!$AH$15:$AW$98,8,FALSE)),0,VLOOKUP(C67,'[1]USEHistory (WORK)'!$AH$15:$AW$98,8,FALSE))</f>
        <v>623</v>
      </c>
      <c r="R67" s="30">
        <f t="shared" si="50"/>
        <v>51.525500000000001</v>
      </c>
      <c r="S67" s="45"/>
      <c r="T67" s="30">
        <f t="shared" si="51"/>
        <v>37.677999999999997</v>
      </c>
      <c r="U67" s="30">
        <f t="shared" si="52"/>
        <v>101.73750000000001</v>
      </c>
      <c r="V67" s="40">
        <f>IF(ISNA(VLOOKUP(C67,'[1]USEHistory (WORK)'!$AH$15:$AW$98,9,FALSE)),0,VLOOKUP(C67,'[1]USEHistory (WORK)'!$AH$15:$AW$98,9,FALSE))</f>
        <v>707</v>
      </c>
      <c r="W67" s="30">
        <f t="shared" si="53"/>
        <v>53.079499999999996</v>
      </c>
      <c r="X67" s="40"/>
      <c r="Y67" s="30">
        <f t="shared" si="54"/>
        <v>40.701999999999998</v>
      </c>
      <c r="Z67" s="40">
        <f>IF(ISNA(VLOOKUP(C67,'[1]USEHistory (WORK)'!$AH$15:$AW$98,10,FALSE)),0,VLOOKUP(C67,'[1]USEHistory (WORK)'!$AH$15:$AW$98,10,FALSE))</f>
        <v>864</v>
      </c>
      <c r="AA67" s="30">
        <f t="shared" si="55"/>
        <v>57.295000000000002</v>
      </c>
      <c r="AB67" s="40"/>
      <c r="AC67" s="30">
        <f t="shared" si="56"/>
        <v>46.353999999999999</v>
      </c>
      <c r="AD67" s="30">
        <f t="shared" si="57"/>
        <v>110.3745</v>
      </c>
      <c r="AE67" s="40">
        <f>IF(ISNA(VLOOKUP(C67,'[1]USEHistory (WORK)'!$AH$15:$AW$98,11,FALSE)),0,VLOOKUP(C67,'[1]USEHistory (WORK)'!$AH$15:$AW$98,11,FALSE))</f>
        <v>796</v>
      </c>
      <c r="AF67" s="30">
        <f t="shared" si="58"/>
        <v>55.254999999999995</v>
      </c>
      <c r="AG67" s="40"/>
      <c r="AH67" s="30">
        <f t="shared" si="59"/>
        <v>43.905999999999999</v>
      </c>
      <c r="AI67" s="40">
        <f>IF(ISNA(VLOOKUP(C67,'[1]USEHistory (WORK)'!$AH$15:$AW$98,12,FALSE)),0,VLOOKUP(C67,'[1]USEHistory (WORK)'!$AH$15:$AW$98,12,FALSE))</f>
        <v>1893</v>
      </c>
      <c r="AJ67" s="30">
        <f t="shared" si="60"/>
        <v>88.164999999999992</v>
      </c>
      <c r="AK67" s="40"/>
      <c r="AL67" s="30">
        <f t="shared" si="61"/>
        <v>85.74199999999999</v>
      </c>
      <c r="AM67" s="30">
        <f t="shared" si="62"/>
        <v>143.41999999999999</v>
      </c>
      <c r="AN67" s="40">
        <f>IF(ISNA(VLOOKUP(C67,'[1]USEHistory (WORK)'!$AH$15:$AW$98,13,FALSE)),0,VLOOKUP(C67,'[1]USEHistory (WORK)'!$AH$15:$AW$98,13,FALSE))</f>
        <v>586</v>
      </c>
      <c r="AO67" s="30">
        <f t="shared" si="63"/>
        <v>50.841000000000001</v>
      </c>
      <c r="AP67" s="40"/>
      <c r="AQ67" s="30">
        <f t="shared" si="64"/>
        <v>36.436999999999998</v>
      </c>
      <c r="AR67" s="40">
        <f>IF(ISNA(VLOOKUP(C67,'[1]USEHistory (WORK)'!$AH$15:$AW$98,14,FALSE)),0,VLOOKUP(C67,'[1]USEHistory (WORK)'!$AH$15:$AW$98,14,FALSE))</f>
        <v>614</v>
      </c>
      <c r="AS67" s="30">
        <f t="shared" si="65"/>
        <v>51.359000000000002</v>
      </c>
      <c r="AT67" s="40"/>
      <c r="AU67" s="30">
        <f t="shared" si="66"/>
        <v>37.353999999999999</v>
      </c>
      <c r="AV67" s="30">
        <f t="shared" si="67"/>
        <v>102.2</v>
      </c>
      <c r="AW67" s="40">
        <f>IF(ISNA(VLOOKUP(C67,'[1]USEHistory (WORK)'!$AH$15:$AW$98,15,FALSE)),0,VLOOKUP(C67,'[1]USEHistory (WORK)'!$AH$15:$AW$98,15,FALSE))</f>
        <v>666</v>
      </c>
      <c r="AX67" s="30">
        <f t="shared" si="68"/>
        <v>52.320999999999998</v>
      </c>
      <c r="AY67" s="40"/>
      <c r="AZ67" s="30">
        <f t="shared" si="69"/>
        <v>39.225999999999999</v>
      </c>
      <c r="BA67" s="40">
        <f>IF(ISNA(VLOOKUP(C67,'[1]USEHistory (WORK)'!$AH$15:$AW$98,16,FALSE)),0,VLOOKUP(C67,'[1]USEHistory (WORK)'!$AH$15:$AW$98,16,FALSE))</f>
        <v>215</v>
      </c>
      <c r="BB67" s="30">
        <f t="shared" si="70"/>
        <v>43.977499999999999</v>
      </c>
      <c r="BC67" s="40"/>
      <c r="BD67" s="30">
        <f t="shared" si="71"/>
        <v>25.4925</v>
      </c>
      <c r="BE67" s="30">
        <f t="shared" si="72"/>
        <v>96.29849999999999</v>
      </c>
      <c r="BF67" s="42">
        <f t="shared" si="73"/>
        <v>657.322</v>
      </c>
      <c r="BG67" s="41">
        <f t="shared" si="74"/>
        <v>504.38350000000003</v>
      </c>
      <c r="BH67" s="40">
        <f t="shared" si="75"/>
        <v>8775</v>
      </c>
      <c r="BK67" s="50">
        <f t="shared" si="76"/>
        <v>480</v>
      </c>
      <c r="BL67" s="49">
        <f t="shared" si="77"/>
        <v>8775</v>
      </c>
      <c r="BM67" s="37">
        <f t="shared" si="78"/>
        <v>138.232</v>
      </c>
      <c r="BN67" s="32">
        <f t="shared" si="79"/>
        <v>39.089999999999996</v>
      </c>
      <c r="BO67" s="99">
        <f t="shared" si="80"/>
        <v>657.322</v>
      </c>
      <c r="BQ67" s="48">
        <f t="shared" si="81"/>
        <v>229.79999999999998</v>
      </c>
      <c r="BR67" s="53">
        <f t="shared" si="82"/>
        <v>8775</v>
      </c>
      <c r="BS67" s="34">
        <f t="shared" si="83"/>
        <v>198.1515</v>
      </c>
      <c r="BT67" s="33">
        <f t="shared" si="84"/>
        <v>63.539999999999992</v>
      </c>
      <c r="BU67" s="32">
        <f t="shared" si="85"/>
        <v>12.892000000000001</v>
      </c>
      <c r="BV67" s="84">
        <f t="shared" si="86"/>
        <v>504.38349999999997</v>
      </c>
    </row>
    <row r="68" spans="1:74" ht="15" x14ac:dyDescent="0.3">
      <c r="A68" s="1">
        <v>65</v>
      </c>
      <c r="B68" s="52" t="s">
        <v>37</v>
      </c>
      <c r="C68" s="54" t="s">
        <v>36</v>
      </c>
      <c r="D68" s="40">
        <f>IF(ISNA(VLOOKUP(C68,'[1]USEHistory (WORK)'!$AH$15:$AW$98,5,FALSE)),0,VLOOKUP(C68,'[1]USEHistory (WORK)'!$AH$15:$AW$98,5,FALSE))</f>
        <v>207</v>
      </c>
      <c r="E68" s="30">
        <f t="shared" si="87"/>
        <v>43.829500000000003</v>
      </c>
      <c r="F68" s="40"/>
      <c r="G68" s="30">
        <f t="shared" ref="G68:G86" si="88">IF(D68&lt;$BS$1,D68*$BS$3/100,$BS$1*$BS$3/100)+IF(D68&gt;$BT$1,(D68-$BT$1)*$BU$3/100,0)+IF(D68&gt;$BS$1,(D68-$BS$1)*$BT$3/100-(IF(D68&gt;$BT$1,(D68-$BT$1)*$BT$3/100,0)),0)+$BQ$3</f>
        <v>25.256499999999999</v>
      </c>
      <c r="H68" s="40">
        <f>IF(ISNA(VLOOKUP(C68,'[1]USEHistory (WORK)'!$AH$15:$AW$98,6,FALSE)),0,VLOOKUP(C68,'[1]USEHistory (WORK)'!$AH$15:$AW$98,6,FALSE))</f>
        <v>235</v>
      </c>
      <c r="I68" s="30">
        <f t="shared" ref="I68:I86" si="89">IF(H68&lt;$BN$1,(H68*$BM$3)+$BK$3,($BN$1*$BM$3)+((H68-$BN$1)*$BN$3)+$BK$3)</f>
        <v>44.347499999999997</v>
      </c>
      <c r="J68" s="40"/>
      <c r="K68" s="30">
        <f t="shared" ref="K68:K86" si="90">IF(H68&lt;$BS$1,H68*$BS$3/100,$BS$1*$BS$3/100)+IF(H68&gt;$BT$1,(H68-$BT$1)*$BU$3/100,0)+IF(H68&gt;$BS$1,(H68-$BS$1)*$BT$3/100-(IF(H68&gt;$BT$1,(H68-$BT$1)*$BT$3/100,0)),0)+$BQ$3</f>
        <v>26.0825</v>
      </c>
      <c r="L68" s="30">
        <f t="shared" ref="L68:L86" si="91">E68+I68</f>
        <v>88.176999999999992</v>
      </c>
      <c r="M68" s="40">
        <f>IF(ISNA(VLOOKUP(C68,'[1]USEHistory (WORK)'!$AH$15:$AW$98,7,FALSE)),0,VLOOKUP(C68,'[1]USEHistory (WORK)'!$AH$15:$AW$98,7,FALSE))</f>
        <v>152</v>
      </c>
      <c r="N68" s="30">
        <f t="shared" ref="N68:N86" si="92">IF(M68&lt;$BN$1,(M68*$BM$3)+$BK$3,($BN$1*$BM$3)+((M68-$BN$1)*$BN$3)+$BK$3)</f>
        <v>42.811999999999998</v>
      </c>
      <c r="O68" s="40"/>
      <c r="P68" s="30">
        <f t="shared" ref="P68:P86" si="93">IF(M68&lt;$BS$1,M68*$BS$3/100,$BS$1*$BS$3/100)+IF(M68&gt;$BT$1,(M68-$BT$1)*$BU$3/100,0)+IF(M68&gt;$BS$1,(M68-$BS$1)*$BT$3/100-(IF(M68&gt;$BT$1,(M68-$BT$1)*$BT$3/100,0)),0)+$BQ$3</f>
        <v>23.634</v>
      </c>
      <c r="Q68" s="40">
        <f>IF(ISNA(VLOOKUP(C68,'[1]USEHistory (WORK)'!$AH$15:$AW$98,8,FALSE)),0,VLOOKUP(C68,'[1]USEHistory (WORK)'!$AH$15:$AW$98,8,FALSE))</f>
        <v>209</v>
      </c>
      <c r="R68" s="30">
        <f t="shared" ref="R68:R86" si="94">IF(Q68&lt;$BN$1,(Q68*$BM$3)+$BK$3,($BN$1*$BM$3)+((Q68-$BN$1)*$BN$3)+$BK$3)</f>
        <v>43.866500000000002</v>
      </c>
      <c r="S68" s="45"/>
      <c r="T68" s="30">
        <f t="shared" ref="T68:T86" si="95">IF(Q68&lt;$BS$1,Q68*$BS$3/100,$BS$1*$BS$3/100)+IF(Q68&gt;$BT$1,(Q68-$BT$1)*$BU$3/100,0)+IF(Q68&gt;$BS$1,(Q68-$BS$1)*$BT$3/100-(IF(Q68&gt;$BT$1,(Q68-$BT$1)*$BT$3/100,0)),0)+$BQ$3</f>
        <v>25.3155</v>
      </c>
      <c r="U68" s="30">
        <f t="shared" ref="U68:U86" si="96">N68+R68</f>
        <v>86.6785</v>
      </c>
      <c r="V68" s="40">
        <f>IF(ISNA(VLOOKUP(C68,'[1]USEHistory (WORK)'!$AH$15:$AW$98,9,FALSE)),0,VLOOKUP(C68,'[1]USEHistory (WORK)'!$AH$15:$AW$98,9,FALSE))</f>
        <v>179</v>
      </c>
      <c r="W68" s="30">
        <f t="shared" ref="W68:W86" si="97">IF(V68&lt;$BN$1,(V68*$BM$3)+$BK$3,($BN$1*$BM$3)+((V68-$BN$1)*$BN$3)+$BK$3)</f>
        <v>43.311500000000002</v>
      </c>
      <c r="X68" s="40"/>
      <c r="Y68" s="30">
        <f t="shared" ref="Y68:Y86" si="98">IF(V68&lt;$BS$1,V68*$BS$3/100,$BS$1*$BS$3/100)+IF(V68&gt;$BT$1,(V68-$BT$1)*$BU$3/100,0)+IF(V68&gt;$BS$1,(V68-$BS$1)*$BT$3/100-(IF(V68&gt;$BT$1,(V68-$BT$1)*$BT$3/100,0)),0)+$BQ$3</f>
        <v>24.430499999999999</v>
      </c>
      <c r="Z68" s="40">
        <f>IF(ISNA(VLOOKUP(C68,'[1]USEHistory (WORK)'!$AH$15:$AW$98,10,FALSE)),0,VLOOKUP(C68,'[1]USEHistory (WORK)'!$AH$15:$AW$98,10,FALSE))</f>
        <v>342</v>
      </c>
      <c r="AA68" s="30">
        <f t="shared" ref="AA68:AA86" si="99">IF(Z68&lt;$BN$1,(Z68*$BM$3)+$BK$3,($BN$1*$BM$3)+((Z68-$BN$1)*$BN$3)+$BK$3)</f>
        <v>46.326999999999998</v>
      </c>
      <c r="AB68" s="40"/>
      <c r="AC68" s="30">
        <f t="shared" ref="AC68:AC86" si="100">IF(Z68&lt;$BS$1,Z68*$BS$3/100,$BS$1*$BS$3/100)+IF(Z68&gt;$BT$1,(Z68-$BT$1)*$BU$3/100,0)+IF(Z68&gt;$BS$1,(Z68-$BS$1)*$BT$3/100-(IF(Z68&gt;$BT$1,(Z68-$BT$1)*$BT$3/100,0)),0)+$BQ$3</f>
        <v>29.238999999999997</v>
      </c>
      <c r="AD68" s="30">
        <f t="shared" ref="AD68:AD86" si="101">W68+AA68</f>
        <v>89.638499999999993</v>
      </c>
      <c r="AE68" s="40">
        <f>IF(ISNA(VLOOKUP(C68,'[1]USEHistory (WORK)'!$AH$15:$AW$98,11,FALSE)),0,VLOOKUP(C68,'[1]USEHistory (WORK)'!$AH$15:$AW$98,11,FALSE))</f>
        <v>377</v>
      </c>
      <c r="AF68" s="30">
        <f t="shared" ref="AF68:AF86" si="102">IF(AE68&lt;$BN$1,(AE68*$BM$3)+$BK$3,($BN$1*$BM$3)+((AE68-$BN$1)*$BN$3)+$BK$3)</f>
        <v>46.974499999999999</v>
      </c>
      <c r="AG68" s="40"/>
      <c r="AH68" s="30">
        <f t="shared" ref="AH68:AH86" si="103">IF(AE68&lt;$BS$1,AE68*$BS$3/100,$BS$1*$BS$3/100)+IF(AE68&gt;$BT$1,(AE68-$BT$1)*$BU$3/100,0)+IF(AE68&gt;$BS$1,(AE68-$BS$1)*$BT$3/100-(IF(AE68&gt;$BT$1,(AE68-$BT$1)*$BT$3/100,0)),0)+$BQ$3</f>
        <v>30.2715</v>
      </c>
      <c r="AI68" s="40">
        <f>IF(ISNA(VLOOKUP(C68,'[1]USEHistory (WORK)'!$AH$15:$AW$98,12,FALSE)),0,VLOOKUP(C68,'[1]USEHistory (WORK)'!$AH$15:$AW$98,12,FALSE))</f>
        <v>820</v>
      </c>
      <c r="AJ68" s="30">
        <f t="shared" ref="AJ68:AJ86" si="104">IF(AI68&lt;$BN$1,(AI68*$BM$3)+$BK$3,($BN$1*$BM$3)+((AI68-$BN$1)*$BN$3)+$BK$3)</f>
        <v>55.975000000000001</v>
      </c>
      <c r="AK68" s="40"/>
      <c r="AL68" s="30">
        <f t="shared" ref="AL68:AL86" si="105">IF(AI68&lt;$BS$1,AI68*$BS$3/100,$BS$1*$BS$3/100)+IF(AI68&gt;$BT$1,(AI68-$BT$1)*$BU$3/100,0)+IF(AI68&gt;$BS$1,(AI68-$BS$1)*$BT$3/100-(IF(AI68&gt;$BT$1,(AI68-$BT$1)*$BT$3/100,0)),0)+$BQ$3</f>
        <v>44.769999999999996</v>
      </c>
      <c r="AM68" s="30">
        <f t="shared" ref="AM68:AM86" si="106">AF68+AJ68</f>
        <v>102.9495</v>
      </c>
      <c r="AN68" s="40">
        <f>IF(ISNA(VLOOKUP(C68,'[1]USEHistory (WORK)'!$AH$15:$AW$98,13,FALSE)),0,VLOOKUP(C68,'[1]USEHistory (WORK)'!$AH$15:$AW$98,13,FALSE))</f>
        <v>209</v>
      </c>
      <c r="AO68" s="30">
        <f t="shared" ref="AO68:AO86" si="107">IF(AN68&lt;$BN$1,(AN68*$BM$3)+$BK$3,($BN$1*$BM$3)+((AN68-$BN$1)*$BN$3)+$BK$3)</f>
        <v>43.866500000000002</v>
      </c>
      <c r="AP68" s="40"/>
      <c r="AQ68" s="30">
        <f t="shared" ref="AQ68:AQ86" si="108">IF(AN68&lt;$BS$1,AN68*$BS$3/100,$BS$1*$BS$3/100)+IF(AN68&gt;$BT$1,(AN68-$BT$1)*$BU$3/100,0)+IF(AN68&gt;$BS$1,(AN68-$BS$1)*$BT$3/100-(IF(AN68&gt;$BT$1,(AN68-$BT$1)*$BT$3/100,0)),0)+$BQ$3</f>
        <v>25.3155</v>
      </c>
      <c r="AR68" s="40">
        <f>IF(ISNA(VLOOKUP(C68,'[1]USEHistory (WORK)'!$AH$15:$AW$98,14,FALSE)),0,VLOOKUP(C68,'[1]USEHistory (WORK)'!$AH$15:$AW$98,14,FALSE))</f>
        <v>179</v>
      </c>
      <c r="AS68" s="30">
        <f t="shared" ref="AS68:AS86" si="109">IF(AR68&lt;$BN$1,(AR68*$BM$3)+$BK$3,($BN$1*$BM$3)+((AR68-$BN$1)*$BN$3)+$BK$3)</f>
        <v>43.311500000000002</v>
      </c>
      <c r="AT68" s="40"/>
      <c r="AU68" s="30">
        <f t="shared" ref="AU68:AU86" si="110">IF(AR68&lt;$BS$1,AR68*$BS$3/100,$BS$1*$BS$3/100)+IF(AR68&gt;$BT$1,(AR68-$BT$1)*$BU$3/100,0)+IF(AR68&gt;$BS$1,(AR68-$BS$1)*$BT$3/100-(IF(AR68&gt;$BT$1,(AR68-$BT$1)*$BT$3/100,0)),0)+$BQ$3</f>
        <v>24.430499999999999</v>
      </c>
      <c r="AV68" s="30">
        <f t="shared" ref="AV68:AV86" si="111">AO68+AS68</f>
        <v>87.177999999999997</v>
      </c>
      <c r="AW68" s="40">
        <f>IF(ISNA(VLOOKUP(C68,'[1]USEHistory (WORK)'!$AH$15:$AW$98,15,FALSE)),0,VLOOKUP(C68,'[1]USEHistory (WORK)'!$AH$15:$AW$98,15,FALSE))</f>
        <v>337</v>
      </c>
      <c r="AX68" s="30">
        <f t="shared" ref="AX68:AX86" si="112">IF(AW68&lt;$BN$1,(AW68*$BM$3)+$BK$3,($BN$1*$BM$3)+((AW68-$BN$1)*$BN$3)+$BK$3)</f>
        <v>46.234499999999997</v>
      </c>
      <c r="AY68" s="40"/>
      <c r="AZ68" s="30">
        <f t="shared" ref="AZ68:AZ86" si="113">IF(AW68&lt;$BS$1,AW68*$BS$3/100,$BS$1*$BS$3/100)+IF(AW68&gt;$BT$1,(AW68-$BT$1)*$BU$3/100,0)+IF(AW68&gt;$BS$1,(AW68-$BS$1)*$BT$3/100-(IF(AW68&gt;$BT$1,(AW68-$BT$1)*$BT$3/100,0)),0)+$BQ$3</f>
        <v>29.0915</v>
      </c>
      <c r="BA68" s="40">
        <f>IF(ISNA(VLOOKUP(C68,'[1]USEHistory (WORK)'!$AH$15:$AW$98,16,FALSE)),0,VLOOKUP(C68,'[1]USEHistory (WORK)'!$AH$15:$AW$98,16,FALSE))</f>
        <v>122</v>
      </c>
      <c r="BB68" s="30">
        <f t="shared" ref="BB68:BB86" si="114">IF(BA68&lt;$BN$1,(BA68*$BM$3)+$BK$3,($BN$1*$BM$3)+((BA68-$BN$1)*$BN$3)+$BK$3)</f>
        <v>42.256999999999998</v>
      </c>
      <c r="BC68" s="40"/>
      <c r="BD68" s="30">
        <f t="shared" ref="BD68:BD86" si="115">IF(BA68&lt;$BS$1,BA68*$BS$3/100,$BS$1*$BS$3/100)+IF(BA68&gt;$BT$1,(BA68-$BT$1)*$BU$3/100,0)+IF(BA68&gt;$BS$1,(BA68-$BS$1)*$BT$3/100-(IF(BA68&gt;$BT$1,(BA68-$BT$1)*$BT$3/100,0)),0)+$BQ$3</f>
        <v>22.748999999999999</v>
      </c>
      <c r="BE68" s="30">
        <f t="shared" ref="BE68:BE86" si="116">AX68+BB68</f>
        <v>88.491500000000002</v>
      </c>
      <c r="BF68" s="42">
        <f t="shared" ref="BF68:BF86" si="117">L68+U68+AD68+AM68+AV68+BE68</f>
        <v>543.11300000000006</v>
      </c>
      <c r="BG68" s="41">
        <f t="shared" ref="BG68:BG86" si="118">G68+K68+P68+T68+Y68+AC68+AH68+AL68+AQ68+AU68+AZ68+BD68</f>
        <v>330.58600000000001</v>
      </c>
      <c r="BH68" s="40">
        <f t="shared" ref="BH68:BH86" si="119">D68+H68+M68+Q68+V68+Z68+AE68+AI68+AN68+AR68+AW68+BA68</f>
        <v>3368</v>
      </c>
      <c r="BK68" s="50">
        <f t="shared" ref="BK68:BK86" si="120">$BK$3*12</f>
        <v>480</v>
      </c>
      <c r="BL68" s="49">
        <f t="shared" ref="BL68:BL86" si="121">D68+H68+M68+Q68+V68+Z68+AE68+AI68+AN68+AR68+AW68+BA68</f>
        <v>3368</v>
      </c>
      <c r="BM68" s="37">
        <f t="shared" ref="BM68:BM97" si="122">IF(D68&lt;$BN$1,(D68*$BM$3),($BN$1*$BM$3))+IF(H68&lt;$BN$1,(H68*$BM$3),($BN$1*$BM$3))+IF(M68&lt;$BN$1,(M68*$BM$3),($BN$1*$BM$3))+IF(Q68&lt;$BN$1,(Q68*$BM$3),($BN$1*$BM$3))+IF(V68&lt;$BN$1,(V68*$BM$3),($BN$1*$BM$3))+IF(Z68&lt;$BN$1,(Z68*$BM$3),($BN$1*$BM$3))+IF(AE68&lt;$BN$1,(AE68*$BM$3),($BN$1*$BM$3))+IF(AI68&lt;$BN$1,(AI68*$BM$3),($BN$1*$BM$3))+IF(AN68&lt;$BN$1,(AN68*$BM$3),($BN$1*$BM$3))+IF(AR68&lt;$BN$1,(AR68*$BM$3),($BN$1*$BM$3))+IF(AW68&lt;$BN$1,(AW68*$BM$3),($BN$1*$BM$3))+IF(BA68&lt;$BN$1,(BA68*$BM$3),($BN$1*$BM$3))</f>
        <v>61.012999999999998</v>
      </c>
      <c r="BN68" s="32">
        <f t="shared" ref="BN68:BN97" si="123">IF(D68&gt;$BN$1,(D68-$BN$1)*$BN$3,0)+IF(H68&gt;$BN$1,(H68-$BN$1)*$BN$3,0)+IF(M68&gt;$BN$1,(M68-$BN$1)*$BN$3,0)+IF(Q68&gt;$BN$1,(Q68-$BN$1)*$BN$3,0)+IF(V68&gt;$BN$1,(V68-$BN$1)*$BN$3,0)+IF(Z68&gt;$BN$1,(Z68-$BN$1)*$BN$3,0)+IF(AE68&gt;$BN$1,(AE68-$BN$1)*$BN$3,0)+IF(AI68&gt;$BN$1,(AI68-$BN$1)*$BN$3,0)+IF(AN68&gt;$BN$1,(AN68-$BN$1)*$BN$3,0)+IF(AR68&gt;$BN$1,(AR68-$BN$1)*$BN$3,0)+IF(AW68&gt;$BN$1,(AW68-$BN$1)*$BN$3,0)+IF(BA68&gt;$BN$1,(BA68-$BN$1)*$BN$3,0)</f>
        <v>2.1</v>
      </c>
      <c r="BO68" s="99">
        <f t="shared" ref="BO68:BO98" si="124">BK68+BM68+BN68</f>
        <v>543.11300000000006</v>
      </c>
      <c r="BQ68" s="48">
        <f t="shared" ref="BQ68:BQ86" si="125">BQ$3*12</f>
        <v>229.79999999999998</v>
      </c>
      <c r="BR68" s="53">
        <f t="shared" ref="BR68:BR86" si="126">D68+H68+M68+Q68+V68+Z68+AE68+AI68+AN68+AR68+AW68+BA68</f>
        <v>3368</v>
      </c>
      <c r="BS68" s="34">
        <f t="shared" ref="BS68:BS97" si="127">IF(D68&lt;$BS$1,D68*$BS$3/100,$BS$1*$BS$3/100)+IF(H68&lt;$BS$1,H68*$BS$3/100,$BS$1*$BS$3/100)+IF(M68&lt;$BS$1,M68*$BS$3/100,$BS$1*$BS$3/100)+IF(Q68&lt;$BS$1,Q68*$BS$3/100,$BS$1*$BS$3/100)+IF(V68&lt;$BS$1,V68*$BS$3/100,$BS$1*$BS$3/100)+IF(Z68&lt;$BS$1,Z68*$BS$3/100,$BS$1*$BS$3/100)+IF(AE68&lt;$BS$1,AE68*$BS$3/100,$BS$1*$BS$3/100)+IF(AI68&lt;$BS$1,AI68*$BS$3/100,$BS$1*$BS$3/100)+IF(AN68&lt;$BS$1,AN68*$BS$3/100,$BS$1*$BS$3/100)+IF(AR68&lt;$BS$1,AR68*$BS$3/100,$BS$1*$BS$3/100)+IF(AW68&lt;$BS$1,AW68*$BS$3/100,$BS$1*$BS$3/100)+IF(BA68&lt;$BS$1,BA68*$BS$3/100,$BS$1*$BS$3/100)</f>
        <v>92.866000000000014</v>
      </c>
      <c r="BT68" s="33">
        <f t="shared" ref="BT68:BT97" si="128">IF(D68&gt;$BS$1,(D68-$BS$1)*$BT$3/100-(IF(D68&gt;$BT$1,(D68-$BT$1)*$BT$3/100,0)),0)+IF(H68&gt;$BS$1,(H68-$BS$1)*$BT$3/100-(IF(H68&gt;$BT$1,(H68-$BT$1)*$BT$3/100,0)),0)+IF(M68&gt;$BS$1,(M68-$BS$1)*$BT$3/100-(IF(M68&gt;$BT$1,(M68-$BT$1)*$BT$3/100,0)),0)+IF(Q68&gt;$BS$1,(Q68-$BS$1)*$BT$3/100-(IF(Q68&gt;$BT$1,(Q68-$BT$1)*$BT$3/100,0)),0)+IF(V68&gt;$BS$1,(V68-$BS$1)*$BT$3/100-(IF(V68&gt;$BT$1,(V68-$BT$1)*$BT$3/100,0)),0)+IF(Z68&gt;$BS$1,(Z68-$BS$1)*$BT$3/100-(IF(Z68&gt;$BT$1,(Z68-$BT$1)*$BT$3/100,0)),0)+IF(AE68&gt;$BS$1,(AE68-$BS$1)*$BT$3/100-(IF(AE68&gt;$BT$1,(AE68-$BT$1)*$BT$3/100,0)),0)+IF(AI68&gt;$BS$1,(AI68-$BS$1)*$BT$3/100-(IF(AI68&gt;$BT$1,(AI68-$BT$1)*$BT$3/100,0)),0)+IF(AN68&gt;$BS$1,(AN68-$BS$1)*$BT$3/100-(IF(AN68&gt;$BT$1,(AN68-$BT$1)*$BT$3/100,0)),0)+IF(AR68&gt;$BS$1,(AR68-$BS$1)*$BT$3/100-(IF(AR68&gt;$BT$1,(AR68-$BT$1)*$BT$3/100,0)),0)+IF(AW68&gt;$BS$1,(AW68-$BS$1)*$BT$3/100-(IF(AW68&gt;$BT$1,(AW68-$BT$1)*$BT$3/100,0)),0)+IF(BA68&gt;$BS$1,(BA68-$BS$1)*$BT$3/100-(IF(BA68&gt;$BT$1,(BA68-$BT$1)*$BT$3/100,0)),0)</f>
        <v>7.92</v>
      </c>
      <c r="BU68" s="32">
        <f t="shared" ref="BU68:BU97" si="129">IF(D68&gt;$BT$1,(D68-$BT$1)*$BU$3/100,0)+IF(H68&gt;$BT$1,(H68-$BT$1)*$BU$3/100,0)+IF(M68&gt;$BT$1,(M68-$BT$1)*$BU$3/100,0)+IF(Q68&gt;$BT$1,(Q68-$BT$1)*$BU$3/100,0)+IF(V68&gt;$BT$1,(V68-$BT$1)*$BU$3/100,0)+IF(Z68&gt;$BT$1,(Z68-$BT$1)*$BU$3/100,0)+IF(AE68&gt;$BT$1,(AE68-$BT$1)*$BU$3/100,0)+IF(AI68&gt;$BT$1,(AI68-$BT$1)*$BU$3/100,0)+IF(AN68&gt;$BT$1,(AN68-$BT$1)*$BU$3/100,0)+IF(AR68&gt;$BT$1,(AR68-$BT$1)*$BU$3/100,0)+IF(AW68&gt;$BT$1,(AW68-$BT$1)*$BU$3/100,0)+IF(BA68&gt;$BT$1,(BA68-$BT$1)*$BU$3/100,0)</f>
        <v>0</v>
      </c>
      <c r="BV68" s="84">
        <f t="shared" ref="BV68:BV97" si="130">BQ68+BS68+BT68+BU68</f>
        <v>330.58600000000001</v>
      </c>
    </row>
    <row r="69" spans="1:74" ht="15" x14ac:dyDescent="0.3">
      <c r="A69" s="1">
        <v>66</v>
      </c>
      <c r="B69" s="52" t="s">
        <v>35</v>
      </c>
      <c r="C69" s="54" t="s">
        <v>34</v>
      </c>
      <c r="D69" s="40">
        <f>IF(ISNA(VLOOKUP(C69,'[1]USEHistory (WORK)'!$AH$15:$AW$98,5,FALSE)),0,VLOOKUP(C69,'[1]USEHistory (WORK)'!$AH$15:$AW$98,5,FALSE))</f>
        <v>0</v>
      </c>
      <c r="E69" s="30">
        <f t="shared" ref="E69:E86" si="131">IF(D69&lt;BN$1,(D69*BM$3)+BK$3,(BN$1*BM$3)+((D69-BN$1)*BN$3)+BK$3)</f>
        <v>40</v>
      </c>
      <c r="F69" s="40"/>
      <c r="G69" s="30">
        <f t="shared" si="88"/>
        <v>19.149999999999999</v>
      </c>
      <c r="H69" s="40">
        <f>IF(ISNA(VLOOKUP(C69,'[1]USEHistory (WORK)'!$AH$15:$AW$98,6,FALSE)),0,VLOOKUP(C69,'[1]USEHistory (WORK)'!$AH$15:$AW$98,6,FALSE))</f>
        <v>1305</v>
      </c>
      <c r="I69" s="30">
        <f t="shared" si="89"/>
        <v>70.525000000000006</v>
      </c>
      <c r="J69" s="40"/>
      <c r="K69" s="30">
        <f t="shared" si="90"/>
        <v>62.23</v>
      </c>
      <c r="L69" s="30">
        <f t="shared" si="91"/>
        <v>110.52500000000001</v>
      </c>
      <c r="M69" s="40">
        <f>IF(ISNA(VLOOKUP(C69,'[1]USEHistory (WORK)'!$AH$15:$AW$98,7,FALSE)),0,VLOOKUP(C69,'[1]USEHistory (WORK)'!$AH$15:$AW$98,7,FALSE))</f>
        <v>594</v>
      </c>
      <c r="N69" s="30">
        <f t="shared" si="92"/>
        <v>50.988999999999997</v>
      </c>
      <c r="O69" s="40"/>
      <c r="P69" s="30">
        <f t="shared" si="93"/>
        <v>36.673000000000002</v>
      </c>
      <c r="Q69" s="40">
        <f>IF(ISNA(VLOOKUP(C69,'[1]USEHistory (WORK)'!$AH$15:$AW$98,8,FALSE)),0,VLOOKUP(C69,'[1]USEHistory (WORK)'!$AH$15:$AW$98,8,FALSE))</f>
        <v>509</v>
      </c>
      <c r="R69" s="30">
        <f t="shared" si="94"/>
        <v>49.416499999999999</v>
      </c>
      <c r="S69" s="45"/>
      <c r="T69" s="30">
        <f t="shared" si="95"/>
        <v>34.165500000000002</v>
      </c>
      <c r="U69" s="30">
        <f t="shared" si="96"/>
        <v>100.40549999999999</v>
      </c>
      <c r="V69" s="40">
        <f>IF(ISNA(VLOOKUP(C69,'[1]USEHistory (WORK)'!$AH$15:$AW$98,9,FALSE)),0,VLOOKUP(C69,'[1]USEHistory (WORK)'!$AH$15:$AW$98,9,FALSE))</f>
        <v>615</v>
      </c>
      <c r="W69" s="30">
        <f t="shared" si="97"/>
        <v>51.377499999999998</v>
      </c>
      <c r="X69" s="40"/>
      <c r="Y69" s="30">
        <f t="shared" si="98"/>
        <v>37.39</v>
      </c>
      <c r="Z69" s="40">
        <f>IF(ISNA(VLOOKUP(C69,'[1]USEHistory (WORK)'!$AH$15:$AW$98,10,FALSE)),0,VLOOKUP(C69,'[1]USEHistory (WORK)'!$AH$15:$AW$98,10,FALSE))</f>
        <v>681</v>
      </c>
      <c r="AA69" s="30">
        <f t="shared" si="99"/>
        <v>52.598500000000001</v>
      </c>
      <c r="AB69" s="40"/>
      <c r="AC69" s="30">
        <f t="shared" si="100"/>
        <v>39.765999999999998</v>
      </c>
      <c r="AD69" s="30">
        <f t="shared" si="101"/>
        <v>103.976</v>
      </c>
      <c r="AE69" s="40">
        <f>IF(ISNA(VLOOKUP(C69,'[1]USEHistory (WORK)'!$AH$15:$AW$98,11,FALSE)),0,VLOOKUP(C69,'[1]USEHistory (WORK)'!$AH$15:$AW$98,11,FALSE))</f>
        <v>603</v>
      </c>
      <c r="AF69" s="30">
        <f t="shared" si="102"/>
        <v>51.155500000000004</v>
      </c>
      <c r="AG69" s="40"/>
      <c r="AH69" s="30">
        <f t="shared" si="103"/>
        <v>36.957999999999998</v>
      </c>
      <c r="AI69" s="40">
        <f>IF(ISNA(VLOOKUP(C69,'[1]USEHistory (WORK)'!$AH$15:$AW$98,12,FALSE)),0,VLOOKUP(C69,'[1]USEHistory (WORK)'!$AH$15:$AW$98,12,FALSE))</f>
        <v>762</v>
      </c>
      <c r="AJ69" s="30">
        <f t="shared" si="104"/>
        <v>54.234999999999999</v>
      </c>
      <c r="AK69" s="40"/>
      <c r="AL69" s="30">
        <f t="shared" si="105"/>
        <v>42.682000000000002</v>
      </c>
      <c r="AM69" s="30">
        <f t="shared" si="106"/>
        <v>105.3905</v>
      </c>
      <c r="AN69" s="40">
        <f>IF(ISNA(VLOOKUP(C69,'[1]USEHistory (WORK)'!$AH$15:$AW$98,13,FALSE)),0,VLOOKUP(C69,'[1]USEHistory (WORK)'!$AH$15:$AW$98,13,FALSE))</f>
        <v>537</v>
      </c>
      <c r="AO69" s="30">
        <f t="shared" si="107"/>
        <v>49.9345</v>
      </c>
      <c r="AP69" s="40"/>
      <c r="AQ69" s="30">
        <f t="shared" si="108"/>
        <v>34.991500000000002</v>
      </c>
      <c r="AR69" s="40">
        <f>IF(ISNA(VLOOKUP(C69,'[1]USEHistory (WORK)'!$AH$15:$AW$98,14,FALSE)),0,VLOOKUP(C69,'[1]USEHistory (WORK)'!$AH$15:$AW$98,14,FALSE))</f>
        <v>556</v>
      </c>
      <c r="AS69" s="30">
        <f t="shared" si="109"/>
        <v>50.286000000000001</v>
      </c>
      <c r="AT69" s="40"/>
      <c r="AU69" s="30">
        <f t="shared" si="110"/>
        <v>35.552</v>
      </c>
      <c r="AV69" s="30">
        <f t="shared" si="111"/>
        <v>100.2205</v>
      </c>
      <c r="AW69" s="40">
        <f>IF(ISNA(VLOOKUP(C69,'[1]USEHistory (WORK)'!$AH$15:$AW$98,15,FALSE)),0,VLOOKUP(C69,'[1]USEHistory (WORK)'!$AH$15:$AW$98,15,FALSE))</f>
        <v>593</v>
      </c>
      <c r="AX69" s="30">
        <f t="shared" si="112"/>
        <v>50.970500000000001</v>
      </c>
      <c r="AY69" s="40"/>
      <c r="AZ69" s="30">
        <f t="shared" si="113"/>
        <v>36.643500000000003</v>
      </c>
      <c r="BA69" s="40">
        <f>IF(ISNA(VLOOKUP(C69,'[1]USEHistory (WORK)'!$AH$15:$AW$98,16,FALSE)),0,VLOOKUP(C69,'[1]USEHistory (WORK)'!$AH$15:$AW$98,16,FALSE))</f>
        <v>430</v>
      </c>
      <c r="BB69" s="30">
        <f t="shared" si="114"/>
        <v>47.954999999999998</v>
      </c>
      <c r="BC69" s="40"/>
      <c r="BD69" s="30">
        <f t="shared" si="115"/>
        <v>31.835000000000001</v>
      </c>
      <c r="BE69" s="30">
        <f t="shared" si="116"/>
        <v>98.9255</v>
      </c>
      <c r="BF69" s="42">
        <f t="shared" si="117"/>
        <v>619.44299999999998</v>
      </c>
      <c r="BG69" s="41">
        <f t="shared" si="118"/>
        <v>448.03649999999999</v>
      </c>
      <c r="BH69" s="40">
        <f t="shared" si="119"/>
        <v>7185</v>
      </c>
      <c r="BK69" s="50">
        <f t="shared" si="120"/>
        <v>480</v>
      </c>
      <c r="BL69" s="49">
        <f t="shared" si="121"/>
        <v>7185</v>
      </c>
      <c r="BM69" s="37">
        <f t="shared" si="122"/>
        <v>122.43299999999999</v>
      </c>
      <c r="BN69" s="32">
        <f t="shared" si="123"/>
        <v>17.009999999999998</v>
      </c>
      <c r="BO69" s="99">
        <f t="shared" si="124"/>
        <v>619.44299999999998</v>
      </c>
      <c r="BQ69" s="48">
        <f t="shared" si="125"/>
        <v>229.79999999999998</v>
      </c>
      <c r="BR69" s="53">
        <f t="shared" si="126"/>
        <v>7185</v>
      </c>
      <c r="BS69" s="34">
        <f t="shared" si="127"/>
        <v>183.46050000000005</v>
      </c>
      <c r="BT69" s="33">
        <f t="shared" si="128"/>
        <v>34.775999999999996</v>
      </c>
      <c r="BU69" s="32">
        <f t="shared" si="129"/>
        <v>0</v>
      </c>
      <c r="BV69" s="84">
        <f t="shared" si="130"/>
        <v>448.03650000000005</v>
      </c>
    </row>
    <row r="70" spans="1:74" ht="15" x14ac:dyDescent="0.3">
      <c r="A70" s="1">
        <v>67</v>
      </c>
      <c r="B70" s="52" t="s">
        <v>33</v>
      </c>
      <c r="C70" s="54" t="s">
        <v>32</v>
      </c>
      <c r="D70" s="40">
        <f>IF(ISNA(VLOOKUP(C70,'[1]USEHistory (WORK)'!$AH$15:$AW$98,5,FALSE)),0,VLOOKUP(C70,'[1]USEHistory (WORK)'!$AH$15:$AW$98,5,FALSE))</f>
        <v>445</v>
      </c>
      <c r="E70" s="30">
        <f t="shared" si="131"/>
        <v>48.232500000000002</v>
      </c>
      <c r="F70" s="40"/>
      <c r="G70" s="30">
        <f t="shared" si="88"/>
        <v>32.277499999999996</v>
      </c>
      <c r="H70" s="40">
        <f>IF(ISNA(VLOOKUP(C70,'[1]USEHistory (WORK)'!$AH$15:$AW$98,6,FALSE)),0,VLOOKUP(C70,'[1]USEHistory (WORK)'!$AH$15:$AW$98,6,FALSE))</f>
        <v>471</v>
      </c>
      <c r="I70" s="30">
        <f t="shared" si="89"/>
        <v>48.713499999999996</v>
      </c>
      <c r="J70" s="40"/>
      <c r="K70" s="30">
        <f t="shared" si="90"/>
        <v>33.044499999999999</v>
      </c>
      <c r="L70" s="30">
        <f t="shared" si="91"/>
        <v>96.945999999999998</v>
      </c>
      <c r="M70" s="40">
        <f>IF(ISNA(VLOOKUP(C70,'[1]USEHistory (WORK)'!$AH$15:$AW$98,7,FALSE)),0,VLOOKUP(C70,'[1]USEHistory (WORK)'!$AH$15:$AW$98,7,FALSE))</f>
        <v>349</v>
      </c>
      <c r="N70" s="30">
        <f t="shared" si="92"/>
        <v>46.456499999999998</v>
      </c>
      <c r="O70" s="40"/>
      <c r="P70" s="30">
        <f t="shared" si="93"/>
        <v>29.445499999999996</v>
      </c>
      <c r="Q70" s="40">
        <f>IF(ISNA(VLOOKUP(C70,'[1]USEHistory (WORK)'!$AH$15:$AW$98,8,FALSE)),0,VLOOKUP(C70,'[1]USEHistory (WORK)'!$AH$15:$AW$98,8,FALSE))</f>
        <v>390</v>
      </c>
      <c r="R70" s="30">
        <f t="shared" si="94"/>
        <v>47.215000000000003</v>
      </c>
      <c r="S70" s="45"/>
      <c r="T70" s="30">
        <f t="shared" si="95"/>
        <v>30.655000000000001</v>
      </c>
      <c r="U70" s="30">
        <f t="shared" si="96"/>
        <v>93.671500000000009</v>
      </c>
      <c r="V70" s="40">
        <f>IF(ISNA(VLOOKUP(C70,'[1]USEHistory (WORK)'!$AH$15:$AW$98,9,FALSE)),0,VLOOKUP(C70,'[1]USEHistory (WORK)'!$AH$15:$AW$98,9,FALSE))</f>
        <v>342</v>
      </c>
      <c r="W70" s="30">
        <f t="shared" si="97"/>
        <v>46.326999999999998</v>
      </c>
      <c r="X70" s="40"/>
      <c r="Y70" s="30">
        <f t="shared" si="98"/>
        <v>29.238999999999997</v>
      </c>
      <c r="Z70" s="40">
        <f>IF(ISNA(VLOOKUP(C70,'[1]USEHistory (WORK)'!$AH$15:$AW$98,10,FALSE)),0,VLOOKUP(C70,'[1]USEHistory (WORK)'!$AH$15:$AW$98,10,FALSE))</f>
        <v>469</v>
      </c>
      <c r="AA70" s="30">
        <f t="shared" si="99"/>
        <v>48.676499999999997</v>
      </c>
      <c r="AB70" s="40"/>
      <c r="AC70" s="30">
        <f t="shared" si="100"/>
        <v>32.985500000000002</v>
      </c>
      <c r="AD70" s="30">
        <f t="shared" si="101"/>
        <v>95.003500000000003</v>
      </c>
      <c r="AE70" s="40">
        <f>IF(ISNA(VLOOKUP(C70,'[1]USEHistory (WORK)'!$AH$15:$AW$98,11,FALSE)),0,VLOOKUP(C70,'[1]USEHistory (WORK)'!$AH$15:$AW$98,11,FALSE))</f>
        <v>459</v>
      </c>
      <c r="AF70" s="30">
        <f t="shared" si="102"/>
        <v>48.491500000000002</v>
      </c>
      <c r="AG70" s="40"/>
      <c r="AH70" s="30">
        <f t="shared" si="103"/>
        <v>32.6905</v>
      </c>
      <c r="AI70" s="40">
        <f>IF(ISNA(VLOOKUP(C70,'[1]USEHistory (WORK)'!$AH$15:$AW$98,12,FALSE)),0,VLOOKUP(C70,'[1]USEHistory (WORK)'!$AH$15:$AW$98,12,FALSE))</f>
        <v>670</v>
      </c>
      <c r="AJ70" s="30">
        <f t="shared" si="104"/>
        <v>52.394999999999996</v>
      </c>
      <c r="AK70" s="40"/>
      <c r="AL70" s="30">
        <f t="shared" si="105"/>
        <v>39.369999999999997</v>
      </c>
      <c r="AM70" s="30">
        <f t="shared" si="106"/>
        <v>100.8865</v>
      </c>
      <c r="AN70" s="40">
        <f>IF(ISNA(VLOOKUP(C70,'[1]USEHistory (WORK)'!$AH$15:$AW$98,13,FALSE)),0,VLOOKUP(C70,'[1]USEHistory (WORK)'!$AH$15:$AW$98,13,FALSE))</f>
        <v>520</v>
      </c>
      <c r="AO70" s="30">
        <f t="shared" si="107"/>
        <v>49.62</v>
      </c>
      <c r="AP70" s="40"/>
      <c r="AQ70" s="30">
        <f t="shared" si="108"/>
        <v>34.489999999999995</v>
      </c>
      <c r="AR70" s="40">
        <f>IF(ISNA(VLOOKUP(C70,'[1]USEHistory (WORK)'!$AH$15:$AW$98,14,FALSE)),0,VLOOKUP(C70,'[1]USEHistory (WORK)'!$AH$15:$AW$98,14,FALSE))</f>
        <v>400</v>
      </c>
      <c r="AS70" s="30">
        <f t="shared" si="109"/>
        <v>47.4</v>
      </c>
      <c r="AT70" s="40"/>
      <c r="AU70" s="30">
        <f t="shared" si="110"/>
        <v>30.95</v>
      </c>
      <c r="AV70" s="30">
        <f t="shared" si="111"/>
        <v>97.02</v>
      </c>
      <c r="AW70" s="40">
        <f>IF(ISNA(VLOOKUP(C70,'[1]USEHistory (WORK)'!$AH$15:$AW$98,15,FALSE)),0,VLOOKUP(C70,'[1]USEHistory (WORK)'!$AH$15:$AW$98,15,FALSE))</f>
        <v>397</v>
      </c>
      <c r="AX70" s="30">
        <f t="shared" si="112"/>
        <v>47.344499999999996</v>
      </c>
      <c r="AY70" s="40"/>
      <c r="AZ70" s="30">
        <f t="shared" si="113"/>
        <v>30.861499999999999</v>
      </c>
      <c r="BA70" s="40">
        <f>IF(ISNA(VLOOKUP(C70,'[1]USEHistory (WORK)'!$AH$15:$AW$98,16,FALSE)),0,VLOOKUP(C70,'[1]USEHistory (WORK)'!$AH$15:$AW$98,16,FALSE))</f>
        <v>283</v>
      </c>
      <c r="BB70" s="30">
        <f t="shared" si="114"/>
        <v>45.235500000000002</v>
      </c>
      <c r="BC70" s="40"/>
      <c r="BD70" s="30">
        <f t="shared" si="115"/>
        <v>27.4985</v>
      </c>
      <c r="BE70" s="30">
        <f t="shared" si="116"/>
        <v>92.58</v>
      </c>
      <c r="BF70" s="42">
        <f t="shared" si="117"/>
        <v>576.10749999999996</v>
      </c>
      <c r="BG70" s="41">
        <f t="shared" si="118"/>
        <v>383.50749999999994</v>
      </c>
      <c r="BH70" s="40">
        <f t="shared" si="119"/>
        <v>5195</v>
      </c>
      <c r="BK70" s="50">
        <f t="shared" si="120"/>
        <v>480</v>
      </c>
      <c r="BL70" s="49">
        <f t="shared" si="121"/>
        <v>5195</v>
      </c>
      <c r="BM70" s="37">
        <f t="shared" si="122"/>
        <v>96.107500000000002</v>
      </c>
      <c r="BN70" s="32">
        <f t="shared" si="123"/>
        <v>0</v>
      </c>
      <c r="BO70" s="99">
        <f t="shared" si="124"/>
        <v>576.10749999999996</v>
      </c>
      <c r="BQ70" s="48">
        <f t="shared" si="125"/>
        <v>229.79999999999998</v>
      </c>
      <c r="BR70" s="53">
        <f t="shared" si="126"/>
        <v>5195</v>
      </c>
      <c r="BS70" s="34">
        <f t="shared" si="127"/>
        <v>151.1875</v>
      </c>
      <c r="BT70" s="33">
        <f t="shared" si="128"/>
        <v>2.52</v>
      </c>
      <c r="BU70" s="32">
        <f t="shared" si="129"/>
        <v>0</v>
      </c>
      <c r="BV70" s="84">
        <f t="shared" si="130"/>
        <v>383.50749999999994</v>
      </c>
    </row>
    <row r="71" spans="1:74" ht="15" x14ac:dyDescent="0.3">
      <c r="A71" s="1">
        <v>68</v>
      </c>
      <c r="B71" s="52" t="s">
        <v>31</v>
      </c>
      <c r="C71" s="54" t="s">
        <v>30</v>
      </c>
      <c r="D71" s="40">
        <f>IF(ISNA(VLOOKUP(C71,'[1]USEHistory (WORK)'!$AH$15:$AW$98,5,FALSE)),0,VLOOKUP(C71,'[1]USEHistory (WORK)'!$AH$15:$AW$98,5,FALSE))</f>
        <v>639</v>
      </c>
      <c r="E71" s="30">
        <f t="shared" si="131"/>
        <v>51.8215</v>
      </c>
      <c r="F71" s="40"/>
      <c r="G71" s="30">
        <f t="shared" si="88"/>
        <v>38.253999999999998</v>
      </c>
      <c r="H71" s="40">
        <f>IF(ISNA(VLOOKUP(C71,'[1]USEHistory (WORK)'!$AH$15:$AW$98,6,FALSE)),0,VLOOKUP(C71,'[1]USEHistory (WORK)'!$AH$15:$AW$98,6,FALSE))</f>
        <v>321</v>
      </c>
      <c r="I71" s="30">
        <f t="shared" si="89"/>
        <v>45.938499999999998</v>
      </c>
      <c r="J71" s="40"/>
      <c r="K71" s="30">
        <f t="shared" si="90"/>
        <v>28.619499999999999</v>
      </c>
      <c r="L71" s="30">
        <f t="shared" si="91"/>
        <v>97.759999999999991</v>
      </c>
      <c r="M71" s="40">
        <f>IF(ISNA(VLOOKUP(C71,'[1]USEHistory (WORK)'!$AH$15:$AW$98,7,FALSE)),0,VLOOKUP(C71,'[1]USEHistory (WORK)'!$AH$15:$AW$98,7,FALSE))</f>
        <v>363</v>
      </c>
      <c r="N71" s="30">
        <f t="shared" si="92"/>
        <v>46.715499999999999</v>
      </c>
      <c r="O71" s="40"/>
      <c r="P71" s="30">
        <f t="shared" si="93"/>
        <v>29.858499999999999</v>
      </c>
      <c r="Q71" s="40">
        <f>IF(ISNA(VLOOKUP(C71,'[1]USEHistory (WORK)'!$AH$15:$AW$98,8,FALSE)),0,VLOOKUP(C71,'[1]USEHistory (WORK)'!$AH$15:$AW$98,8,FALSE))</f>
        <v>607</v>
      </c>
      <c r="R71" s="30">
        <f t="shared" si="94"/>
        <v>51.229500000000002</v>
      </c>
      <c r="S71" s="45"/>
      <c r="T71" s="30">
        <f t="shared" si="95"/>
        <v>37.101999999999997</v>
      </c>
      <c r="U71" s="30">
        <f t="shared" si="96"/>
        <v>97.944999999999993</v>
      </c>
      <c r="V71" s="40">
        <f>IF(ISNA(VLOOKUP(C71,'[1]USEHistory (WORK)'!$AH$15:$AW$98,9,FALSE)),0,VLOOKUP(C71,'[1]USEHistory (WORK)'!$AH$15:$AW$98,9,FALSE))</f>
        <v>532</v>
      </c>
      <c r="W71" s="30">
        <f t="shared" si="97"/>
        <v>49.841999999999999</v>
      </c>
      <c r="X71" s="40"/>
      <c r="Y71" s="30">
        <f t="shared" si="98"/>
        <v>34.844000000000001</v>
      </c>
      <c r="Z71" s="40">
        <f>IF(ISNA(VLOOKUP(C71,'[1]USEHistory (WORK)'!$AH$15:$AW$98,10,FALSE)),0,VLOOKUP(C71,'[1]USEHistory (WORK)'!$AH$15:$AW$98,10,FALSE))</f>
        <v>936</v>
      </c>
      <c r="AA71" s="30">
        <f t="shared" si="99"/>
        <v>59.454999999999998</v>
      </c>
      <c r="AB71" s="40"/>
      <c r="AC71" s="30">
        <f t="shared" si="100"/>
        <v>48.945999999999998</v>
      </c>
      <c r="AD71" s="30">
        <f t="shared" si="101"/>
        <v>109.297</v>
      </c>
      <c r="AE71" s="40">
        <f>IF(ISNA(VLOOKUP(C71,'[1]USEHistory (WORK)'!$AH$15:$AW$98,11,FALSE)),0,VLOOKUP(C71,'[1]USEHistory (WORK)'!$AH$15:$AW$98,11,FALSE))</f>
        <v>1495</v>
      </c>
      <c r="AF71" s="30">
        <f t="shared" si="102"/>
        <v>76.224999999999994</v>
      </c>
      <c r="AG71" s="40"/>
      <c r="AH71" s="30">
        <f t="shared" si="103"/>
        <v>69.069999999999993</v>
      </c>
      <c r="AI71" s="40">
        <f>IF(ISNA(VLOOKUP(C71,'[1]USEHistory (WORK)'!$AH$15:$AW$98,12,FALSE)),0,VLOOKUP(C71,'[1]USEHistory (WORK)'!$AH$15:$AW$98,12,FALSE))</f>
        <v>2989</v>
      </c>
      <c r="AJ71" s="30">
        <f t="shared" si="104"/>
        <v>121.045</v>
      </c>
      <c r="AK71" s="40"/>
      <c r="AL71" s="30">
        <f t="shared" si="105"/>
        <v>133.96599999999998</v>
      </c>
      <c r="AM71" s="30">
        <f t="shared" si="106"/>
        <v>197.26999999999998</v>
      </c>
      <c r="AN71" s="40">
        <f>IF(ISNA(VLOOKUP(C71,'[1]USEHistory (WORK)'!$AH$15:$AW$98,13,FALSE)),0,VLOOKUP(C71,'[1]USEHistory (WORK)'!$AH$15:$AW$98,13,FALSE))</f>
        <v>1014</v>
      </c>
      <c r="AO71" s="30">
        <f t="shared" si="107"/>
        <v>61.795000000000002</v>
      </c>
      <c r="AP71" s="40"/>
      <c r="AQ71" s="30">
        <f t="shared" si="108"/>
        <v>51.753999999999998</v>
      </c>
      <c r="AR71" s="40">
        <f>IF(ISNA(VLOOKUP(C71,'[1]USEHistory (WORK)'!$AH$15:$AW$98,14,FALSE)),0,VLOOKUP(C71,'[1]USEHistory (WORK)'!$AH$15:$AW$98,14,FALSE))</f>
        <v>731</v>
      </c>
      <c r="AS71" s="30">
        <f t="shared" si="109"/>
        <v>53.523499999999999</v>
      </c>
      <c r="AT71" s="40"/>
      <c r="AU71" s="30">
        <f t="shared" si="110"/>
        <v>41.566000000000003</v>
      </c>
      <c r="AV71" s="30">
        <f t="shared" si="111"/>
        <v>115.3185</v>
      </c>
      <c r="AW71" s="40">
        <f>IF(ISNA(VLOOKUP(C71,'[1]USEHistory (WORK)'!$AH$15:$AW$98,15,FALSE)),0,VLOOKUP(C71,'[1]USEHistory (WORK)'!$AH$15:$AW$98,15,FALSE))</f>
        <v>818</v>
      </c>
      <c r="AX71" s="30">
        <f t="shared" si="112"/>
        <v>55.914999999999999</v>
      </c>
      <c r="AY71" s="40"/>
      <c r="AZ71" s="30">
        <f t="shared" si="113"/>
        <v>44.698</v>
      </c>
      <c r="BA71" s="40">
        <f>IF(ISNA(VLOOKUP(C71,'[1]USEHistory (WORK)'!$AH$15:$AW$98,16,FALSE)),0,VLOOKUP(C71,'[1]USEHistory (WORK)'!$AH$15:$AW$98,16,FALSE))</f>
        <v>414</v>
      </c>
      <c r="BB71" s="30">
        <f t="shared" si="114"/>
        <v>47.658999999999999</v>
      </c>
      <c r="BC71" s="40"/>
      <c r="BD71" s="30">
        <f t="shared" si="115"/>
        <v>31.363</v>
      </c>
      <c r="BE71" s="30">
        <f t="shared" si="116"/>
        <v>103.574</v>
      </c>
      <c r="BF71" s="42">
        <f t="shared" si="117"/>
        <v>721.16449999999986</v>
      </c>
      <c r="BG71" s="41">
        <f t="shared" si="118"/>
        <v>590.04099999999994</v>
      </c>
      <c r="BH71" s="40">
        <f t="shared" si="119"/>
        <v>10859</v>
      </c>
      <c r="BI71" s="51"/>
      <c r="BJ71" s="51"/>
      <c r="BK71" s="50">
        <f t="shared" si="120"/>
        <v>480</v>
      </c>
      <c r="BL71" s="49">
        <f t="shared" si="121"/>
        <v>10859</v>
      </c>
      <c r="BM71" s="37">
        <f t="shared" si="122"/>
        <v>136.10449999999997</v>
      </c>
      <c r="BN71" s="32">
        <f t="shared" si="123"/>
        <v>105.06</v>
      </c>
      <c r="BO71" s="99">
        <f t="shared" si="124"/>
        <v>721.16449999999986</v>
      </c>
      <c r="BQ71" s="48">
        <f t="shared" si="125"/>
        <v>229.79999999999998</v>
      </c>
      <c r="BR71" s="53">
        <f t="shared" si="126"/>
        <v>10859</v>
      </c>
      <c r="BS71" s="34">
        <f t="shared" si="127"/>
        <v>189.68499999999997</v>
      </c>
      <c r="BT71" s="33">
        <f t="shared" si="128"/>
        <v>109.43999999999997</v>
      </c>
      <c r="BU71" s="32">
        <f t="shared" si="129"/>
        <v>61.116000000000007</v>
      </c>
      <c r="BV71" s="84">
        <f t="shared" si="130"/>
        <v>590.04099999999994</v>
      </c>
    </row>
    <row r="72" spans="1:74" ht="15" x14ac:dyDescent="0.3">
      <c r="A72" s="1">
        <v>69</v>
      </c>
      <c r="B72" s="52" t="s">
        <v>29</v>
      </c>
      <c r="C72" s="54" t="s">
        <v>28</v>
      </c>
      <c r="D72" s="40">
        <f>IF(ISNA(VLOOKUP(C72,'[1]USEHistory (WORK)'!$AH$15:$AW$98,5,FALSE)),0,VLOOKUP(C72,'[1]USEHistory (WORK)'!$AH$15:$AW$98,5,FALSE))</f>
        <v>617</v>
      </c>
      <c r="E72" s="30">
        <f t="shared" si="131"/>
        <v>51.414500000000004</v>
      </c>
      <c r="F72" s="40"/>
      <c r="G72" s="30">
        <f t="shared" si="88"/>
        <v>37.461999999999996</v>
      </c>
      <c r="H72" s="40">
        <f>IF(ISNA(VLOOKUP(C72,'[1]USEHistory (WORK)'!$AH$15:$AW$98,6,FALSE)),0,VLOOKUP(C72,'[1]USEHistory (WORK)'!$AH$15:$AW$98,6,FALSE))</f>
        <v>675</v>
      </c>
      <c r="I72" s="30">
        <f t="shared" si="89"/>
        <v>52.487499999999997</v>
      </c>
      <c r="J72" s="40"/>
      <c r="K72" s="30">
        <f t="shared" si="90"/>
        <v>39.549999999999997</v>
      </c>
      <c r="L72" s="30">
        <f t="shared" si="91"/>
        <v>103.902</v>
      </c>
      <c r="M72" s="40">
        <f>IF(ISNA(VLOOKUP(C72,'[1]USEHistory (WORK)'!$AH$15:$AW$98,7,FALSE)),0,VLOOKUP(C72,'[1]USEHistory (WORK)'!$AH$15:$AW$98,7,FALSE))</f>
        <v>531</v>
      </c>
      <c r="N72" s="30">
        <f t="shared" si="92"/>
        <v>49.823499999999996</v>
      </c>
      <c r="O72" s="40"/>
      <c r="P72" s="30">
        <f t="shared" si="93"/>
        <v>34.814499999999995</v>
      </c>
      <c r="Q72" s="40">
        <f>IF(ISNA(VLOOKUP(C72,'[1]USEHistory (WORK)'!$AH$15:$AW$98,8,FALSE)),0,VLOOKUP(C72,'[1]USEHistory (WORK)'!$AH$15:$AW$98,8,FALSE))</f>
        <v>518</v>
      </c>
      <c r="R72" s="30">
        <f t="shared" si="94"/>
        <v>49.582999999999998</v>
      </c>
      <c r="S72" s="45"/>
      <c r="T72" s="30">
        <f t="shared" si="95"/>
        <v>34.430999999999997</v>
      </c>
      <c r="U72" s="30">
        <f t="shared" si="96"/>
        <v>99.406499999999994</v>
      </c>
      <c r="V72" s="40">
        <f>IF(ISNA(VLOOKUP(C72,'[1]USEHistory (WORK)'!$AH$15:$AW$98,9,FALSE)),0,VLOOKUP(C72,'[1]USEHistory (WORK)'!$AH$15:$AW$98,9,FALSE))</f>
        <v>565</v>
      </c>
      <c r="W72" s="30">
        <f t="shared" si="97"/>
        <v>50.452500000000001</v>
      </c>
      <c r="X72" s="40"/>
      <c r="Y72" s="30">
        <f t="shared" si="98"/>
        <v>35.817499999999995</v>
      </c>
      <c r="Z72" s="40">
        <f>IF(ISNA(VLOOKUP(C72,'[1]USEHistory (WORK)'!$AH$15:$AW$98,10,FALSE)),0,VLOOKUP(C72,'[1]USEHistory (WORK)'!$AH$15:$AW$98,10,FALSE))</f>
        <v>662</v>
      </c>
      <c r="AA72" s="30">
        <f t="shared" si="99"/>
        <v>52.247</v>
      </c>
      <c r="AB72" s="40"/>
      <c r="AC72" s="30">
        <f t="shared" si="100"/>
        <v>39.081999999999994</v>
      </c>
      <c r="AD72" s="30">
        <f t="shared" si="101"/>
        <v>102.6995</v>
      </c>
      <c r="AE72" s="40">
        <f>IF(ISNA(VLOOKUP(C72,'[1]USEHistory (WORK)'!$AH$15:$AW$98,11,FALSE)),0,VLOOKUP(C72,'[1]USEHistory (WORK)'!$AH$15:$AW$98,11,FALSE))</f>
        <v>1267</v>
      </c>
      <c r="AF72" s="30">
        <f t="shared" si="102"/>
        <v>69.384999999999991</v>
      </c>
      <c r="AG72" s="40"/>
      <c r="AH72" s="30">
        <f t="shared" si="103"/>
        <v>60.862000000000002</v>
      </c>
      <c r="AI72" s="40">
        <f>IF(ISNA(VLOOKUP(C72,'[1]USEHistory (WORK)'!$AH$15:$AW$98,12,FALSE)),0,VLOOKUP(C72,'[1]USEHistory (WORK)'!$AH$15:$AW$98,12,FALSE))</f>
        <v>3780</v>
      </c>
      <c r="AJ72" s="30">
        <f t="shared" si="104"/>
        <v>144.77499999999998</v>
      </c>
      <c r="AK72" s="40"/>
      <c r="AL72" s="30">
        <f t="shared" si="105"/>
        <v>168.77</v>
      </c>
      <c r="AM72" s="30">
        <f t="shared" si="106"/>
        <v>214.15999999999997</v>
      </c>
      <c r="AN72" s="40">
        <f>IF(ISNA(VLOOKUP(C72,'[1]USEHistory (WORK)'!$AH$15:$AW$98,13,FALSE)),0,VLOOKUP(C72,'[1]USEHistory (WORK)'!$AH$15:$AW$98,13,FALSE))</f>
        <v>2774</v>
      </c>
      <c r="AO72" s="30">
        <f t="shared" si="107"/>
        <v>114.595</v>
      </c>
      <c r="AP72" s="40"/>
      <c r="AQ72" s="30">
        <f t="shared" si="108"/>
        <v>124.50600000000003</v>
      </c>
      <c r="AR72" s="40">
        <f>IF(ISNA(VLOOKUP(C72,'[1]USEHistory (WORK)'!$AH$15:$AW$98,14,FALSE)),0,VLOOKUP(C72,'[1]USEHistory (WORK)'!$AH$15:$AW$98,14,FALSE))</f>
        <v>639</v>
      </c>
      <c r="AS72" s="30">
        <f t="shared" si="109"/>
        <v>51.8215</v>
      </c>
      <c r="AT72" s="40"/>
      <c r="AU72" s="30">
        <f t="shared" si="110"/>
        <v>38.253999999999998</v>
      </c>
      <c r="AV72" s="30">
        <f t="shared" si="111"/>
        <v>166.41649999999998</v>
      </c>
      <c r="AW72" s="40">
        <f>IF(ISNA(VLOOKUP(C72,'[1]USEHistory (WORK)'!$AH$15:$AW$98,15,FALSE)),0,VLOOKUP(C72,'[1]USEHistory (WORK)'!$AH$15:$AW$98,15,FALSE))</f>
        <v>657</v>
      </c>
      <c r="AX72" s="30">
        <f t="shared" si="112"/>
        <v>52.154499999999999</v>
      </c>
      <c r="AY72" s="40"/>
      <c r="AZ72" s="30">
        <f t="shared" si="113"/>
        <v>38.902000000000001</v>
      </c>
      <c r="BA72" s="40">
        <f>IF(ISNA(VLOOKUP(C72,'[1]USEHistory (WORK)'!$AH$15:$AW$98,16,FALSE)),0,VLOOKUP(C72,'[1]USEHistory (WORK)'!$AH$15:$AW$98,16,FALSE))</f>
        <v>590</v>
      </c>
      <c r="BB72" s="30">
        <f t="shared" si="114"/>
        <v>50.914999999999999</v>
      </c>
      <c r="BC72" s="40"/>
      <c r="BD72" s="30">
        <f t="shared" si="115"/>
        <v>36.555</v>
      </c>
      <c r="BE72" s="30">
        <f t="shared" si="116"/>
        <v>103.06950000000001</v>
      </c>
      <c r="BF72" s="42">
        <f t="shared" si="117"/>
        <v>789.654</v>
      </c>
      <c r="BG72" s="41">
        <f t="shared" si="118"/>
        <v>689.00600000000009</v>
      </c>
      <c r="BH72" s="40">
        <f t="shared" si="119"/>
        <v>13275</v>
      </c>
      <c r="BK72" s="50">
        <f t="shared" si="120"/>
        <v>480</v>
      </c>
      <c r="BL72" s="49">
        <f t="shared" si="121"/>
        <v>13275</v>
      </c>
      <c r="BM72" s="37">
        <f t="shared" si="122"/>
        <v>142.52399999999997</v>
      </c>
      <c r="BN72" s="32">
        <f t="shared" si="123"/>
        <v>167.13</v>
      </c>
      <c r="BO72" s="99">
        <f t="shared" si="124"/>
        <v>789.654</v>
      </c>
      <c r="BQ72" s="48">
        <f t="shared" si="125"/>
        <v>229.79999999999998</v>
      </c>
      <c r="BR72" s="53">
        <f t="shared" si="126"/>
        <v>13275</v>
      </c>
      <c r="BS72" s="34">
        <f t="shared" si="127"/>
        <v>206.61799999999997</v>
      </c>
      <c r="BT72" s="33">
        <f t="shared" si="128"/>
        <v>105.01200000000001</v>
      </c>
      <c r="BU72" s="32">
        <f t="shared" si="129"/>
        <v>147.57600000000002</v>
      </c>
      <c r="BV72" s="84">
        <f t="shared" si="130"/>
        <v>689.00599999999997</v>
      </c>
    </row>
    <row r="73" spans="1:74" ht="15" x14ac:dyDescent="0.3">
      <c r="A73" s="1">
        <v>70</v>
      </c>
      <c r="B73" s="52" t="s">
        <v>27</v>
      </c>
      <c r="C73" s="54" t="s">
        <v>26</v>
      </c>
      <c r="D73" s="40">
        <f>IF(ISNA(VLOOKUP(C73,'[1]USEHistory (WORK)'!$AH$15:$AW$98,5,FALSE)),0,VLOOKUP(C73,'[1]USEHistory (WORK)'!$AH$15:$AW$98,5,FALSE))</f>
        <v>472</v>
      </c>
      <c r="E73" s="30">
        <f t="shared" si="131"/>
        <v>48.731999999999999</v>
      </c>
      <c r="F73" s="40"/>
      <c r="G73" s="30">
        <f t="shared" si="88"/>
        <v>33.073999999999998</v>
      </c>
      <c r="H73" s="40">
        <f>IF(ISNA(VLOOKUP(C73,'[1]USEHistory (WORK)'!$AH$15:$AW$98,6,FALSE)),0,VLOOKUP(C73,'[1]USEHistory (WORK)'!$AH$15:$AW$98,6,FALSE))</f>
        <v>464</v>
      </c>
      <c r="I73" s="30">
        <f t="shared" si="89"/>
        <v>48.584000000000003</v>
      </c>
      <c r="J73" s="40"/>
      <c r="K73" s="30">
        <f t="shared" si="90"/>
        <v>32.838000000000001</v>
      </c>
      <c r="L73" s="30">
        <f t="shared" si="91"/>
        <v>97.316000000000003</v>
      </c>
      <c r="M73" s="40">
        <f>IF(ISNA(VLOOKUP(C73,'[1]USEHistory (WORK)'!$AH$15:$AW$98,7,FALSE)),0,VLOOKUP(C73,'[1]USEHistory (WORK)'!$AH$15:$AW$98,7,FALSE))</f>
        <v>309</v>
      </c>
      <c r="N73" s="30">
        <f t="shared" si="92"/>
        <v>45.716499999999996</v>
      </c>
      <c r="O73" s="40"/>
      <c r="P73" s="30">
        <f t="shared" si="93"/>
        <v>28.265499999999999</v>
      </c>
      <c r="Q73" s="40">
        <f>IF(ISNA(VLOOKUP(C73,'[1]USEHistory (WORK)'!$AH$15:$AW$98,8,FALSE)),0,VLOOKUP(C73,'[1]USEHistory (WORK)'!$AH$15:$AW$98,8,FALSE))</f>
        <v>358</v>
      </c>
      <c r="R73" s="30">
        <f t="shared" si="94"/>
        <v>46.622999999999998</v>
      </c>
      <c r="S73" s="45"/>
      <c r="T73" s="30">
        <f t="shared" si="95"/>
        <v>29.710999999999999</v>
      </c>
      <c r="U73" s="30">
        <f t="shared" si="96"/>
        <v>92.339499999999987</v>
      </c>
      <c r="V73" s="40">
        <f>IF(ISNA(VLOOKUP(C73,'[1]USEHistory (WORK)'!$AH$15:$AW$98,9,FALSE)),0,VLOOKUP(C73,'[1]USEHistory (WORK)'!$AH$15:$AW$98,9,FALSE))</f>
        <v>380</v>
      </c>
      <c r="W73" s="30">
        <f t="shared" si="97"/>
        <v>47.03</v>
      </c>
      <c r="X73" s="40"/>
      <c r="Y73" s="30">
        <f t="shared" si="98"/>
        <v>30.36</v>
      </c>
      <c r="Z73" s="40">
        <f>IF(ISNA(VLOOKUP(C73,'[1]USEHistory (WORK)'!$AH$15:$AW$98,10,FALSE)),0,VLOOKUP(C73,'[1]USEHistory (WORK)'!$AH$15:$AW$98,10,FALSE))</f>
        <v>584</v>
      </c>
      <c r="AA73" s="30">
        <f t="shared" si="99"/>
        <v>50.804000000000002</v>
      </c>
      <c r="AB73" s="40"/>
      <c r="AC73" s="30">
        <f t="shared" si="100"/>
        <v>36.378</v>
      </c>
      <c r="AD73" s="30">
        <f t="shared" si="101"/>
        <v>97.834000000000003</v>
      </c>
      <c r="AE73" s="40">
        <f>IF(ISNA(VLOOKUP(C73,'[1]USEHistory (WORK)'!$AH$15:$AW$98,11,FALSE)),0,VLOOKUP(C73,'[1]USEHistory (WORK)'!$AH$15:$AW$98,11,FALSE))</f>
        <v>728</v>
      </c>
      <c r="AF73" s="30">
        <f t="shared" si="102"/>
        <v>53.468000000000004</v>
      </c>
      <c r="AG73" s="40"/>
      <c r="AH73" s="30">
        <f t="shared" si="103"/>
        <v>41.457999999999998</v>
      </c>
      <c r="AI73" s="40">
        <f>IF(ISNA(VLOOKUP(C73,'[1]USEHistory (WORK)'!$AH$15:$AW$98,12,FALSE)),0,VLOOKUP(C73,'[1]USEHistory (WORK)'!$AH$15:$AW$98,12,FALSE))</f>
        <v>2048</v>
      </c>
      <c r="AJ73" s="30">
        <f t="shared" si="104"/>
        <v>92.814999999999998</v>
      </c>
      <c r="AK73" s="40"/>
      <c r="AL73" s="30">
        <f t="shared" si="105"/>
        <v>92.562000000000012</v>
      </c>
      <c r="AM73" s="30">
        <f t="shared" si="106"/>
        <v>146.28300000000002</v>
      </c>
      <c r="AN73" s="40">
        <f>IF(ISNA(VLOOKUP(C73,'[1]USEHistory (WORK)'!$AH$15:$AW$98,13,FALSE)),0,VLOOKUP(C73,'[1]USEHistory (WORK)'!$AH$15:$AW$98,13,FALSE))</f>
        <v>1101</v>
      </c>
      <c r="AO73" s="30">
        <f t="shared" si="107"/>
        <v>64.405000000000001</v>
      </c>
      <c r="AP73" s="40"/>
      <c r="AQ73" s="30">
        <f t="shared" si="108"/>
        <v>54.886000000000003</v>
      </c>
      <c r="AR73" s="40">
        <f>IF(ISNA(VLOOKUP(C73,'[1]USEHistory (WORK)'!$AH$15:$AW$98,14,FALSE)),0,VLOOKUP(C73,'[1]USEHistory (WORK)'!$AH$15:$AW$98,14,FALSE))</f>
        <v>479</v>
      </c>
      <c r="AS73" s="30">
        <f t="shared" si="109"/>
        <v>48.861499999999999</v>
      </c>
      <c r="AT73" s="40"/>
      <c r="AU73" s="30">
        <f t="shared" si="110"/>
        <v>33.280500000000004</v>
      </c>
      <c r="AV73" s="30">
        <f t="shared" si="111"/>
        <v>113.26650000000001</v>
      </c>
      <c r="AW73" s="40">
        <f>IF(ISNA(VLOOKUP(C73,'[1]USEHistory (WORK)'!$AH$15:$AW$98,15,FALSE)),0,VLOOKUP(C73,'[1]USEHistory (WORK)'!$AH$15:$AW$98,15,FALSE))</f>
        <v>543</v>
      </c>
      <c r="AX73" s="30">
        <f t="shared" si="112"/>
        <v>50.045499999999997</v>
      </c>
      <c r="AY73" s="40"/>
      <c r="AZ73" s="30">
        <f t="shared" si="113"/>
        <v>35.168500000000002</v>
      </c>
      <c r="BA73" s="40">
        <f>IF(ISNA(VLOOKUP(C73,'[1]USEHistory (WORK)'!$AH$15:$AW$98,16,FALSE)),0,VLOOKUP(C73,'[1]USEHistory (WORK)'!$AH$15:$AW$98,16,FALSE))</f>
        <v>446</v>
      </c>
      <c r="BB73" s="30">
        <f t="shared" si="114"/>
        <v>48.250999999999998</v>
      </c>
      <c r="BC73" s="40"/>
      <c r="BD73" s="30">
        <f t="shared" si="115"/>
        <v>32.307000000000002</v>
      </c>
      <c r="BE73" s="30">
        <f t="shared" si="116"/>
        <v>98.296499999999995</v>
      </c>
      <c r="BF73" s="42">
        <f t="shared" si="117"/>
        <v>645.33550000000002</v>
      </c>
      <c r="BG73" s="41">
        <f t="shared" si="118"/>
        <v>480.28850000000011</v>
      </c>
      <c r="BH73" s="40">
        <f t="shared" si="119"/>
        <v>7912</v>
      </c>
      <c r="BK73" s="50">
        <f t="shared" si="120"/>
        <v>480</v>
      </c>
      <c r="BL73" s="49">
        <f t="shared" si="121"/>
        <v>7912</v>
      </c>
      <c r="BM73" s="37">
        <f t="shared" si="122"/>
        <v>115.8655</v>
      </c>
      <c r="BN73" s="32">
        <f t="shared" si="123"/>
        <v>49.47</v>
      </c>
      <c r="BO73" s="99">
        <f t="shared" si="124"/>
        <v>645.33550000000002</v>
      </c>
      <c r="BQ73" s="48">
        <f t="shared" si="125"/>
        <v>229.79999999999998</v>
      </c>
      <c r="BR73" s="53">
        <f t="shared" si="126"/>
        <v>7912</v>
      </c>
      <c r="BS73" s="34">
        <f t="shared" si="127"/>
        <v>172.13250000000002</v>
      </c>
      <c r="BT73" s="33">
        <f t="shared" si="128"/>
        <v>58.644000000000005</v>
      </c>
      <c r="BU73" s="32">
        <f t="shared" si="129"/>
        <v>19.712000000000003</v>
      </c>
      <c r="BV73" s="84">
        <f t="shared" si="130"/>
        <v>480.2885</v>
      </c>
    </row>
    <row r="74" spans="1:74" ht="15" x14ac:dyDescent="0.3">
      <c r="A74" s="1">
        <v>71</v>
      </c>
      <c r="B74" s="52" t="s">
        <v>25</v>
      </c>
      <c r="C74" s="54" t="s">
        <v>24</v>
      </c>
      <c r="D74" s="40">
        <f>IF(ISNA(VLOOKUP(C74,'[1]USEHistory (WORK)'!$AH$15:$AW$98,5,FALSE)),0,VLOOKUP(C74,'[1]USEHistory (WORK)'!$AH$15:$AW$98,5,FALSE))</f>
        <v>407</v>
      </c>
      <c r="E74" s="30">
        <f t="shared" si="131"/>
        <v>47.529499999999999</v>
      </c>
      <c r="F74" s="40"/>
      <c r="G74" s="30">
        <f t="shared" si="88"/>
        <v>31.156500000000001</v>
      </c>
      <c r="H74" s="40">
        <f>IF(ISNA(VLOOKUP(C74,'[1]USEHistory (WORK)'!$AH$15:$AW$98,6,FALSE)),0,VLOOKUP(C74,'[1]USEHistory (WORK)'!$AH$15:$AW$98,6,FALSE))</f>
        <v>533</v>
      </c>
      <c r="I74" s="30">
        <f t="shared" si="89"/>
        <v>49.860500000000002</v>
      </c>
      <c r="J74" s="40"/>
      <c r="K74" s="30">
        <f t="shared" si="90"/>
        <v>34.8735</v>
      </c>
      <c r="L74" s="30">
        <f t="shared" si="91"/>
        <v>97.39</v>
      </c>
      <c r="M74" s="40">
        <f>IF(ISNA(VLOOKUP(C74,'[1]USEHistory (WORK)'!$AH$15:$AW$98,7,FALSE)),0,VLOOKUP(C74,'[1]USEHistory (WORK)'!$AH$15:$AW$98,7,FALSE))</f>
        <v>314</v>
      </c>
      <c r="N74" s="30">
        <f t="shared" si="92"/>
        <v>45.808999999999997</v>
      </c>
      <c r="O74" s="40"/>
      <c r="P74" s="30">
        <f t="shared" si="93"/>
        <v>28.412999999999997</v>
      </c>
      <c r="Q74" s="40">
        <f>IF(ISNA(VLOOKUP(C74,'[1]USEHistory (WORK)'!$AH$15:$AW$98,8,FALSE)),0,VLOOKUP(C74,'[1]USEHistory (WORK)'!$AH$15:$AW$98,8,FALSE))</f>
        <v>387</v>
      </c>
      <c r="R74" s="30">
        <f t="shared" si="94"/>
        <v>47.159500000000001</v>
      </c>
      <c r="S74" s="45"/>
      <c r="T74" s="30">
        <f t="shared" si="95"/>
        <v>30.566499999999998</v>
      </c>
      <c r="U74" s="30">
        <f t="shared" si="96"/>
        <v>92.968500000000006</v>
      </c>
      <c r="V74" s="40">
        <f>IF(ISNA(VLOOKUP(C74,'[1]USEHistory (WORK)'!$AH$15:$AW$98,9,FALSE)),0,VLOOKUP(C74,'[1]USEHistory (WORK)'!$AH$15:$AW$98,9,FALSE))</f>
        <v>420</v>
      </c>
      <c r="W74" s="30">
        <f t="shared" si="97"/>
        <v>47.769999999999996</v>
      </c>
      <c r="X74" s="40"/>
      <c r="Y74" s="30">
        <f t="shared" si="98"/>
        <v>31.54</v>
      </c>
      <c r="Z74" s="40">
        <f>IF(ISNA(VLOOKUP(C74,'[1]USEHistory (WORK)'!$AH$15:$AW$98,10,FALSE)),0,VLOOKUP(C74,'[1]USEHistory (WORK)'!$AH$15:$AW$98,10,FALSE))</f>
        <v>393</v>
      </c>
      <c r="AA74" s="30">
        <f t="shared" si="99"/>
        <v>47.270499999999998</v>
      </c>
      <c r="AB74" s="40"/>
      <c r="AC74" s="30">
        <f t="shared" si="100"/>
        <v>30.743499999999997</v>
      </c>
      <c r="AD74" s="30">
        <f t="shared" si="101"/>
        <v>95.040499999999994</v>
      </c>
      <c r="AE74" s="40">
        <f>IF(ISNA(VLOOKUP(C74,'[1]USEHistory (WORK)'!$AH$15:$AW$98,11,FALSE)),0,VLOOKUP(C74,'[1]USEHistory (WORK)'!$AH$15:$AW$98,11,FALSE))</f>
        <v>257</v>
      </c>
      <c r="AF74" s="30">
        <f t="shared" si="102"/>
        <v>44.7545</v>
      </c>
      <c r="AG74" s="40"/>
      <c r="AH74" s="30">
        <f t="shared" si="103"/>
        <v>26.7315</v>
      </c>
      <c r="AI74" s="40">
        <f>IF(ISNA(VLOOKUP(C74,'[1]USEHistory (WORK)'!$AH$15:$AW$98,12,FALSE)),0,VLOOKUP(C74,'[1]USEHistory (WORK)'!$AH$15:$AW$98,12,FALSE))</f>
        <v>346</v>
      </c>
      <c r="AJ74" s="30">
        <f t="shared" si="104"/>
        <v>46.400999999999996</v>
      </c>
      <c r="AK74" s="40"/>
      <c r="AL74" s="30">
        <f t="shared" si="105"/>
        <v>29.356999999999999</v>
      </c>
      <c r="AM74" s="30">
        <f t="shared" si="106"/>
        <v>91.155499999999989</v>
      </c>
      <c r="AN74" s="40">
        <f>IF(ISNA(VLOOKUP(C74,'[1]USEHistory (WORK)'!$AH$15:$AW$98,13,FALSE)),0,VLOOKUP(C74,'[1]USEHistory (WORK)'!$AH$15:$AW$98,13,FALSE))</f>
        <v>390</v>
      </c>
      <c r="AO74" s="30">
        <f t="shared" si="107"/>
        <v>47.215000000000003</v>
      </c>
      <c r="AP74" s="40"/>
      <c r="AQ74" s="30">
        <f t="shared" si="108"/>
        <v>30.655000000000001</v>
      </c>
      <c r="AR74" s="40">
        <f>IF(ISNA(VLOOKUP(C74,'[1]USEHistory (WORK)'!$AH$15:$AW$98,14,FALSE)),0,VLOOKUP(C74,'[1]USEHistory (WORK)'!$AH$15:$AW$98,14,FALSE))</f>
        <v>495</v>
      </c>
      <c r="AS74" s="30">
        <f t="shared" si="109"/>
        <v>49.157499999999999</v>
      </c>
      <c r="AT74" s="40"/>
      <c r="AU74" s="30">
        <f t="shared" si="110"/>
        <v>33.752499999999998</v>
      </c>
      <c r="AV74" s="30">
        <f t="shared" si="111"/>
        <v>96.372500000000002</v>
      </c>
      <c r="AW74" s="40">
        <f>IF(ISNA(VLOOKUP(C74,'[1]USEHistory (WORK)'!$AH$15:$AW$98,15,FALSE)),0,VLOOKUP(C74,'[1]USEHistory (WORK)'!$AH$15:$AW$98,15,FALSE))</f>
        <v>614</v>
      </c>
      <c r="AX74" s="30">
        <f t="shared" si="112"/>
        <v>51.359000000000002</v>
      </c>
      <c r="AY74" s="40"/>
      <c r="AZ74" s="30">
        <f t="shared" si="113"/>
        <v>37.353999999999999</v>
      </c>
      <c r="BA74" s="40">
        <f>IF(ISNA(VLOOKUP(C74,'[1]USEHistory (WORK)'!$AH$15:$AW$98,16,FALSE)),0,VLOOKUP(C74,'[1]USEHistory (WORK)'!$AH$15:$AW$98,16,FALSE))</f>
        <v>368</v>
      </c>
      <c r="BB74" s="30">
        <f t="shared" si="114"/>
        <v>46.808</v>
      </c>
      <c r="BC74" s="40"/>
      <c r="BD74" s="30">
        <f t="shared" si="115"/>
        <v>30.006</v>
      </c>
      <c r="BE74" s="30">
        <f t="shared" si="116"/>
        <v>98.167000000000002</v>
      </c>
      <c r="BF74" s="42">
        <f t="shared" si="117"/>
        <v>571.09399999999994</v>
      </c>
      <c r="BG74" s="41">
        <f t="shared" si="118"/>
        <v>375.149</v>
      </c>
      <c r="BH74" s="40">
        <f t="shared" si="119"/>
        <v>4924</v>
      </c>
      <c r="BK74" s="50">
        <f t="shared" si="120"/>
        <v>480</v>
      </c>
      <c r="BL74" s="49">
        <f t="shared" si="121"/>
        <v>4924</v>
      </c>
      <c r="BM74" s="37">
        <f t="shared" si="122"/>
        <v>91.093999999999994</v>
      </c>
      <c r="BN74" s="32">
        <f t="shared" si="123"/>
        <v>0</v>
      </c>
      <c r="BO74" s="99">
        <f t="shared" si="124"/>
        <v>571.09400000000005</v>
      </c>
      <c r="BQ74" s="48">
        <f t="shared" si="125"/>
        <v>229.79999999999998</v>
      </c>
      <c r="BR74" s="53">
        <f t="shared" si="126"/>
        <v>4924</v>
      </c>
      <c r="BS74" s="34">
        <f t="shared" si="127"/>
        <v>144.84499999999997</v>
      </c>
      <c r="BT74" s="33">
        <f t="shared" si="128"/>
        <v>0.504</v>
      </c>
      <c r="BU74" s="32">
        <f t="shared" si="129"/>
        <v>0</v>
      </c>
      <c r="BV74" s="84">
        <f t="shared" si="130"/>
        <v>375.149</v>
      </c>
    </row>
    <row r="75" spans="1:74" ht="15" x14ac:dyDescent="0.3">
      <c r="A75" s="1">
        <v>72</v>
      </c>
      <c r="B75" s="52" t="s">
        <v>23</v>
      </c>
      <c r="C75" s="54" t="s">
        <v>22</v>
      </c>
      <c r="D75" s="40">
        <f>IF(ISNA(VLOOKUP(C75,'[1]USEHistory (WORK)'!$AH$15:$AW$98,5,FALSE)),0,VLOOKUP(C75,'[1]USEHistory (WORK)'!$AH$15:$AW$98,5,FALSE))</f>
        <v>761</v>
      </c>
      <c r="E75" s="30">
        <f t="shared" si="131"/>
        <v>54.204999999999998</v>
      </c>
      <c r="F75" s="40"/>
      <c r="G75" s="30">
        <f t="shared" si="88"/>
        <v>42.646000000000001</v>
      </c>
      <c r="H75" s="40">
        <f>IF(ISNA(VLOOKUP(C75,'[1]USEHistory (WORK)'!$AH$15:$AW$98,6,FALSE)),0,VLOOKUP(C75,'[1]USEHistory (WORK)'!$AH$15:$AW$98,6,FALSE))</f>
        <v>860</v>
      </c>
      <c r="I75" s="30">
        <f t="shared" si="89"/>
        <v>57.174999999999997</v>
      </c>
      <c r="J75" s="40"/>
      <c r="K75" s="30">
        <f t="shared" si="90"/>
        <v>46.209999999999994</v>
      </c>
      <c r="L75" s="30">
        <f t="shared" si="91"/>
        <v>111.38</v>
      </c>
      <c r="M75" s="40">
        <f>IF(ISNA(VLOOKUP(C75,'[1]USEHistory (WORK)'!$AH$15:$AW$98,7,FALSE)),0,VLOOKUP(C75,'[1]USEHistory (WORK)'!$AH$15:$AW$98,7,FALSE))</f>
        <v>843</v>
      </c>
      <c r="N75" s="30">
        <f t="shared" si="92"/>
        <v>56.664999999999999</v>
      </c>
      <c r="O75" s="40"/>
      <c r="P75" s="30">
        <f t="shared" si="93"/>
        <v>45.597999999999999</v>
      </c>
      <c r="Q75" s="40">
        <f>IF(ISNA(VLOOKUP(C75,'[1]USEHistory (WORK)'!$AH$15:$AW$98,8,FALSE)),0,VLOOKUP(C75,'[1]USEHistory (WORK)'!$AH$15:$AW$98,8,FALSE))</f>
        <v>934</v>
      </c>
      <c r="R75" s="30">
        <f t="shared" si="94"/>
        <v>59.394999999999996</v>
      </c>
      <c r="S75" s="45"/>
      <c r="T75" s="30">
        <f t="shared" si="95"/>
        <v>48.873999999999995</v>
      </c>
      <c r="U75" s="30">
        <f t="shared" si="96"/>
        <v>116.06</v>
      </c>
      <c r="V75" s="40">
        <f>IF(ISNA(VLOOKUP(C75,'[1]USEHistory (WORK)'!$AH$15:$AW$98,9,FALSE)),0,VLOOKUP(C75,'[1]USEHistory (WORK)'!$AH$15:$AW$98,9,FALSE))</f>
        <v>829</v>
      </c>
      <c r="W75" s="30">
        <f t="shared" si="97"/>
        <v>56.245000000000005</v>
      </c>
      <c r="X75" s="40"/>
      <c r="Y75" s="30">
        <f t="shared" si="98"/>
        <v>45.093999999999994</v>
      </c>
      <c r="Z75" s="40">
        <f>IF(ISNA(VLOOKUP(C75,'[1]USEHistory (WORK)'!$AH$15:$AW$98,10,FALSE)),0,VLOOKUP(C75,'[1]USEHistory (WORK)'!$AH$15:$AW$98,10,FALSE))</f>
        <v>1015</v>
      </c>
      <c r="AA75" s="30">
        <f t="shared" si="99"/>
        <v>61.825000000000003</v>
      </c>
      <c r="AB75" s="40"/>
      <c r="AC75" s="30">
        <f t="shared" si="100"/>
        <v>51.79</v>
      </c>
      <c r="AD75" s="30">
        <f t="shared" si="101"/>
        <v>118.07000000000001</v>
      </c>
      <c r="AE75" s="40">
        <f>IF(ISNA(VLOOKUP(C75,'[1]USEHistory (WORK)'!$AH$15:$AW$98,11,FALSE)),0,VLOOKUP(C75,'[1]USEHistory (WORK)'!$AH$15:$AW$98,11,FALSE))</f>
        <v>983</v>
      </c>
      <c r="AF75" s="30">
        <f t="shared" si="102"/>
        <v>60.864999999999995</v>
      </c>
      <c r="AG75" s="40"/>
      <c r="AH75" s="30">
        <f t="shared" si="103"/>
        <v>50.637999999999998</v>
      </c>
      <c r="AI75" s="40">
        <f>IF(ISNA(VLOOKUP(C75,'[1]USEHistory (WORK)'!$AH$15:$AW$98,12,FALSE)),0,VLOOKUP(C75,'[1]USEHistory (WORK)'!$AH$15:$AW$98,12,FALSE))</f>
        <v>2823</v>
      </c>
      <c r="AJ75" s="30">
        <f t="shared" si="104"/>
        <v>116.065</v>
      </c>
      <c r="AK75" s="40"/>
      <c r="AL75" s="30">
        <f t="shared" si="105"/>
        <v>126.66200000000001</v>
      </c>
      <c r="AM75" s="30">
        <f t="shared" si="106"/>
        <v>176.93</v>
      </c>
      <c r="AN75" s="40">
        <f>IF(ISNA(VLOOKUP(C75,'[1]USEHistory (WORK)'!$AH$15:$AW$98,13,FALSE)),0,VLOOKUP(C75,'[1]USEHistory (WORK)'!$AH$15:$AW$98,13,FALSE))</f>
        <v>1654</v>
      </c>
      <c r="AO75" s="30">
        <f t="shared" si="107"/>
        <v>80.995000000000005</v>
      </c>
      <c r="AP75" s="40"/>
      <c r="AQ75" s="30">
        <f t="shared" si="108"/>
        <v>75.225999999999999</v>
      </c>
      <c r="AR75" s="40">
        <f>IF(ISNA(VLOOKUP(C75,'[1]USEHistory (WORK)'!$AH$15:$AW$98,14,FALSE)),0,VLOOKUP(C75,'[1]USEHistory (WORK)'!$AH$15:$AW$98,14,FALSE))</f>
        <v>642</v>
      </c>
      <c r="AS75" s="30">
        <f t="shared" si="109"/>
        <v>51.876999999999995</v>
      </c>
      <c r="AT75" s="40"/>
      <c r="AU75" s="30">
        <f t="shared" si="110"/>
        <v>38.361999999999995</v>
      </c>
      <c r="AV75" s="30">
        <f t="shared" si="111"/>
        <v>132.87200000000001</v>
      </c>
      <c r="AW75" s="40">
        <f>IF(ISNA(VLOOKUP(C75,'[1]USEHistory (WORK)'!$AH$15:$AW$98,15,FALSE)),0,VLOOKUP(C75,'[1]USEHistory (WORK)'!$AH$15:$AW$98,15,FALSE))</f>
        <v>582</v>
      </c>
      <c r="AX75" s="30">
        <f t="shared" si="112"/>
        <v>50.766999999999996</v>
      </c>
      <c r="AY75" s="40"/>
      <c r="AZ75" s="30">
        <f t="shared" si="113"/>
        <v>36.319000000000003</v>
      </c>
      <c r="BA75" s="40">
        <f>IF(ISNA(VLOOKUP(C75,'[1]USEHistory (WORK)'!$AH$15:$AW$98,16,FALSE)),0,VLOOKUP(C75,'[1]USEHistory (WORK)'!$AH$15:$AW$98,16,FALSE))</f>
        <v>343</v>
      </c>
      <c r="BB75" s="30">
        <f t="shared" si="114"/>
        <v>46.345500000000001</v>
      </c>
      <c r="BC75" s="40"/>
      <c r="BD75" s="30">
        <f t="shared" si="115"/>
        <v>29.2685</v>
      </c>
      <c r="BE75" s="30">
        <f t="shared" si="116"/>
        <v>97.112499999999997</v>
      </c>
      <c r="BF75" s="42">
        <f t="shared" si="117"/>
        <v>752.42450000000008</v>
      </c>
      <c r="BG75" s="41">
        <f t="shared" si="118"/>
        <v>636.68749999999989</v>
      </c>
      <c r="BH75" s="40">
        <f t="shared" si="119"/>
        <v>12269</v>
      </c>
      <c r="BK75" s="50">
        <f t="shared" si="120"/>
        <v>480</v>
      </c>
      <c r="BL75" s="49">
        <f t="shared" si="121"/>
        <v>12269</v>
      </c>
      <c r="BM75" s="37">
        <f t="shared" si="122"/>
        <v>153.86449999999999</v>
      </c>
      <c r="BN75" s="32">
        <f t="shared" si="123"/>
        <v>118.56</v>
      </c>
      <c r="BO75" s="99">
        <f t="shared" si="124"/>
        <v>752.42450000000008</v>
      </c>
      <c r="BQ75" s="48">
        <f t="shared" si="125"/>
        <v>229.79999999999998</v>
      </c>
      <c r="BR75" s="53">
        <f t="shared" si="126"/>
        <v>12269</v>
      </c>
      <c r="BS75" s="34">
        <f t="shared" si="127"/>
        <v>204.28749999999999</v>
      </c>
      <c r="BT75" s="33">
        <f t="shared" si="128"/>
        <v>146.41200000000001</v>
      </c>
      <c r="BU75" s="32">
        <f t="shared" si="129"/>
        <v>56.188000000000002</v>
      </c>
      <c r="BV75" s="84">
        <f t="shared" si="130"/>
        <v>636.6875</v>
      </c>
    </row>
    <row r="76" spans="1:74" ht="15" x14ac:dyDescent="0.3">
      <c r="A76" s="1">
        <v>73</v>
      </c>
      <c r="B76" s="52" t="s">
        <v>21</v>
      </c>
      <c r="C76" s="54" t="s">
        <v>20</v>
      </c>
      <c r="D76" s="40">
        <f>IF(ISNA(VLOOKUP(C76,'[1]USEHistory (WORK)'!$AH$15:$AW$98,5,FALSE)),0,VLOOKUP(C76,'[1]USEHistory (WORK)'!$AH$15:$AW$98,5,FALSE))</f>
        <v>624</v>
      </c>
      <c r="E76" s="30">
        <f t="shared" si="131"/>
        <v>51.543999999999997</v>
      </c>
      <c r="F76" s="40"/>
      <c r="G76" s="30">
        <f t="shared" si="88"/>
        <v>37.713999999999999</v>
      </c>
      <c r="H76" s="40">
        <f>IF(ISNA(VLOOKUP(C76,'[1]USEHistory (WORK)'!$AH$15:$AW$98,6,FALSE)),0,VLOOKUP(C76,'[1]USEHistory (WORK)'!$AH$15:$AW$98,6,FALSE))</f>
        <v>841</v>
      </c>
      <c r="I76" s="30">
        <f t="shared" si="89"/>
        <v>56.605000000000004</v>
      </c>
      <c r="J76" s="40"/>
      <c r="K76" s="30">
        <f t="shared" si="90"/>
        <v>45.525999999999996</v>
      </c>
      <c r="L76" s="30">
        <f t="shared" si="91"/>
        <v>108.149</v>
      </c>
      <c r="M76" s="40">
        <f>IF(ISNA(VLOOKUP(C76,'[1]USEHistory (WORK)'!$AH$15:$AW$98,7,FALSE)),0,VLOOKUP(C76,'[1]USEHistory (WORK)'!$AH$15:$AW$98,7,FALSE))</f>
        <v>705</v>
      </c>
      <c r="N76" s="30">
        <f t="shared" si="92"/>
        <v>53.042499999999997</v>
      </c>
      <c r="O76" s="40"/>
      <c r="P76" s="30">
        <f t="shared" si="93"/>
        <v>40.629999999999995</v>
      </c>
      <c r="Q76" s="40">
        <f>IF(ISNA(VLOOKUP(C76,'[1]USEHistory (WORK)'!$AH$15:$AW$98,8,FALSE)),0,VLOOKUP(C76,'[1]USEHistory (WORK)'!$AH$15:$AW$98,8,FALSE))</f>
        <v>457</v>
      </c>
      <c r="R76" s="30">
        <f t="shared" si="94"/>
        <v>48.454499999999996</v>
      </c>
      <c r="S76" s="45"/>
      <c r="T76" s="30">
        <f t="shared" si="95"/>
        <v>32.631500000000003</v>
      </c>
      <c r="U76" s="30">
        <f t="shared" si="96"/>
        <v>101.49699999999999</v>
      </c>
      <c r="V76" s="40">
        <f>IF(ISNA(VLOOKUP(C76,'[1]USEHistory (WORK)'!$AH$15:$AW$98,9,FALSE)),0,VLOOKUP(C76,'[1]USEHistory (WORK)'!$AH$15:$AW$98,9,FALSE))</f>
        <v>978</v>
      </c>
      <c r="W76" s="30">
        <f t="shared" si="97"/>
        <v>60.715000000000003</v>
      </c>
      <c r="X76" s="40"/>
      <c r="Y76" s="30">
        <f t="shared" si="98"/>
        <v>50.457999999999998</v>
      </c>
      <c r="Z76" s="40">
        <f>IF(ISNA(VLOOKUP(C76,'[1]USEHistory (WORK)'!$AH$15:$AW$98,10,FALSE)),0,VLOOKUP(C76,'[1]USEHistory (WORK)'!$AH$15:$AW$98,10,FALSE))</f>
        <v>962</v>
      </c>
      <c r="AA76" s="30">
        <f t="shared" si="99"/>
        <v>60.234999999999999</v>
      </c>
      <c r="AB76" s="40"/>
      <c r="AC76" s="30">
        <f t="shared" si="100"/>
        <v>49.881999999999998</v>
      </c>
      <c r="AD76" s="30">
        <f t="shared" si="101"/>
        <v>120.95</v>
      </c>
      <c r="AE76" s="40">
        <f>IF(ISNA(VLOOKUP(C76,'[1]USEHistory (WORK)'!$AH$15:$AW$98,11,FALSE)),0,VLOOKUP(C76,'[1]USEHistory (WORK)'!$AH$15:$AW$98,11,FALSE))</f>
        <v>733</v>
      </c>
      <c r="AF76" s="30">
        <f t="shared" si="102"/>
        <v>53.560499999999998</v>
      </c>
      <c r="AG76" s="40"/>
      <c r="AH76" s="30">
        <f t="shared" si="103"/>
        <v>41.637999999999998</v>
      </c>
      <c r="AI76" s="40">
        <f>IF(ISNA(VLOOKUP(C76,'[1]USEHistory (WORK)'!$AH$15:$AW$98,12,FALSE)),0,VLOOKUP(C76,'[1]USEHistory (WORK)'!$AH$15:$AW$98,12,FALSE))</f>
        <v>1060</v>
      </c>
      <c r="AJ76" s="30">
        <f t="shared" si="104"/>
        <v>63.174999999999997</v>
      </c>
      <c r="AK76" s="40"/>
      <c r="AL76" s="30">
        <f t="shared" si="105"/>
        <v>53.41</v>
      </c>
      <c r="AM76" s="30">
        <f t="shared" si="106"/>
        <v>116.7355</v>
      </c>
      <c r="AN76" s="40">
        <f>IF(ISNA(VLOOKUP(C76,'[1]USEHistory (WORK)'!$AH$15:$AW$98,13,FALSE)),0,VLOOKUP(C76,'[1]USEHistory (WORK)'!$AH$15:$AW$98,13,FALSE))</f>
        <v>892</v>
      </c>
      <c r="AO76" s="30">
        <f t="shared" si="107"/>
        <v>58.134999999999998</v>
      </c>
      <c r="AP76" s="40"/>
      <c r="AQ76" s="30">
        <f t="shared" si="108"/>
        <v>47.361999999999995</v>
      </c>
      <c r="AR76" s="40">
        <f>IF(ISNA(VLOOKUP(C76,'[1]USEHistory (WORK)'!$AH$15:$AW$98,14,FALSE)),0,VLOOKUP(C76,'[1]USEHistory (WORK)'!$AH$15:$AW$98,14,FALSE))</f>
        <v>605</v>
      </c>
      <c r="AS76" s="30">
        <f t="shared" si="109"/>
        <v>51.192499999999995</v>
      </c>
      <c r="AT76" s="40"/>
      <c r="AU76" s="30">
        <f t="shared" si="110"/>
        <v>37.03</v>
      </c>
      <c r="AV76" s="30">
        <f t="shared" si="111"/>
        <v>109.32749999999999</v>
      </c>
      <c r="AW76" s="40">
        <f>IF(ISNA(VLOOKUP(C76,'[1]USEHistory (WORK)'!$AH$15:$AW$98,15,FALSE)),0,VLOOKUP(C76,'[1]USEHistory (WORK)'!$AH$15:$AW$98,15,FALSE))</f>
        <v>893</v>
      </c>
      <c r="AX76" s="30">
        <f t="shared" si="112"/>
        <v>58.164999999999999</v>
      </c>
      <c r="AY76" s="40"/>
      <c r="AZ76" s="30">
        <f t="shared" si="113"/>
        <v>47.397999999999996</v>
      </c>
      <c r="BA76" s="40">
        <f>IF(ISNA(VLOOKUP(C76,'[1]USEHistory (WORK)'!$AH$15:$AW$98,16,FALSE)),0,VLOOKUP(C76,'[1]USEHistory (WORK)'!$AH$15:$AW$98,16,FALSE))</f>
        <v>606</v>
      </c>
      <c r="BB76" s="30">
        <f t="shared" si="114"/>
        <v>51.210999999999999</v>
      </c>
      <c r="BC76" s="40"/>
      <c r="BD76" s="30">
        <f t="shared" si="115"/>
        <v>37.066000000000003</v>
      </c>
      <c r="BE76" s="30">
        <f t="shared" si="116"/>
        <v>109.376</v>
      </c>
      <c r="BF76" s="42">
        <f t="shared" si="117"/>
        <v>666.03499999999997</v>
      </c>
      <c r="BG76" s="41">
        <f t="shared" si="118"/>
        <v>520.74549999999999</v>
      </c>
      <c r="BH76" s="40">
        <f t="shared" si="119"/>
        <v>9356</v>
      </c>
      <c r="BK76" s="50">
        <f t="shared" si="120"/>
        <v>480</v>
      </c>
      <c r="BL76" s="49">
        <f t="shared" si="121"/>
        <v>9356</v>
      </c>
      <c r="BM76" s="37">
        <f t="shared" si="122"/>
        <v>152.255</v>
      </c>
      <c r="BN76" s="32">
        <f t="shared" si="123"/>
        <v>33.779999999999994</v>
      </c>
      <c r="BO76" s="99">
        <f t="shared" si="124"/>
        <v>666.03499999999997</v>
      </c>
      <c r="BQ76" s="48">
        <f t="shared" si="125"/>
        <v>229.79999999999998</v>
      </c>
      <c r="BR76" s="53">
        <f t="shared" si="126"/>
        <v>9356</v>
      </c>
      <c r="BS76" s="34">
        <f t="shared" si="127"/>
        <v>208.18149999999994</v>
      </c>
      <c r="BT76" s="33">
        <f t="shared" si="128"/>
        <v>82.763999999999996</v>
      </c>
      <c r="BU76" s="32">
        <f t="shared" si="129"/>
        <v>0</v>
      </c>
      <c r="BV76" s="84">
        <f t="shared" si="130"/>
        <v>520.74549999999988</v>
      </c>
    </row>
    <row r="77" spans="1:74" ht="15" x14ac:dyDescent="0.3">
      <c r="A77" s="1">
        <v>74</v>
      </c>
      <c r="B77" s="52" t="s">
        <v>19</v>
      </c>
      <c r="C77" s="54" t="s">
        <v>18</v>
      </c>
      <c r="D77" s="40">
        <f>IF(ISNA(VLOOKUP(C77,'[1]USEHistory (WORK)'!$AH$15:$AW$98,5,FALSE)),0,VLOOKUP(C77,'[1]USEHistory (WORK)'!$AH$15:$AW$98,5,FALSE))</f>
        <v>1210</v>
      </c>
      <c r="E77" s="30">
        <f t="shared" si="131"/>
        <v>67.674999999999997</v>
      </c>
      <c r="F77" s="40"/>
      <c r="G77" s="30">
        <f t="shared" si="88"/>
        <v>58.809999999999995</v>
      </c>
      <c r="H77" s="40">
        <f>IF(ISNA(VLOOKUP(C77,'[1]USEHistory (WORK)'!$AH$15:$AW$98,6,FALSE)),0,VLOOKUP(C77,'[1]USEHistory (WORK)'!$AH$15:$AW$98,6,FALSE))</f>
        <v>0</v>
      </c>
      <c r="I77" s="30">
        <f t="shared" si="89"/>
        <v>40</v>
      </c>
      <c r="J77" s="40"/>
      <c r="K77" s="30">
        <f t="shared" si="90"/>
        <v>19.149999999999999</v>
      </c>
      <c r="L77" s="30">
        <f t="shared" si="91"/>
        <v>107.675</v>
      </c>
      <c r="M77" s="40">
        <f>IF(ISNA(VLOOKUP(C77,'[1]USEHistory (WORK)'!$AH$15:$AW$98,7,FALSE)),0,VLOOKUP(C77,'[1]USEHistory (WORK)'!$AH$15:$AW$98,7,FALSE))</f>
        <v>0</v>
      </c>
      <c r="N77" s="30">
        <f t="shared" si="92"/>
        <v>40</v>
      </c>
      <c r="O77" s="40"/>
      <c r="P77" s="30">
        <f t="shared" si="93"/>
        <v>19.149999999999999</v>
      </c>
      <c r="Q77" s="40">
        <f>IF(ISNA(VLOOKUP(C77,'[1]USEHistory (WORK)'!$AH$15:$AW$98,8,FALSE)),0,VLOOKUP(C77,'[1]USEHistory (WORK)'!$AH$15:$AW$98,8,FALSE))</f>
        <v>0</v>
      </c>
      <c r="R77" s="30">
        <f t="shared" si="94"/>
        <v>40</v>
      </c>
      <c r="S77" s="45"/>
      <c r="T77" s="30">
        <f t="shared" si="95"/>
        <v>19.149999999999999</v>
      </c>
      <c r="U77" s="30">
        <f t="shared" si="96"/>
        <v>80</v>
      </c>
      <c r="V77" s="40">
        <f>IF(ISNA(VLOOKUP(C77,'[1]USEHistory (WORK)'!$AH$15:$AW$98,9,FALSE)),0,VLOOKUP(C77,'[1]USEHistory (WORK)'!$AH$15:$AW$98,9,FALSE))</f>
        <v>253</v>
      </c>
      <c r="W77" s="30">
        <f t="shared" si="97"/>
        <v>44.680500000000002</v>
      </c>
      <c r="X77" s="40"/>
      <c r="Y77" s="30">
        <f t="shared" si="98"/>
        <v>26.613499999999998</v>
      </c>
      <c r="Z77" s="40">
        <f>IF(ISNA(VLOOKUP(C77,'[1]USEHistory (WORK)'!$AH$15:$AW$98,10,FALSE)),0,VLOOKUP(C77,'[1]USEHistory (WORK)'!$AH$15:$AW$98,10,FALSE))</f>
        <v>685</v>
      </c>
      <c r="AA77" s="30">
        <f t="shared" si="99"/>
        <v>52.672499999999999</v>
      </c>
      <c r="AB77" s="40"/>
      <c r="AC77" s="30">
        <f t="shared" si="100"/>
        <v>39.909999999999997</v>
      </c>
      <c r="AD77" s="30">
        <f t="shared" si="101"/>
        <v>97.353000000000009</v>
      </c>
      <c r="AE77" s="40">
        <f>IF(ISNA(VLOOKUP(C77,'[1]USEHistory (WORK)'!$AH$15:$AW$98,11,FALSE)),0,VLOOKUP(C77,'[1]USEHistory (WORK)'!$AH$15:$AW$98,11,FALSE))</f>
        <v>552</v>
      </c>
      <c r="AF77" s="30">
        <f t="shared" si="102"/>
        <v>50.212000000000003</v>
      </c>
      <c r="AG77" s="40"/>
      <c r="AH77" s="30">
        <f t="shared" si="103"/>
        <v>35.433999999999997</v>
      </c>
      <c r="AI77" s="40">
        <f>IF(ISNA(VLOOKUP(C77,'[1]USEHistory (WORK)'!$AH$15:$AW$98,12,FALSE)),0,VLOOKUP(C77,'[1]USEHistory (WORK)'!$AH$15:$AW$98,12,FALSE))</f>
        <v>903</v>
      </c>
      <c r="AJ77" s="30">
        <f t="shared" si="104"/>
        <v>58.465000000000003</v>
      </c>
      <c r="AK77" s="40"/>
      <c r="AL77" s="30">
        <f t="shared" si="105"/>
        <v>47.757999999999996</v>
      </c>
      <c r="AM77" s="30">
        <f t="shared" si="106"/>
        <v>108.67700000000001</v>
      </c>
      <c r="AN77" s="40">
        <f>IF(ISNA(VLOOKUP(C77,'[1]USEHistory (WORK)'!$AH$15:$AW$98,13,FALSE)),0,VLOOKUP(C77,'[1]USEHistory (WORK)'!$AH$15:$AW$98,13,FALSE))</f>
        <v>535</v>
      </c>
      <c r="AO77" s="30">
        <f t="shared" si="107"/>
        <v>49.897500000000001</v>
      </c>
      <c r="AP77" s="40"/>
      <c r="AQ77" s="30">
        <f t="shared" si="108"/>
        <v>34.932499999999997</v>
      </c>
      <c r="AR77" s="40">
        <f>IF(ISNA(VLOOKUP(C77,'[1]USEHistory (WORK)'!$AH$15:$AW$98,14,FALSE)),0,VLOOKUP(C77,'[1]USEHistory (WORK)'!$AH$15:$AW$98,14,FALSE))</f>
        <v>0</v>
      </c>
      <c r="AS77" s="30">
        <f t="shared" si="109"/>
        <v>40</v>
      </c>
      <c r="AT77" s="40"/>
      <c r="AU77" s="30">
        <f t="shared" si="110"/>
        <v>19.149999999999999</v>
      </c>
      <c r="AV77" s="30">
        <f t="shared" si="111"/>
        <v>89.897500000000008</v>
      </c>
      <c r="AW77" s="40">
        <f>IF(ISNA(VLOOKUP(C77,'[1]USEHistory (WORK)'!$AH$15:$AW$98,15,FALSE)),0,VLOOKUP(C77,'[1]USEHistory (WORK)'!$AH$15:$AW$98,15,FALSE))</f>
        <v>183</v>
      </c>
      <c r="AX77" s="30">
        <f t="shared" si="112"/>
        <v>43.3855</v>
      </c>
      <c r="AY77" s="40"/>
      <c r="AZ77" s="30">
        <f t="shared" si="113"/>
        <v>24.548499999999997</v>
      </c>
      <c r="BA77" s="40">
        <f>IF(ISNA(VLOOKUP(C77,'[1]USEHistory (WORK)'!$AH$15:$AW$98,16,FALSE)),0,VLOOKUP(C77,'[1]USEHistory (WORK)'!$AH$15:$AW$98,16,FALSE))</f>
        <v>153</v>
      </c>
      <c r="BB77" s="30">
        <f t="shared" si="114"/>
        <v>42.830500000000001</v>
      </c>
      <c r="BC77" s="40"/>
      <c r="BD77" s="30">
        <f t="shared" si="115"/>
        <v>23.663499999999999</v>
      </c>
      <c r="BE77" s="30">
        <f t="shared" si="116"/>
        <v>86.216000000000008</v>
      </c>
      <c r="BF77" s="42">
        <f t="shared" si="117"/>
        <v>569.81850000000009</v>
      </c>
      <c r="BG77" s="41">
        <f t="shared" si="118"/>
        <v>368.26999999999992</v>
      </c>
      <c r="BH77" s="40">
        <f t="shared" si="119"/>
        <v>4474</v>
      </c>
      <c r="BK77" s="50">
        <f t="shared" si="120"/>
        <v>480</v>
      </c>
      <c r="BL77" s="49">
        <f t="shared" si="121"/>
        <v>4474</v>
      </c>
      <c r="BM77" s="37">
        <f t="shared" si="122"/>
        <v>71.428499999999985</v>
      </c>
      <c r="BN77" s="32">
        <f t="shared" si="123"/>
        <v>18.39</v>
      </c>
      <c r="BO77" s="99">
        <f t="shared" si="124"/>
        <v>569.81849999999997</v>
      </c>
      <c r="BQ77" s="48">
        <f t="shared" si="125"/>
        <v>229.79999999999998</v>
      </c>
      <c r="BR77" s="53">
        <f t="shared" si="126"/>
        <v>4474</v>
      </c>
      <c r="BS77" s="34">
        <f t="shared" si="127"/>
        <v>102.542</v>
      </c>
      <c r="BT77" s="33">
        <f t="shared" si="128"/>
        <v>35.927999999999997</v>
      </c>
      <c r="BU77" s="32">
        <f t="shared" si="129"/>
        <v>0</v>
      </c>
      <c r="BV77" s="84">
        <f t="shared" si="130"/>
        <v>368.27</v>
      </c>
    </row>
    <row r="78" spans="1:74" ht="15" x14ac:dyDescent="0.3">
      <c r="A78" s="1">
        <v>75</v>
      </c>
      <c r="B78" s="52" t="s">
        <v>17</v>
      </c>
      <c r="C78" s="54" t="s">
        <v>16</v>
      </c>
      <c r="D78" s="40">
        <f>IF(ISNA(VLOOKUP(C78,'[1]USEHistory (WORK)'!$AH$15:$AW$98,5,FALSE)),0,VLOOKUP(C78,'[1]USEHistory (WORK)'!$AH$15:$AW$98,5,FALSE))</f>
        <v>853</v>
      </c>
      <c r="E78" s="30">
        <f t="shared" si="131"/>
        <v>56.965000000000003</v>
      </c>
      <c r="F78" s="40"/>
      <c r="G78" s="30">
        <f t="shared" si="88"/>
        <v>45.957999999999998</v>
      </c>
      <c r="H78" s="40">
        <f>IF(ISNA(VLOOKUP(C78,'[1]USEHistory (WORK)'!$AH$15:$AW$98,6,FALSE)),0,VLOOKUP(C78,'[1]USEHistory (WORK)'!$AH$15:$AW$98,6,FALSE))</f>
        <v>956</v>
      </c>
      <c r="I78" s="30">
        <f t="shared" si="89"/>
        <v>60.055</v>
      </c>
      <c r="J78" s="40"/>
      <c r="K78" s="30">
        <f t="shared" si="90"/>
        <v>49.665999999999997</v>
      </c>
      <c r="L78" s="30">
        <f t="shared" si="91"/>
        <v>117.02000000000001</v>
      </c>
      <c r="M78" s="40">
        <f>IF(ISNA(VLOOKUP(C78,'[1]USEHistory (WORK)'!$AH$15:$AW$98,7,FALSE)),0,VLOOKUP(C78,'[1]USEHistory (WORK)'!$AH$15:$AW$98,7,FALSE))</f>
        <v>774</v>
      </c>
      <c r="N78" s="30">
        <f t="shared" si="92"/>
        <v>54.594999999999999</v>
      </c>
      <c r="O78" s="40"/>
      <c r="P78" s="30">
        <f t="shared" si="93"/>
        <v>43.113999999999997</v>
      </c>
      <c r="Q78" s="40">
        <f>IF(ISNA(VLOOKUP(C78,'[1]USEHistory (WORK)'!$AH$15:$AW$98,8,FALSE)),0,VLOOKUP(C78,'[1]USEHistory (WORK)'!$AH$15:$AW$98,8,FALSE))</f>
        <v>985</v>
      </c>
      <c r="R78" s="30">
        <f t="shared" si="94"/>
        <v>60.924999999999997</v>
      </c>
      <c r="S78" s="45"/>
      <c r="T78" s="30">
        <f t="shared" si="95"/>
        <v>50.709999999999994</v>
      </c>
      <c r="U78" s="30">
        <f t="shared" si="96"/>
        <v>115.52</v>
      </c>
      <c r="V78" s="40">
        <f>IF(ISNA(VLOOKUP(C78,'[1]USEHistory (WORK)'!$AH$15:$AW$98,9,FALSE)),0,VLOOKUP(C78,'[1]USEHistory (WORK)'!$AH$15:$AW$98,9,FALSE))</f>
        <v>847</v>
      </c>
      <c r="W78" s="30">
        <f t="shared" si="97"/>
        <v>56.784999999999997</v>
      </c>
      <c r="X78" s="40"/>
      <c r="Y78" s="30">
        <f t="shared" si="98"/>
        <v>45.741999999999997</v>
      </c>
      <c r="Z78" s="40">
        <f>IF(ISNA(VLOOKUP(C78,'[1]USEHistory (WORK)'!$AH$15:$AW$98,10,FALSE)),0,VLOOKUP(C78,'[1]USEHistory (WORK)'!$AH$15:$AW$98,10,FALSE))</f>
        <v>1198</v>
      </c>
      <c r="AA78" s="30">
        <f t="shared" si="99"/>
        <v>67.314999999999998</v>
      </c>
      <c r="AB78" s="40"/>
      <c r="AC78" s="30">
        <f t="shared" si="100"/>
        <v>58.378</v>
      </c>
      <c r="AD78" s="30">
        <f t="shared" si="101"/>
        <v>124.1</v>
      </c>
      <c r="AE78" s="40">
        <f>IF(ISNA(VLOOKUP(C78,'[1]USEHistory (WORK)'!$AH$15:$AW$98,11,FALSE)),0,VLOOKUP(C78,'[1]USEHistory (WORK)'!$AH$15:$AW$98,11,FALSE))</f>
        <v>1751</v>
      </c>
      <c r="AF78" s="30">
        <f t="shared" si="102"/>
        <v>83.905000000000001</v>
      </c>
      <c r="AG78" s="40"/>
      <c r="AH78" s="30">
        <f t="shared" si="103"/>
        <v>79.494</v>
      </c>
      <c r="AI78" s="40">
        <f>IF(ISNA(VLOOKUP(C78,'[1]USEHistory (WORK)'!$AH$15:$AW$98,12,FALSE)),0,VLOOKUP(C78,'[1]USEHistory (WORK)'!$AH$15:$AW$98,12,FALSE))</f>
        <v>1317</v>
      </c>
      <c r="AJ78" s="30">
        <f t="shared" si="104"/>
        <v>70.884999999999991</v>
      </c>
      <c r="AK78" s="40"/>
      <c r="AL78" s="30">
        <f t="shared" si="105"/>
        <v>62.661999999999999</v>
      </c>
      <c r="AM78" s="30">
        <f t="shared" si="106"/>
        <v>154.79</v>
      </c>
      <c r="AN78" s="40">
        <f>IF(ISNA(VLOOKUP(C78,'[1]USEHistory (WORK)'!$AH$15:$AW$98,13,FALSE)),0,VLOOKUP(C78,'[1]USEHistory (WORK)'!$AH$15:$AW$98,13,FALSE))</f>
        <v>740</v>
      </c>
      <c r="AO78" s="30">
        <f t="shared" si="107"/>
        <v>53.69</v>
      </c>
      <c r="AP78" s="40"/>
      <c r="AQ78" s="30">
        <f t="shared" si="108"/>
        <v>41.89</v>
      </c>
      <c r="AR78" s="40">
        <f>IF(ISNA(VLOOKUP(C78,'[1]USEHistory (WORK)'!$AH$15:$AW$98,14,FALSE)),0,VLOOKUP(C78,'[1]USEHistory (WORK)'!$AH$15:$AW$98,14,FALSE))</f>
        <v>800</v>
      </c>
      <c r="AS78" s="30">
        <f t="shared" si="109"/>
        <v>55.375</v>
      </c>
      <c r="AT78" s="40"/>
      <c r="AU78" s="30">
        <f t="shared" si="110"/>
        <v>44.05</v>
      </c>
      <c r="AV78" s="30">
        <f t="shared" si="111"/>
        <v>109.065</v>
      </c>
      <c r="AW78" s="40">
        <f>IF(ISNA(VLOOKUP(C78,'[1]USEHistory (WORK)'!$AH$15:$AW$98,15,FALSE)),0,VLOOKUP(C78,'[1]USEHistory (WORK)'!$AH$15:$AW$98,15,FALSE))</f>
        <v>1028</v>
      </c>
      <c r="AX78" s="30">
        <f t="shared" si="112"/>
        <v>62.215000000000003</v>
      </c>
      <c r="AY78" s="40"/>
      <c r="AZ78" s="30">
        <f t="shared" si="113"/>
        <v>52.257999999999996</v>
      </c>
      <c r="BA78" s="40">
        <f>IF(ISNA(VLOOKUP(C78,'[1]USEHistory (WORK)'!$AH$15:$AW$98,16,FALSE)),0,VLOOKUP(C78,'[1]USEHistory (WORK)'!$AH$15:$AW$98,16,FALSE))</f>
        <v>721</v>
      </c>
      <c r="BB78" s="30">
        <f t="shared" si="114"/>
        <v>53.338499999999996</v>
      </c>
      <c r="BC78" s="40"/>
      <c r="BD78" s="30">
        <f t="shared" si="115"/>
        <v>41.205999999999996</v>
      </c>
      <c r="BE78" s="30">
        <f t="shared" si="116"/>
        <v>115.5535</v>
      </c>
      <c r="BF78" s="42">
        <f t="shared" si="117"/>
        <v>736.04849999999988</v>
      </c>
      <c r="BG78" s="41">
        <f t="shared" si="118"/>
        <v>615.12800000000004</v>
      </c>
      <c r="BH78" s="40">
        <f t="shared" si="119"/>
        <v>11970</v>
      </c>
      <c r="BK78" s="50">
        <f t="shared" si="120"/>
        <v>480</v>
      </c>
      <c r="BL78" s="49">
        <f t="shared" si="121"/>
        <v>11970</v>
      </c>
      <c r="BM78" s="37">
        <f t="shared" si="122"/>
        <v>165.77850000000001</v>
      </c>
      <c r="BN78" s="32">
        <f t="shared" si="123"/>
        <v>90.27000000000001</v>
      </c>
      <c r="BO78" s="99">
        <f t="shared" si="124"/>
        <v>736.04849999999999</v>
      </c>
      <c r="BQ78" s="48">
        <f t="shared" si="125"/>
        <v>229.79999999999998</v>
      </c>
      <c r="BR78" s="53">
        <f t="shared" si="126"/>
        <v>11970</v>
      </c>
      <c r="BS78" s="34">
        <f t="shared" si="127"/>
        <v>212.39999999999995</v>
      </c>
      <c r="BT78" s="33">
        <f t="shared" si="128"/>
        <v>166.28399999999999</v>
      </c>
      <c r="BU78" s="32">
        <f t="shared" si="129"/>
        <v>6.644000000000001</v>
      </c>
      <c r="BV78" s="84">
        <f t="shared" si="130"/>
        <v>615.12799999999993</v>
      </c>
    </row>
    <row r="79" spans="1:74" ht="15" x14ac:dyDescent="0.3">
      <c r="A79" s="1">
        <v>76</v>
      </c>
      <c r="B79" s="52" t="s">
        <v>15</v>
      </c>
      <c r="C79" s="54" t="s">
        <v>14</v>
      </c>
      <c r="D79" s="40">
        <f>IF(ISNA(VLOOKUP(C79,'[1]USEHistory (WORK)'!$AH$15:$AW$98,5,FALSE)),0,VLOOKUP(C79,'[1]USEHistory (WORK)'!$AH$15:$AW$98,5,FALSE))</f>
        <v>320</v>
      </c>
      <c r="E79" s="30">
        <f t="shared" si="131"/>
        <v>45.92</v>
      </c>
      <c r="F79" s="40"/>
      <c r="G79" s="30">
        <f t="shared" si="88"/>
        <v>28.589999999999996</v>
      </c>
      <c r="H79" s="40">
        <f>IF(ISNA(VLOOKUP(C79,'[1]USEHistory (WORK)'!$AH$15:$AW$98,6,FALSE)),0,VLOOKUP(C79,'[1]USEHistory (WORK)'!$AH$15:$AW$98,6,FALSE))</f>
        <v>100</v>
      </c>
      <c r="I79" s="30">
        <f t="shared" si="89"/>
        <v>41.85</v>
      </c>
      <c r="J79" s="40"/>
      <c r="K79" s="30">
        <f t="shared" si="90"/>
        <v>22.099999999999998</v>
      </c>
      <c r="L79" s="30">
        <f t="shared" si="91"/>
        <v>87.77000000000001</v>
      </c>
      <c r="M79" s="40">
        <f>IF(ISNA(VLOOKUP(C79,'[1]USEHistory (WORK)'!$AH$15:$AW$98,7,FALSE)),0,VLOOKUP(C79,'[1]USEHistory (WORK)'!$AH$15:$AW$98,7,FALSE))</f>
        <v>0</v>
      </c>
      <c r="N79" s="30">
        <f t="shared" si="92"/>
        <v>40</v>
      </c>
      <c r="O79" s="40"/>
      <c r="P79" s="30">
        <f t="shared" si="93"/>
        <v>19.149999999999999</v>
      </c>
      <c r="Q79" s="40">
        <f>IF(ISNA(VLOOKUP(C79,'[1]USEHistory (WORK)'!$AH$15:$AW$98,8,FALSE)),0,VLOOKUP(C79,'[1]USEHistory (WORK)'!$AH$15:$AW$98,8,FALSE))</f>
        <v>0</v>
      </c>
      <c r="R79" s="30">
        <f t="shared" si="94"/>
        <v>40</v>
      </c>
      <c r="S79" s="45"/>
      <c r="T79" s="30">
        <f t="shared" si="95"/>
        <v>19.149999999999999</v>
      </c>
      <c r="U79" s="30">
        <f t="shared" si="96"/>
        <v>80</v>
      </c>
      <c r="V79" s="40">
        <f>IF(ISNA(VLOOKUP(C79,'[1]USEHistory (WORK)'!$AH$15:$AW$98,9,FALSE)),0,VLOOKUP(C79,'[1]USEHistory (WORK)'!$AH$15:$AW$98,9,FALSE))</f>
        <v>309</v>
      </c>
      <c r="W79" s="30">
        <f t="shared" si="97"/>
        <v>45.716499999999996</v>
      </c>
      <c r="X79" s="40"/>
      <c r="Y79" s="30">
        <f t="shared" si="98"/>
        <v>28.265499999999999</v>
      </c>
      <c r="Z79" s="40">
        <f>IF(ISNA(VLOOKUP(C79,'[1]USEHistory (WORK)'!$AH$15:$AW$98,10,FALSE)),0,VLOOKUP(C79,'[1]USEHistory (WORK)'!$AH$15:$AW$98,10,FALSE))</f>
        <v>608</v>
      </c>
      <c r="AA79" s="30">
        <f t="shared" si="99"/>
        <v>51.247999999999998</v>
      </c>
      <c r="AB79" s="40"/>
      <c r="AC79" s="30">
        <f t="shared" si="100"/>
        <v>37.137999999999998</v>
      </c>
      <c r="AD79" s="30">
        <f t="shared" si="101"/>
        <v>96.964499999999987</v>
      </c>
      <c r="AE79" s="40">
        <f>IF(ISNA(VLOOKUP(C79,'[1]USEHistory (WORK)'!$AH$15:$AW$98,11,FALSE)),0,VLOOKUP(C79,'[1]USEHistory (WORK)'!$AH$15:$AW$98,11,FALSE))</f>
        <v>570</v>
      </c>
      <c r="AF79" s="30">
        <f t="shared" si="102"/>
        <v>50.545000000000002</v>
      </c>
      <c r="AG79" s="40"/>
      <c r="AH79" s="30">
        <f t="shared" si="103"/>
        <v>35.965000000000003</v>
      </c>
      <c r="AI79" s="40">
        <f>IF(ISNA(VLOOKUP(C79,'[1]USEHistory (WORK)'!$AH$15:$AW$98,12,FALSE)),0,VLOOKUP(C79,'[1]USEHistory (WORK)'!$AH$15:$AW$98,12,FALSE))</f>
        <v>457</v>
      </c>
      <c r="AJ79" s="30">
        <f t="shared" si="104"/>
        <v>48.454499999999996</v>
      </c>
      <c r="AK79" s="40"/>
      <c r="AL79" s="30">
        <f t="shared" si="105"/>
        <v>32.631500000000003</v>
      </c>
      <c r="AM79" s="30">
        <f t="shared" si="106"/>
        <v>98.999499999999998</v>
      </c>
      <c r="AN79" s="40">
        <f>IF(ISNA(VLOOKUP(C79,'[1]USEHistory (WORK)'!$AH$15:$AW$98,13,FALSE)),0,VLOOKUP(C79,'[1]USEHistory (WORK)'!$AH$15:$AW$98,13,FALSE))</f>
        <v>246</v>
      </c>
      <c r="AO79" s="30">
        <f t="shared" si="107"/>
        <v>44.551000000000002</v>
      </c>
      <c r="AP79" s="40"/>
      <c r="AQ79" s="30">
        <f t="shared" si="108"/>
        <v>26.407</v>
      </c>
      <c r="AR79" s="40">
        <f>IF(ISNA(VLOOKUP(C79,'[1]USEHistory (WORK)'!$AH$15:$AW$98,14,FALSE)),0,VLOOKUP(C79,'[1]USEHistory (WORK)'!$AH$15:$AW$98,14,FALSE))</f>
        <v>559</v>
      </c>
      <c r="AS79" s="30">
        <f t="shared" si="109"/>
        <v>50.341499999999996</v>
      </c>
      <c r="AT79" s="40"/>
      <c r="AU79" s="30">
        <f t="shared" si="110"/>
        <v>35.640500000000003</v>
      </c>
      <c r="AV79" s="30">
        <f t="shared" si="111"/>
        <v>94.892499999999998</v>
      </c>
      <c r="AW79" s="40">
        <f>IF(ISNA(VLOOKUP(C79,'[1]USEHistory (WORK)'!$AH$15:$AW$98,15,FALSE)),0,VLOOKUP(C79,'[1]USEHistory (WORK)'!$AH$15:$AW$98,15,FALSE))</f>
        <v>531</v>
      </c>
      <c r="AX79" s="30">
        <f t="shared" si="112"/>
        <v>49.823499999999996</v>
      </c>
      <c r="AY79" s="40"/>
      <c r="AZ79" s="30">
        <f t="shared" si="113"/>
        <v>34.814499999999995</v>
      </c>
      <c r="BA79" s="40">
        <f>IF(ISNA(VLOOKUP(C79,'[1]USEHistory (WORK)'!$AH$15:$AW$98,16,FALSE)),0,VLOOKUP(C79,'[1]USEHistory (WORK)'!$AH$15:$AW$98,16,FALSE))</f>
        <v>120</v>
      </c>
      <c r="BB79" s="30">
        <f t="shared" si="114"/>
        <v>42.22</v>
      </c>
      <c r="BC79" s="40"/>
      <c r="BD79" s="30">
        <f t="shared" si="115"/>
        <v>22.689999999999998</v>
      </c>
      <c r="BE79" s="30">
        <f t="shared" si="116"/>
        <v>92.043499999999995</v>
      </c>
      <c r="BF79" s="42">
        <f t="shared" si="117"/>
        <v>550.67000000000007</v>
      </c>
      <c r="BG79" s="41">
        <f t="shared" si="118"/>
        <v>342.54200000000003</v>
      </c>
      <c r="BH79" s="40">
        <f t="shared" si="119"/>
        <v>3820</v>
      </c>
      <c r="BK79" s="50">
        <f t="shared" si="120"/>
        <v>480</v>
      </c>
      <c r="BL79" s="49">
        <f t="shared" si="121"/>
        <v>3820</v>
      </c>
      <c r="BM79" s="37">
        <f t="shared" si="122"/>
        <v>70.669999999999987</v>
      </c>
      <c r="BN79" s="32">
        <f t="shared" si="123"/>
        <v>0</v>
      </c>
      <c r="BO79" s="99">
        <f t="shared" si="124"/>
        <v>550.66999999999996</v>
      </c>
      <c r="BQ79" s="48">
        <f t="shared" si="125"/>
        <v>229.79999999999998</v>
      </c>
      <c r="BR79" s="53">
        <f t="shared" si="126"/>
        <v>3820</v>
      </c>
      <c r="BS79" s="34">
        <f t="shared" si="127"/>
        <v>112.45400000000001</v>
      </c>
      <c r="BT79" s="33">
        <f t="shared" si="128"/>
        <v>0.28800000000000003</v>
      </c>
      <c r="BU79" s="32">
        <f t="shared" si="129"/>
        <v>0</v>
      </c>
      <c r="BV79" s="84">
        <f t="shared" si="130"/>
        <v>342.54200000000003</v>
      </c>
    </row>
    <row r="80" spans="1:74" ht="15" x14ac:dyDescent="0.3">
      <c r="A80" s="1">
        <v>77</v>
      </c>
      <c r="B80" s="52" t="s">
        <v>13</v>
      </c>
      <c r="C80" s="54" t="s">
        <v>12</v>
      </c>
      <c r="D80" s="40">
        <f>IF(ISNA(VLOOKUP(C80,'[1]USEHistory (WORK)'!$AH$15:$AW$98,5,FALSE)),0,VLOOKUP(C80,'[1]USEHistory (WORK)'!$AH$15:$AW$98,5,FALSE))</f>
        <v>671</v>
      </c>
      <c r="E80" s="30">
        <f t="shared" si="131"/>
        <v>52.413499999999999</v>
      </c>
      <c r="F80" s="40"/>
      <c r="G80" s="30">
        <f t="shared" si="88"/>
        <v>39.405999999999999</v>
      </c>
      <c r="H80" s="40">
        <f>IF(ISNA(VLOOKUP(C80,'[1]USEHistory (WORK)'!$AH$15:$AW$98,6,FALSE)),0,VLOOKUP(C80,'[1]USEHistory (WORK)'!$AH$15:$AW$98,6,FALSE))</f>
        <v>1061</v>
      </c>
      <c r="I80" s="30">
        <f t="shared" si="89"/>
        <v>63.204999999999998</v>
      </c>
      <c r="J80" s="40"/>
      <c r="K80" s="30">
        <f t="shared" si="90"/>
        <v>53.445999999999998</v>
      </c>
      <c r="L80" s="30">
        <f t="shared" si="91"/>
        <v>115.6185</v>
      </c>
      <c r="M80" s="40">
        <f>IF(ISNA(VLOOKUP(C80,'[1]USEHistory (WORK)'!$AH$15:$AW$98,7,FALSE)),0,VLOOKUP(C80,'[1]USEHistory (WORK)'!$AH$15:$AW$98,7,FALSE))</f>
        <v>616</v>
      </c>
      <c r="N80" s="30">
        <f t="shared" si="92"/>
        <v>51.396000000000001</v>
      </c>
      <c r="O80" s="40"/>
      <c r="P80" s="30">
        <f t="shared" si="93"/>
        <v>37.426000000000002</v>
      </c>
      <c r="Q80" s="40">
        <f>IF(ISNA(VLOOKUP(C80,'[1]USEHistory (WORK)'!$AH$15:$AW$98,8,FALSE)),0,VLOOKUP(C80,'[1]USEHistory (WORK)'!$AH$15:$AW$98,8,FALSE))</f>
        <v>640</v>
      </c>
      <c r="R80" s="30">
        <f t="shared" si="94"/>
        <v>51.84</v>
      </c>
      <c r="S80" s="45"/>
      <c r="T80" s="30">
        <f t="shared" si="95"/>
        <v>38.29</v>
      </c>
      <c r="U80" s="30">
        <f t="shared" si="96"/>
        <v>103.236</v>
      </c>
      <c r="V80" s="40">
        <f>IF(ISNA(VLOOKUP(C80,'[1]USEHistory (WORK)'!$AH$15:$AW$98,9,FALSE)),0,VLOOKUP(C80,'[1]USEHistory (WORK)'!$AH$15:$AW$98,9,FALSE))</f>
        <v>578</v>
      </c>
      <c r="W80" s="30">
        <f t="shared" si="97"/>
        <v>50.692999999999998</v>
      </c>
      <c r="X80" s="40"/>
      <c r="Y80" s="30">
        <f t="shared" si="98"/>
        <v>36.201000000000001</v>
      </c>
      <c r="Z80" s="40">
        <f>IF(ISNA(VLOOKUP(C80,'[1]USEHistory (WORK)'!$AH$15:$AW$98,10,FALSE)),0,VLOOKUP(C80,'[1]USEHistory (WORK)'!$AH$15:$AW$98,10,FALSE))</f>
        <v>728</v>
      </c>
      <c r="AA80" s="30">
        <f t="shared" si="99"/>
        <v>53.468000000000004</v>
      </c>
      <c r="AB80" s="40"/>
      <c r="AC80" s="30">
        <f t="shared" si="100"/>
        <v>41.457999999999998</v>
      </c>
      <c r="AD80" s="30">
        <f t="shared" si="101"/>
        <v>104.161</v>
      </c>
      <c r="AE80" s="40">
        <f>IF(ISNA(VLOOKUP(C80,'[1]USEHistory (WORK)'!$AH$15:$AW$98,11,FALSE)),0,VLOOKUP(C80,'[1]USEHistory (WORK)'!$AH$15:$AW$98,11,FALSE))</f>
        <v>604</v>
      </c>
      <c r="AF80" s="30">
        <f t="shared" si="102"/>
        <v>51.173999999999999</v>
      </c>
      <c r="AG80" s="40"/>
      <c r="AH80" s="30">
        <f t="shared" si="103"/>
        <v>36.994</v>
      </c>
      <c r="AI80" s="40">
        <f>IF(ISNA(VLOOKUP(C80,'[1]USEHistory (WORK)'!$AH$15:$AW$98,12,FALSE)),0,VLOOKUP(C80,'[1]USEHistory (WORK)'!$AH$15:$AW$98,12,FALSE))</f>
        <v>876</v>
      </c>
      <c r="AJ80" s="30">
        <f t="shared" si="104"/>
        <v>57.655000000000001</v>
      </c>
      <c r="AK80" s="40"/>
      <c r="AL80" s="30">
        <f t="shared" si="105"/>
        <v>46.786000000000001</v>
      </c>
      <c r="AM80" s="30">
        <f t="shared" si="106"/>
        <v>108.82900000000001</v>
      </c>
      <c r="AN80" s="40">
        <f>IF(ISNA(VLOOKUP(C80,'[1]USEHistory (WORK)'!$AH$15:$AW$98,13,FALSE)),0,VLOOKUP(C80,'[1]USEHistory (WORK)'!$AH$15:$AW$98,13,FALSE))</f>
        <v>664</v>
      </c>
      <c r="AO80" s="30">
        <f t="shared" si="107"/>
        <v>52.283999999999999</v>
      </c>
      <c r="AP80" s="40"/>
      <c r="AQ80" s="30">
        <f t="shared" si="108"/>
        <v>39.153999999999996</v>
      </c>
      <c r="AR80" s="40">
        <f>IF(ISNA(VLOOKUP(C80,'[1]USEHistory (WORK)'!$AH$15:$AW$98,14,FALSE)),0,VLOOKUP(C80,'[1]USEHistory (WORK)'!$AH$15:$AW$98,14,FALSE))</f>
        <v>663</v>
      </c>
      <c r="AS80" s="30">
        <f t="shared" si="109"/>
        <v>52.265500000000003</v>
      </c>
      <c r="AT80" s="40"/>
      <c r="AU80" s="30">
        <f t="shared" si="110"/>
        <v>39.117999999999995</v>
      </c>
      <c r="AV80" s="30">
        <f t="shared" si="111"/>
        <v>104.54949999999999</v>
      </c>
      <c r="AW80" s="40">
        <f>IF(ISNA(VLOOKUP(C80,'[1]USEHistory (WORK)'!$AH$15:$AW$98,15,FALSE)),0,VLOOKUP(C80,'[1]USEHistory (WORK)'!$AH$15:$AW$98,15,FALSE))</f>
        <v>857</v>
      </c>
      <c r="AX80" s="30">
        <f t="shared" si="112"/>
        <v>57.085000000000001</v>
      </c>
      <c r="AY80" s="40"/>
      <c r="AZ80" s="30">
        <f t="shared" si="113"/>
        <v>46.101999999999997</v>
      </c>
      <c r="BA80" s="40">
        <f>IF(ISNA(VLOOKUP(C80,'[1]USEHistory (WORK)'!$AH$15:$AW$98,16,FALSE)),0,VLOOKUP(C80,'[1]USEHistory (WORK)'!$AH$15:$AW$98,16,FALSE))</f>
        <v>591</v>
      </c>
      <c r="BB80" s="30">
        <f t="shared" si="114"/>
        <v>50.933499999999995</v>
      </c>
      <c r="BC80" s="40"/>
      <c r="BD80" s="30">
        <f t="shared" si="115"/>
        <v>36.584499999999998</v>
      </c>
      <c r="BE80" s="30">
        <f t="shared" si="116"/>
        <v>108.01849999999999</v>
      </c>
      <c r="BF80" s="42">
        <f t="shared" si="117"/>
        <v>644.41250000000002</v>
      </c>
      <c r="BG80" s="41">
        <f t="shared" si="118"/>
        <v>490.96549999999996</v>
      </c>
      <c r="BH80" s="40">
        <f t="shared" si="119"/>
        <v>8549</v>
      </c>
      <c r="BI80" s="51"/>
      <c r="BJ80" s="51"/>
      <c r="BK80" s="50">
        <f t="shared" si="120"/>
        <v>480</v>
      </c>
      <c r="BL80" s="49">
        <f t="shared" si="121"/>
        <v>8549</v>
      </c>
      <c r="BM80" s="37">
        <f t="shared" si="122"/>
        <v>148.0925</v>
      </c>
      <c r="BN80" s="32">
        <f t="shared" si="123"/>
        <v>16.32</v>
      </c>
      <c r="BO80" s="99">
        <f t="shared" si="124"/>
        <v>644.41250000000002</v>
      </c>
      <c r="BQ80" s="48">
        <f t="shared" si="125"/>
        <v>229.79999999999998</v>
      </c>
      <c r="BR80" s="53">
        <f t="shared" si="126"/>
        <v>8549</v>
      </c>
      <c r="BS80" s="34">
        <f t="shared" si="127"/>
        <v>211.48549999999994</v>
      </c>
      <c r="BT80" s="33">
        <f t="shared" si="128"/>
        <v>49.680000000000007</v>
      </c>
      <c r="BU80" s="32">
        <f t="shared" si="129"/>
        <v>0</v>
      </c>
      <c r="BV80" s="84">
        <f t="shared" si="130"/>
        <v>490.96549999999996</v>
      </c>
    </row>
    <row r="81" spans="1:74" ht="15" x14ac:dyDescent="0.3">
      <c r="A81" s="1">
        <v>78</v>
      </c>
      <c r="B81" s="52" t="s">
        <v>11</v>
      </c>
      <c r="C81" s="54" t="s">
        <v>10</v>
      </c>
      <c r="D81" s="40">
        <f>IF(ISNA(VLOOKUP(C81,'[1]USEHistory (WORK)'!$AH$15:$AW$98,5,FALSE)),0,VLOOKUP(C81,'[1]USEHistory (WORK)'!$AH$15:$AW$98,5,FALSE))</f>
        <v>167</v>
      </c>
      <c r="E81" s="30">
        <f t="shared" si="131"/>
        <v>43.089500000000001</v>
      </c>
      <c r="F81" s="40"/>
      <c r="G81" s="30">
        <f t="shared" si="88"/>
        <v>24.076499999999999</v>
      </c>
      <c r="H81" s="40">
        <f>IF(ISNA(VLOOKUP(C81,'[1]USEHistory (WORK)'!$AH$15:$AW$98,6,FALSE)),0,VLOOKUP(C81,'[1]USEHistory (WORK)'!$AH$15:$AW$98,6,FALSE))</f>
        <v>303</v>
      </c>
      <c r="I81" s="30">
        <f t="shared" si="89"/>
        <v>45.605499999999999</v>
      </c>
      <c r="J81" s="40"/>
      <c r="K81" s="30">
        <f t="shared" si="90"/>
        <v>28.088499999999996</v>
      </c>
      <c r="L81" s="30">
        <f t="shared" si="91"/>
        <v>88.694999999999993</v>
      </c>
      <c r="M81" s="40">
        <f>IF(ISNA(VLOOKUP(C81,'[1]USEHistory (WORK)'!$AH$15:$AW$98,7,FALSE)),0,VLOOKUP(C81,'[1]USEHistory (WORK)'!$AH$15:$AW$98,7,FALSE))</f>
        <v>205</v>
      </c>
      <c r="N81" s="30">
        <f t="shared" si="92"/>
        <v>43.792499999999997</v>
      </c>
      <c r="O81" s="40"/>
      <c r="P81" s="30">
        <f t="shared" si="93"/>
        <v>25.197499999999998</v>
      </c>
      <c r="Q81" s="40">
        <f>IF(ISNA(VLOOKUP(C81,'[1]USEHistory (WORK)'!$AH$15:$AW$98,8,FALSE)),0,VLOOKUP(C81,'[1]USEHistory (WORK)'!$AH$15:$AW$98,8,FALSE))</f>
        <v>204</v>
      </c>
      <c r="R81" s="30">
        <f t="shared" si="94"/>
        <v>43.774000000000001</v>
      </c>
      <c r="S81" s="45"/>
      <c r="T81" s="30">
        <f t="shared" si="95"/>
        <v>25.167999999999999</v>
      </c>
      <c r="U81" s="30">
        <f t="shared" si="96"/>
        <v>87.566499999999991</v>
      </c>
      <c r="V81" s="40">
        <f>IF(ISNA(VLOOKUP(C81,'[1]USEHistory (WORK)'!$AH$15:$AW$98,9,FALSE)),0,VLOOKUP(C81,'[1]USEHistory (WORK)'!$AH$15:$AW$98,9,FALSE))</f>
        <v>247</v>
      </c>
      <c r="W81" s="30">
        <f t="shared" si="97"/>
        <v>44.569499999999998</v>
      </c>
      <c r="X81" s="40"/>
      <c r="Y81" s="30">
        <f t="shared" si="98"/>
        <v>26.436499999999999</v>
      </c>
      <c r="Z81" s="40">
        <f>IF(ISNA(VLOOKUP(C81,'[1]USEHistory (WORK)'!$AH$15:$AW$98,10,FALSE)),0,VLOOKUP(C81,'[1]USEHistory (WORK)'!$AH$15:$AW$98,10,FALSE))</f>
        <v>319</v>
      </c>
      <c r="AA81" s="30">
        <f t="shared" si="99"/>
        <v>45.901499999999999</v>
      </c>
      <c r="AB81" s="40"/>
      <c r="AC81" s="30">
        <f t="shared" si="100"/>
        <v>28.560499999999998</v>
      </c>
      <c r="AD81" s="30">
        <f t="shared" si="101"/>
        <v>90.471000000000004</v>
      </c>
      <c r="AE81" s="40">
        <f>IF(ISNA(VLOOKUP(C81,'[1]USEHistory (WORK)'!$AH$15:$AW$98,11,FALSE)),0,VLOOKUP(C81,'[1]USEHistory (WORK)'!$AH$15:$AW$98,11,FALSE))</f>
        <v>249</v>
      </c>
      <c r="AF81" s="30">
        <f t="shared" si="102"/>
        <v>44.606499999999997</v>
      </c>
      <c r="AG81" s="40"/>
      <c r="AH81" s="30">
        <f t="shared" si="103"/>
        <v>26.4955</v>
      </c>
      <c r="AI81" s="40">
        <f>IF(ISNA(VLOOKUP(C81,'[1]USEHistory (WORK)'!$AH$15:$AW$98,12,FALSE)),0,VLOOKUP(C81,'[1]USEHistory (WORK)'!$AH$15:$AW$98,12,FALSE))</f>
        <v>647</v>
      </c>
      <c r="AJ81" s="30">
        <f t="shared" si="104"/>
        <v>51.969499999999996</v>
      </c>
      <c r="AK81" s="40"/>
      <c r="AL81" s="30">
        <f t="shared" si="105"/>
        <v>38.542000000000002</v>
      </c>
      <c r="AM81" s="30">
        <f t="shared" si="106"/>
        <v>96.575999999999993</v>
      </c>
      <c r="AN81" s="40">
        <f>IF(ISNA(VLOOKUP(C81,'[1]USEHistory (WORK)'!$AH$15:$AW$98,13,FALSE)),0,VLOOKUP(C81,'[1]USEHistory (WORK)'!$AH$15:$AW$98,13,FALSE))</f>
        <v>272</v>
      </c>
      <c r="AO81" s="30">
        <f t="shared" si="107"/>
        <v>45.031999999999996</v>
      </c>
      <c r="AP81" s="40"/>
      <c r="AQ81" s="30">
        <f t="shared" si="108"/>
        <v>27.173999999999999</v>
      </c>
      <c r="AR81" s="40">
        <f>IF(ISNA(VLOOKUP(C81,'[1]USEHistory (WORK)'!$AH$15:$AW$98,14,FALSE)),0,VLOOKUP(C81,'[1]USEHistory (WORK)'!$AH$15:$AW$98,14,FALSE))</f>
        <v>247</v>
      </c>
      <c r="AS81" s="30">
        <f t="shared" si="109"/>
        <v>44.569499999999998</v>
      </c>
      <c r="AT81" s="40"/>
      <c r="AU81" s="30">
        <f t="shared" si="110"/>
        <v>26.436499999999999</v>
      </c>
      <c r="AV81" s="30">
        <f t="shared" si="111"/>
        <v>89.601499999999987</v>
      </c>
      <c r="AW81" s="40">
        <f>IF(ISNA(VLOOKUP(C81,'[1]USEHistory (WORK)'!$AH$15:$AW$98,15,FALSE)),0,VLOOKUP(C81,'[1]USEHistory (WORK)'!$AH$15:$AW$98,15,FALSE))</f>
        <v>339</v>
      </c>
      <c r="AX81" s="30">
        <f t="shared" si="112"/>
        <v>46.271500000000003</v>
      </c>
      <c r="AY81" s="40"/>
      <c r="AZ81" s="30">
        <f t="shared" si="113"/>
        <v>29.150500000000001</v>
      </c>
      <c r="BA81" s="40">
        <f>IF(ISNA(VLOOKUP(C81,'[1]USEHistory (WORK)'!$AH$15:$AW$98,16,FALSE)),0,VLOOKUP(C81,'[1]USEHistory (WORK)'!$AH$15:$AW$98,16,FALSE))</f>
        <v>202</v>
      </c>
      <c r="BB81" s="30">
        <f t="shared" si="114"/>
        <v>43.737000000000002</v>
      </c>
      <c r="BC81" s="40"/>
      <c r="BD81" s="30">
        <f t="shared" si="115"/>
        <v>25.108999999999998</v>
      </c>
      <c r="BE81" s="30">
        <f t="shared" si="116"/>
        <v>90.008499999999998</v>
      </c>
      <c r="BF81" s="42">
        <f t="shared" si="117"/>
        <v>542.91849999999999</v>
      </c>
      <c r="BG81" s="41">
        <f t="shared" si="118"/>
        <v>330.435</v>
      </c>
      <c r="BH81" s="40">
        <f t="shared" si="119"/>
        <v>3401</v>
      </c>
      <c r="BK81" s="50">
        <f t="shared" si="120"/>
        <v>480</v>
      </c>
      <c r="BL81" s="49">
        <f t="shared" si="121"/>
        <v>3401</v>
      </c>
      <c r="BM81" s="37">
        <f t="shared" si="122"/>
        <v>62.918500000000002</v>
      </c>
      <c r="BN81" s="32">
        <f t="shared" si="123"/>
        <v>0</v>
      </c>
      <c r="BO81" s="99">
        <f t="shared" si="124"/>
        <v>542.91849999999999</v>
      </c>
      <c r="BQ81" s="48">
        <f t="shared" si="125"/>
        <v>229.79999999999998</v>
      </c>
      <c r="BR81" s="53">
        <f t="shared" si="126"/>
        <v>3401</v>
      </c>
      <c r="BS81" s="34">
        <f t="shared" si="127"/>
        <v>98.943000000000012</v>
      </c>
      <c r="BT81" s="33">
        <f t="shared" si="128"/>
        <v>1.6920000000000002</v>
      </c>
      <c r="BU81" s="32">
        <f t="shared" si="129"/>
        <v>0</v>
      </c>
      <c r="BV81" s="84">
        <f t="shared" si="130"/>
        <v>330.435</v>
      </c>
    </row>
    <row r="82" spans="1:74" ht="15" x14ac:dyDescent="0.3">
      <c r="A82" s="1">
        <v>79</v>
      </c>
      <c r="B82" s="52" t="s">
        <v>9</v>
      </c>
      <c r="C82" s="54" t="s">
        <v>8</v>
      </c>
      <c r="D82" s="40">
        <f>IF(ISNA(VLOOKUP(C82,'[1]USEHistory (WORK)'!$AH$15:$AW$98,5,FALSE)),0,VLOOKUP(C82,'[1]USEHistory (WORK)'!$AH$15:$AW$98,5,FALSE))</f>
        <v>783</v>
      </c>
      <c r="E82" s="30">
        <f t="shared" si="131"/>
        <v>54.865000000000002</v>
      </c>
      <c r="F82" s="40"/>
      <c r="G82" s="30">
        <f t="shared" si="88"/>
        <v>43.438000000000002</v>
      </c>
      <c r="H82" s="40">
        <f>IF(ISNA(VLOOKUP(C82,'[1]USEHistory (WORK)'!$AH$15:$AW$98,6,FALSE)),0,VLOOKUP(C82,'[1]USEHistory (WORK)'!$AH$15:$AW$98,6,FALSE))</f>
        <v>835</v>
      </c>
      <c r="I82" s="30">
        <f t="shared" si="89"/>
        <v>56.424999999999997</v>
      </c>
      <c r="J82" s="40"/>
      <c r="K82" s="30">
        <f t="shared" si="90"/>
        <v>45.31</v>
      </c>
      <c r="L82" s="30">
        <f t="shared" si="91"/>
        <v>111.28999999999999</v>
      </c>
      <c r="M82" s="40">
        <f>IF(ISNA(VLOOKUP(C82,'[1]USEHistory (WORK)'!$AH$15:$AW$98,7,FALSE)),0,VLOOKUP(C82,'[1]USEHistory (WORK)'!$AH$15:$AW$98,7,FALSE))</f>
        <v>613</v>
      </c>
      <c r="N82" s="30">
        <f t="shared" si="92"/>
        <v>51.340499999999999</v>
      </c>
      <c r="O82" s="40"/>
      <c r="P82" s="30">
        <f t="shared" si="93"/>
        <v>37.317999999999998</v>
      </c>
      <c r="Q82" s="40">
        <f>IF(ISNA(VLOOKUP(C82,'[1]USEHistory (WORK)'!$AH$15:$AW$98,8,FALSE)),0,VLOOKUP(C82,'[1]USEHistory (WORK)'!$AH$15:$AW$98,8,FALSE))</f>
        <v>452</v>
      </c>
      <c r="R82" s="30">
        <f t="shared" si="94"/>
        <v>48.362000000000002</v>
      </c>
      <c r="S82" s="45"/>
      <c r="T82" s="30">
        <f t="shared" si="95"/>
        <v>32.484000000000002</v>
      </c>
      <c r="U82" s="30">
        <f t="shared" si="96"/>
        <v>99.702500000000001</v>
      </c>
      <c r="V82" s="40">
        <f>IF(ISNA(VLOOKUP(C82,'[1]USEHistory (WORK)'!$AH$15:$AW$98,9,FALSE)),0,VLOOKUP(C82,'[1]USEHistory (WORK)'!$AH$15:$AW$98,9,FALSE))</f>
        <v>602</v>
      </c>
      <c r="W82" s="30">
        <f t="shared" si="97"/>
        <v>51.137</v>
      </c>
      <c r="X82" s="40"/>
      <c r="Y82" s="30">
        <f t="shared" si="98"/>
        <v>36.921999999999997</v>
      </c>
      <c r="Z82" s="40">
        <f>IF(ISNA(VLOOKUP(C82,'[1]USEHistory (WORK)'!$AH$15:$AW$98,10,FALSE)),0,VLOOKUP(C82,'[1]USEHistory (WORK)'!$AH$15:$AW$98,10,FALSE))</f>
        <v>765</v>
      </c>
      <c r="AA82" s="30">
        <f t="shared" si="99"/>
        <v>54.325000000000003</v>
      </c>
      <c r="AB82" s="40"/>
      <c r="AC82" s="30">
        <f t="shared" si="100"/>
        <v>42.79</v>
      </c>
      <c r="AD82" s="30">
        <f t="shared" si="101"/>
        <v>105.462</v>
      </c>
      <c r="AE82" s="40">
        <f>IF(ISNA(VLOOKUP(C82,'[1]USEHistory (WORK)'!$AH$15:$AW$98,11,FALSE)),0,VLOOKUP(C82,'[1]USEHistory (WORK)'!$AH$15:$AW$98,11,FALSE))</f>
        <v>1229</v>
      </c>
      <c r="AF82" s="30">
        <f t="shared" si="102"/>
        <v>68.245000000000005</v>
      </c>
      <c r="AG82" s="40"/>
      <c r="AH82" s="30">
        <f t="shared" si="103"/>
        <v>59.494</v>
      </c>
      <c r="AI82" s="40">
        <f>IF(ISNA(VLOOKUP(C82,'[1]USEHistory (WORK)'!$AH$15:$AW$98,12,FALSE)),0,VLOOKUP(C82,'[1]USEHistory (WORK)'!$AH$15:$AW$98,12,FALSE))</f>
        <v>1034</v>
      </c>
      <c r="AJ82" s="30">
        <f t="shared" si="104"/>
        <v>62.394999999999996</v>
      </c>
      <c r="AK82" s="40"/>
      <c r="AL82" s="30">
        <f t="shared" si="105"/>
        <v>52.473999999999997</v>
      </c>
      <c r="AM82" s="30">
        <f t="shared" si="106"/>
        <v>130.63999999999999</v>
      </c>
      <c r="AN82" s="40">
        <f>IF(ISNA(VLOOKUP(C82,'[1]USEHistory (WORK)'!$AH$15:$AW$98,13,FALSE)),0,VLOOKUP(C82,'[1]USEHistory (WORK)'!$AH$15:$AW$98,13,FALSE))</f>
        <v>777</v>
      </c>
      <c r="AO82" s="30">
        <f t="shared" si="107"/>
        <v>54.685000000000002</v>
      </c>
      <c r="AP82" s="40"/>
      <c r="AQ82" s="30">
        <f t="shared" si="108"/>
        <v>43.221999999999994</v>
      </c>
      <c r="AR82" s="40">
        <f>IF(ISNA(VLOOKUP(C82,'[1]USEHistory (WORK)'!$AH$15:$AW$98,14,FALSE)),0,VLOOKUP(C82,'[1]USEHistory (WORK)'!$AH$15:$AW$98,14,FALSE))</f>
        <v>555</v>
      </c>
      <c r="AS82" s="30">
        <f t="shared" si="109"/>
        <v>50.267499999999998</v>
      </c>
      <c r="AT82" s="40"/>
      <c r="AU82" s="30">
        <f t="shared" si="110"/>
        <v>35.522499999999994</v>
      </c>
      <c r="AV82" s="30">
        <f t="shared" si="111"/>
        <v>104.9525</v>
      </c>
      <c r="AW82" s="40">
        <f>IF(ISNA(VLOOKUP(C82,'[1]USEHistory (WORK)'!$AH$15:$AW$98,15,FALSE)),0,VLOOKUP(C82,'[1]USEHistory (WORK)'!$AH$15:$AW$98,15,FALSE))</f>
        <v>703</v>
      </c>
      <c r="AX82" s="30">
        <f t="shared" si="112"/>
        <v>53.005499999999998</v>
      </c>
      <c r="AY82" s="40"/>
      <c r="AZ82" s="30">
        <f t="shared" si="113"/>
        <v>40.558</v>
      </c>
      <c r="BA82" s="40">
        <f>IF(ISNA(VLOOKUP(C82,'[1]USEHistory (WORK)'!$AH$15:$AW$98,16,FALSE)),0,VLOOKUP(C82,'[1]USEHistory (WORK)'!$AH$15:$AW$98,16,FALSE))</f>
        <v>559</v>
      </c>
      <c r="BB82" s="30">
        <f t="shared" si="114"/>
        <v>50.341499999999996</v>
      </c>
      <c r="BC82" s="40"/>
      <c r="BD82" s="30">
        <f t="shared" si="115"/>
        <v>35.640500000000003</v>
      </c>
      <c r="BE82" s="30">
        <f t="shared" si="116"/>
        <v>103.34699999999999</v>
      </c>
      <c r="BF82" s="42">
        <f t="shared" si="117"/>
        <v>655.39400000000001</v>
      </c>
      <c r="BG82" s="41">
        <f t="shared" si="118"/>
        <v>505.17299999999989</v>
      </c>
      <c r="BH82" s="40">
        <f t="shared" si="119"/>
        <v>8907</v>
      </c>
      <c r="BK82" s="50">
        <f t="shared" si="120"/>
        <v>480</v>
      </c>
      <c r="BL82" s="49">
        <f t="shared" si="121"/>
        <v>8907</v>
      </c>
      <c r="BM82" s="37">
        <f t="shared" si="122"/>
        <v>147.70400000000001</v>
      </c>
      <c r="BN82" s="32">
        <f t="shared" si="123"/>
        <v>27.689999999999998</v>
      </c>
      <c r="BO82" s="99">
        <f t="shared" si="124"/>
        <v>655.39400000000001</v>
      </c>
      <c r="BQ82" s="48">
        <f t="shared" si="125"/>
        <v>229.79999999999998</v>
      </c>
      <c r="BR82" s="53">
        <f t="shared" si="126"/>
        <v>8907</v>
      </c>
      <c r="BS82" s="34">
        <f t="shared" si="127"/>
        <v>205.49699999999999</v>
      </c>
      <c r="BT82" s="33">
        <f t="shared" si="128"/>
        <v>69.876000000000005</v>
      </c>
      <c r="BU82" s="32">
        <f t="shared" si="129"/>
        <v>0</v>
      </c>
      <c r="BV82" s="84">
        <f t="shared" si="130"/>
        <v>505.173</v>
      </c>
    </row>
    <row r="83" spans="1:74" ht="15" x14ac:dyDescent="0.3">
      <c r="A83" s="1">
        <v>80</v>
      </c>
      <c r="B83" s="52" t="s">
        <v>7</v>
      </c>
      <c r="C83" s="54" t="s">
        <v>6</v>
      </c>
      <c r="D83" s="40">
        <f>IF(ISNA(VLOOKUP(C83,'[1]USEHistory (WORK)'!$AH$15:$AW$98,5,FALSE)),0,VLOOKUP(C83,'[1]USEHistory (WORK)'!$AH$15:$AW$98,5,FALSE))</f>
        <v>0</v>
      </c>
      <c r="E83" s="30">
        <f t="shared" si="131"/>
        <v>40</v>
      </c>
      <c r="F83" s="40"/>
      <c r="G83" s="30">
        <f t="shared" si="88"/>
        <v>19.149999999999999</v>
      </c>
      <c r="H83" s="40">
        <f>IF(ISNA(VLOOKUP(C83,'[1]USEHistory (WORK)'!$AH$15:$AW$98,6,FALSE)),0,VLOOKUP(C83,'[1]USEHistory (WORK)'!$AH$15:$AW$98,6,FALSE))</f>
        <v>1727</v>
      </c>
      <c r="I83" s="30">
        <f t="shared" si="89"/>
        <v>83.185000000000002</v>
      </c>
      <c r="J83" s="40"/>
      <c r="K83" s="30">
        <f t="shared" si="90"/>
        <v>78.437999999999988</v>
      </c>
      <c r="L83" s="30">
        <f t="shared" si="91"/>
        <v>123.185</v>
      </c>
      <c r="M83" s="40">
        <f>IF(ISNA(VLOOKUP(C83,'[1]USEHistory (WORK)'!$AH$15:$AW$98,7,FALSE)),0,VLOOKUP(C83,'[1]USEHistory (WORK)'!$AH$15:$AW$98,7,FALSE))</f>
        <v>764</v>
      </c>
      <c r="N83" s="30">
        <f t="shared" si="92"/>
        <v>54.295000000000002</v>
      </c>
      <c r="O83" s="40"/>
      <c r="P83" s="30">
        <f t="shared" si="93"/>
        <v>42.753999999999998</v>
      </c>
      <c r="Q83" s="40">
        <f>IF(ISNA(VLOOKUP(C83,'[1]USEHistory (WORK)'!$AH$15:$AW$98,8,FALSE)),0,VLOOKUP(C83,'[1]USEHistory (WORK)'!$AH$15:$AW$98,8,FALSE))</f>
        <v>780</v>
      </c>
      <c r="R83" s="30">
        <f t="shared" si="94"/>
        <v>54.774999999999999</v>
      </c>
      <c r="S83" s="45"/>
      <c r="T83" s="30">
        <f t="shared" si="95"/>
        <v>43.33</v>
      </c>
      <c r="U83" s="30">
        <f t="shared" si="96"/>
        <v>109.07</v>
      </c>
      <c r="V83" s="40">
        <f>IF(ISNA(VLOOKUP(C83,'[1]USEHistory (WORK)'!$AH$15:$AW$98,9,FALSE)),0,VLOOKUP(C83,'[1]USEHistory (WORK)'!$AH$15:$AW$98,9,FALSE))</f>
        <v>914</v>
      </c>
      <c r="W83" s="30">
        <f t="shared" si="97"/>
        <v>58.795000000000002</v>
      </c>
      <c r="X83" s="40"/>
      <c r="Y83" s="30">
        <f t="shared" si="98"/>
        <v>48.153999999999996</v>
      </c>
      <c r="Z83" s="40">
        <f>IF(ISNA(VLOOKUP(C83,'[1]USEHistory (WORK)'!$AH$15:$AW$98,10,FALSE)),0,VLOOKUP(C83,'[1]USEHistory (WORK)'!$AH$15:$AW$98,10,FALSE))</f>
        <v>1178</v>
      </c>
      <c r="AA83" s="30">
        <f t="shared" si="99"/>
        <v>66.715000000000003</v>
      </c>
      <c r="AB83" s="40"/>
      <c r="AC83" s="30">
        <f t="shared" si="100"/>
        <v>57.658000000000001</v>
      </c>
      <c r="AD83" s="30">
        <f t="shared" si="101"/>
        <v>125.51</v>
      </c>
      <c r="AE83" s="40">
        <f>IF(ISNA(VLOOKUP(C83,'[1]USEHistory (WORK)'!$AH$15:$AW$98,11,FALSE)),0,VLOOKUP(C83,'[1]USEHistory (WORK)'!$AH$15:$AW$98,11,FALSE))</f>
        <v>1274</v>
      </c>
      <c r="AF83" s="30">
        <f t="shared" si="102"/>
        <v>69.594999999999999</v>
      </c>
      <c r="AG83" s="40"/>
      <c r="AH83" s="30">
        <f t="shared" si="103"/>
        <v>61.113999999999997</v>
      </c>
      <c r="AI83" s="40">
        <f>IF(ISNA(VLOOKUP(C83,'[1]USEHistory (WORK)'!$AH$15:$AW$98,12,FALSE)),0,VLOOKUP(C83,'[1]USEHistory (WORK)'!$AH$15:$AW$98,12,FALSE))</f>
        <v>1499</v>
      </c>
      <c r="AJ83" s="30">
        <f t="shared" si="104"/>
        <v>76.344999999999999</v>
      </c>
      <c r="AK83" s="40"/>
      <c r="AL83" s="30">
        <f t="shared" si="105"/>
        <v>69.213999999999999</v>
      </c>
      <c r="AM83" s="30">
        <f t="shared" si="106"/>
        <v>145.94</v>
      </c>
      <c r="AN83" s="40">
        <f>IF(ISNA(VLOOKUP(C83,'[1]USEHistory (WORK)'!$AH$15:$AW$98,13,FALSE)),0,VLOOKUP(C83,'[1]USEHistory (WORK)'!$AH$15:$AW$98,13,FALSE))</f>
        <v>5137</v>
      </c>
      <c r="AO83" s="30">
        <f t="shared" si="107"/>
        <v>185.48499999999999</v>
      </c>
      <c r="AP83" s="40"/>
      <c r="AQ83" s="30">
        <f t="shared" si="108"/>
        <v>228.47799999999998</v>
      </c>
      <c r="AR83" s="40">
        <f>IF(ISNA(VLOOKUP(C83,'[1]USEHistory (WORK)'!$AH$15:$AW$98,14,FALSE)),0,VLOOKUP(C83,'[1]USEHistory (WORK)'!$AH$15:$AW$98,14,FALSE))</f>
        <v>758</v>
      </c>
      <c r="AS83" s="30">
        <f t="shared" si="109"/>
        <v>54.115000000000002</v>
      </c>
      <c r="AT83" s="40"/>
      <c r="AU83" s="30">
        <f t="shared" si="110"/>
        <v>42.537999999999997</v>
      </c>
      <c r="AV83" s="30">
        <f t="shared" si="111"/>
        <v>239.6</v>
      </c>
      <c r="AW83" s="40">
        <f>IF(ISNA(VLOOKUP(C83,'[1]USEHistory (WORK)'!$AH$15:$AW$98,15,FALSE)),0,VLOOKUP(C83,'[1]USEHistory (WORK)'!$AH$15:$AW$98,15,FALSE))</f>
        <v>905</v>
      </c>
      <c r="AX83" s="30">
        <f t="shared" si="112"/>
        <v>58.524999999999999</v>
      </c>
      <c r="AY83" s="40"/>
      <c r="AZ83" s="30">
        <f t="shared" si="113"/>
        <v>47.83</v>
      </c>
      <c r="BA83" s="40">
        <f>IF(ISNA(VLOOKUP(C83,'[1]USEHistory (WORK)'!$AH$15:$AW$98,16,FALSE)),0,VLOOKUP(C83,'[1]USEHistory (WORK)'!$AH$15:$AW$98,16,FALSE))</f>
        <v>881</v>
      </c>
      <c r="BB83" s="30">
        <f t="shared" si="114"/>
        <v>57.805</v>
      </c>
      <c r="BC83" s="40"/>
      <c r="BD83" s="30">
        <f t="shared" si="115"/>
        <v>46.965999999999994</v>
      </c>
      <c r="BE83" s="30">
        <f t="shared" si="116"/>
        <v>116.33</v>
      </c>
      <c r="BF83" s="42">
        <f t="shared" si="117"/>
        <v>859.63499999999999</v>
      </c>
      <c r="BG83" s="41">
        <f t="shared" si="118"/>
        <v>785.62400000000002</v>
      </c>
      <c r="BH83" s="40">
        <f t="shared" si="119"/>
        <v>15817</v>
      </c>
      <c r="BK83" s="50">
        <f t="shared" si="120"/>
        <v>480</v>
      </c>
      <c r="BL83" s="49">
        <f t="shared" si="121"/>
        <v>15817</v>
      </c>
      <c r="BM83" s="37">
        <f t="shared" si="122"/>
        <v>152.625</v>
      </c>
      <c r="BN83" s="32">
        <f t="shared" si="123"/>
        <v>227.01000000000002</v>
      </c>
      <c r="BO83" s="99">
        <f t="shared" si="124"/>
        <v>859.63499999999999</v>
      </c>
      <c r="BQ83" s="48">
        <f t="shared" si="125"/>
        <v>229.79999999999998</v>
      </c>
      <c r="BR83" s="53">
        <f t="shared" si="126"/>
        <v>15817</v>
      </c>
      <c r="BS83" s="34">
        <f t="shared" si="127"/>
        <v>194.69999999999996</v>
      </c>
      <c r="BT83" s="33">
        <f t="shared" si="128"/>
        <v>199.90800000000002</v>
      </c>
      <c r="BU83" s="32">
        <f t="shared" si="129"/>
        <v>161.21600000000001</v>
      </c>
      <c r="BV83" s="84">
        <f t="shared" si="130"/>
        <v>785.62399999999991</v>
      </c>
    </row>
    <row r="84" spans="1:74" ht="15" x14ac:dyDescent="0.3">
      <c r="A84" s="1">
        <v>81</v>
      </c>
      <c r="B84" s="52" t="s">
        <v>5</v>
      </c>
      <c r="C84" s="54" t="s">
        <v>4</v>
      </c>
      <c r="D84" s="40">
        <f>IF(ISNA(VLOOKUP(C84,'[1]USEHistory (WORK)'!$AH$15:$AW$98,5,FALSE)),0,VLOOKUP(C84,'[1]USEHistory (WORK)'!$AH$15:$AW$98,5,FALSE))</f>
        <v>705</v>
      </c>
      <c r="E84" s="30">
        <f t="shared" si="131"/>
        <v>53.042499999999997</v>
      </c>
      <c r="F84" s="40"/>
      <c r="G84" s="30">
        <f t="shared" si="88"/>
        <v>40.629999999999995</v>
      </c>
      <c r="H84" s="40">
        <f>IF(ISNA(VLOOKUP(C84,'[1]USEHistory (WORK)'!$AH$15:$AW$98,6,FALSE)),0,VLOOKUP(C84,'[1]USEHistory (WORK)'!$AH$15:$AW$98,6,FALSE))</f>
        <v>890</v>
      </c>
      <c r="I84" s="30">
        <f t="shared" si="89"/>
        <v>58.075000000000003</v>
      </c>
      <c r="J84" s="40"/>
      <c r="K84" s="30">
        <f t="shared" si="90"/>
        <v>47.29</v>
      </c>
      <c r="L84" s="30">
        <f t="shared" si="91"/>
        <v>111.11750000000001</v>
      </c>
      <c r="M84" s="40">
        <f>IF(ISNA(VLOOKUP(C84,'[1]USEHistory (WORK)'!$AH$15:$AW$98,7,FALSE)),0,VLOOKUP(C84,'[1]USEHistory (WORK)'!$AH$15:$AW$98,7,FALSE))</f>
        <v>653</v>
      </c>
      <c r="N84" s="30">
        <f t="shared" si="92"/>
        <v>52.080500000000001</v>
      </c>
      <c r="O84" s="40"/>
      <c r="P84" s="30">
        <f t="shared" si="93"/>
        <v>38.757999999999996</v>
      </c>
      <c r="Q84" s="40">
        <f>IF(ISNA(VLOOKUP(C84,'[1]USEHistory (WORK)'!$AH$15:$AW$98,8,FALSE)),0,VLOOKUP(C84,'[1]USEHistory (WORK)'!$AH$15:$AW$98,8,FALSE))</f>
        <v>692</v>
      </c>
      <c r="R84" s="30">
        <f t="shared" si="94"/>
        <v>52.802</v>
      </c>
      <c r="S84" s="45"/>
      <c r="T84" s="30">
        <f t="shared" si="95"/>
        <v>40.161999999999999</v>
      </c>
      <c r="U84" s="30">
        <f t="shared" si="96"/>
        <v>104.88249999999999</v>
      </c>
      <c r="V84" s="40">
        <f>IF(ISNA(VLOOKUP(C84,'[1]USEHistory (WORK)'!$AH$15:$AW$98,9,FALSE)),0,VLOOKUP(C84,'[1]USEHistory (WORK)'!$AH$15:$AW$98,9,FALSE))</f>
        <v>798</v>
      </c>
      <c r="W84" s="30">
        <f t="shared" si="97"/>
        <v>55.314999999999998</v>
      </c>
      <c r="X84" s="40"/>
      <c r="Y84" s="30">
        <f t="shared" si="98"/>
        <v>43.977999999999994</v>
      </c>
      <c r="Z84" s="40">
        <f>IF(ISNA(VLOOKUP(C84,'[1]USEHistory (WORK)'!$AH$15:$AW$98,10,FALSE)),0,VLOOKUP(C84,'[1]USEHistory (WORK)'!$AH$15:$AW$98,10,FALSE))</f>
        <v>1022</v>
      </c>
      <c r="AA84" s="30">
        <f t="shared" si="99"/>
        <v>62.034999999999997</v>
      </c>
      <c r="AB84" s="40"/>
      <c r="AC84" s="30">
        <f t="shared" si="100"/>
        <v>52.041999999999994</v>
      </c>
      <c r="AD84" s="30">
        <f t="shared" si="101"/>
        <v>117.35</v>
      </c>
      <c r="AE84" s="40">
        <f>IF(ISNA(VLOOKUP(C84,'[1]USEHistory (WORK)'!$AH$15:$AW$98,11,FALSE)),0,VLOOKUP(C84,'[1]USEHistory (WORK)'!$AH$15:$AW$98,11,FALSE))</f>
        <v>1455</v>
      </c>
      <c r="AF84" s="30">
        <f t="shared" si="102"/>
        <v>75.025000000000006</v>
      </c>
      <c r="AG84" s="40"/>
      <c r="AH84" s="30">
        <f t="shared" si="103"/>
        <v>67.63</v>
      </c>
      <c r="AI84" s="40">
        <f>IF(ISNA(VLOOKUP(C84,'[1]USEHistory (WORK)'!$AH$15:$AW$98,12,FALSE)),0,VLOOKUP(C84,'[1]USEHistory (WORK)'!$AH$15:$AW$98,12,FALSE))</f>
        <v>1696</v>
      </c>
      <c r="AJ84" s="30">
        <f t="shared" si="104"/>
        <v>82.254999999999995</v>
      </c>
      <c r="AK84" s="40"/>
      <c r="AL84" s="30">
        <f t="shared" si="105"/>
        <v>77.073999999999984</v>
      </c>
      <c r="AM84" s="30">
        <f t="shared" si="106"/>
        <v>157.28</v>
      </c>
      <c r="AN84" s="40">
        <f>IF(ISNA(VLOOKUP(C84,'[1]USEHistory (WORK)'!$AH$15:$AW$98,13,FALSE)),0,VLOOKUP(C84,'[1]USEHistory (WORK)'!$AH$15:$AW$98,13,FALSE))</f>
        <v>1802</v>
      </c>
      <c r="AO84" s="30">
        <f t="shared" si="107"/>
        <v>85.435000000000002</v>
      </c>
      <c r="AP84" s="40"/>
      <c r="AQ84" s="30">
        <f t="shared" si="108"/>
        <v>81.738</v>
      </c>
      <c r="AR84" s="40">
        <f>IF(ISNA(VLOOKUP(C84,'[1]USEHistory (WORK)'!$AH$15:$AW$98,14,FALSE)),0,VLOOKUP(C84,'[1]USEHistory (WORK)'!$AH$15:$AW$98,14,FALSE))</f>
        <v>640</v>
      </c>
      <c r="AS84" s="30">
        <f t="shared" si="109"/>
        <v>51.84</v>
      </c>
      <c r="AT84" s="40"/>
      <c r="AU84" s="30">
        <f t="shared" si="110"/>
        <v>38.29</v>
      </c>
      <c r="AV84" s="30">
        <f t="shared" si="111"/>
        <v>137.27500000000001</v>
      </c>
      <c r="AW84" s="40">
        <f>IF(ISNA(VLOOKUP(C84,'[1]USEHistory (WORK)'!$AH$15:$AW$98,15,FALSE)),0,VLOOKUP(C84,'[1]USEHistory (WORK)'!$AH$15:$AW$98,15,FALSE))</f>
        <v>1148</v>
      </c>
      <c r="AX84" s="30">
        <f t="shared" si="112"/>
        <v>65.814999999999998</v>
      </c>
      <c r="AY84" s="40"/>
      <c r="AZ84" s="30">
        <f t="shared" si="113"/>
        <v>56.577999999999996</v>
      </c>
      <c r="BA84" s="40">
        <f>IF(ISNA(VLOOKUP(C84,'[1]USEHistory (WORK)'!$AH$15:$AW$98,16,FALSE)),0,VLOOKUP(C84,'[1]USEHistory (WORK)'!$AH$15:$AW$98,16,FALSE))</f>
        <v>879</v>
      </c>
      <c r="BB84" s="30">
        <f t="shared" si="114"/>
        <v>57.745000000000005</v>
      </c>
      <c r="BC84" s="40"/>
      <c r="BD84" s="30">
        <f t="shared" si="115"/>
        <v>46.893999999999998</v>
      </c>
      <c r="BE84" s="30">
        <f t="shared" si="116"/>
        <v>123.56</v>
      </c>
      <c r="BF84" s="42">
        <f t="shared" si="117"/>
        <v>751.46499999999992</v>
      </c>
      <c r="BG84" s="41">
        <f t="shared" si="118"/>
        <v>631.06399999999996</v>
      </c>
      <c r="BH84" s="40">
        <f t="shared" si="119"/>
        <v>12380</v>
      </c>
      <c r="BK84" s="50">
        <f t="shared" si="120"/>
        <v>480</v>
      </c>
      <c r="BL84" s="49">
        <f t="shared" si="121"/>
        <v>12380</v>
      </c>
      <c r="BM84" s="37">
        <f t="shared" si="122"/>
        <v>160.76499999999999</v>
      </c>
      <c r="BN84" s="32">
        <f t="shared" si="123"/>
        <v>110.7</v>
      </c>
      <c r="BO84" s="99">
        <f t="shared" si="124"/>
        <v>751.46500000000003</v>
      </c>
      <c r="BQ84" s="48">
        <f t="shared" si="125"/>
        <v>229.79999999999998</v>
      </c>
      <c r="BR84" s="53">
        <f t="shared" si="126"/>
        <v>12380</v>
      </c>
      <c r="BS84" s="34">
        <f t="shared" si="127"/>
        <v>212.39999999999995</v>
      </c>
      <c r="BT84" s="33">
        <f t="shared" si="128"/>
        <v>175.75200000000001</v>
      </c>
      <c r="BU84" s="32">
        <f t="shared" si="129"/>
        <v>13.112</v>
      </c>
      <c r="BV84" s="84">
        <f t="shared" si="130"/>
        <v>631.06399999999996</v>
      </c>
    </row>
    <row r="85" spans="1:74" ht="15" x14ac:dyDescent="0.3">
      <c r="A85" s="1">
        <v>82</v>
      </c>
      <c r="B85" s="52" t="s">
        <v>3</v>
      </c>
      <c r="C85" s="54" t="s">
        <v>2</v>
      </c>
      <c r="D85" s="40">
        <f>IF(ISNA(VLOOKUP(C85,'[1]USEHistory (WORK)'!$AH$15:$AW$98,5,FALSE)),0,VLOOKUP(C85,'[1]USEHistory (WORK)'!$AH$15:$AW$98,5,FALSE))</f>
        <v>553</v>
      </c>
      <c r="E85" s="30">
        <f t="shared" si="131"/>
        <v>50.230499999999999</v>
      </c>
      <c r="F85" s="40"/>
      <c r="G85" s="30">
        <f t="shared" si="88"/>
        <v>35.463499999999996</v>
      </c>
      <c r="H85" s="40">
        <f>IF(ISNA(VLOOKUP(C85,'[1]USEHistory (WORK)'!$AH$15:$AW$98,6,FALSE)),0,VLOOKUP(C85,'[1]USEHistory (WORK)'!$AH$15:$AW$98,6,FALSE))</f>
        <v>613</v>
      </c>
      <c r="I85" s="30">
        <f t="shared" si="89"/>
        <v>51.340499999999999</v>
      </c>
      <c r="J85" s="40"/>
      <c r="K85" s="30">
        <f t="shared" si="90"/>
        <v>37.317999999999998</v>
      </c>
      <c r="L85" s="30">
        <f t="shared" si="91"/>
        <v>101.571</v>
      </c>
      <c r="M85" s="40">
        <f>IF(ISNA(VLOOKUP(C85,'[1]USEHistory (WORK)'!$AH$15:$AW$98,7,FALSE)),0,VLOOKUP(C85,'[1]USEHistory (WORK)'!$AH$15:$AW$98,7,FALSE))</f>
        <v>437</v>
      </c>
      <c r="N85" s="30">
        <f t="shared" si="92"/>
        <v>48.084499999999998</v>
      </c>
      <c r="O85" s="40"/>
      <c r="P85" s="30">
        <f t="shared" si="93"/>
        <v>32.041499999999999</v>
      </c>
      <c r="Q85" s="40">
        <f>IF(ISNA(VLOOKUP(C85,'[1]USEHistory (WORK)'!$AH$15:$AW$98,8,FALSE)),0,VLOOKUP(C85,'[1]USEHistory (WORK)'!$AH$15:$AW$98,8,FALSE))</f>
        <v>545</v>
      </c>
      <c r="R85" s="30">
        <f t="shared" si="94"/>
        <v>50.082499999999996</v>
      </c>
      <c r="S85" s="45"/>
      <c r="T85" s="30">
        <f t="shared" si="95"/>
        <v>35.227499999999999</v>
      </c>
      <c r="U85" s="30">
        <f t="shared" si="96"/>
        <v>98.167000000000002</v>
      </c>
      <c r="V85" s="40">
        <f>IF(ISNA(VLOOKUP(C85,'[1]USEHistory (WORK)'!$AH$15:$AW$98,9,FALSE)),0,VLOOKUP(C85,'[1]USEHistory (WORK)'!$AH$15:$AW$98,9,FALSE))</f>
        <v>496</v>
      </c>
      <c r="W85" s="30">
        <f t="shared" si="97"/>
        <v>49.176000000000002</v>
      </c>
      <c r="X85" s="40"/>
      <c r="Y85" s="30">
        <f t="shared" si="98"/>
        <v>33.781999999999996</v>
      </c>
      <c r="Z85" s="40">
        <f>IF(ISNA(VLOOKUP(C85,'[1]USEHistory (WORK)'!$AH$15:$AW$98,10,FALSE)),0,VLOOKUP(C85,'[1]USEHistory (WORK)'!$AH$15:$AW$98,10,FALSE))</f>
        <v>624</v>
      </c>
      <c r="AA85" s="30">
        <f t="shared" si="99"/>
        <v>51.543999999999997</v>
      </c>
      <c r="AB85" s="40"/>
      <c r="AC85" s="30">
        <f t="shared" si="100"/>
        <v>37.713999999999999</v>
      </c>
      <c r="AD85" s="30">
        <f t="shared" si="101"/>
        <v>100.72</v>
      </c>
      <c r="AE85" s="40">
        <f>IF(ISNA(VLOOKUP(C85,'[1]USEHistory (WORK)'!$AH$15:$AW$98,11,FALSE)),0,VLOOKUP(C85,'[1]USEHistory (WORK)'!$AH$15:$AW$98,11,FALSE))</f>
        <v>551</v>
      </c>
      <c r="AF85" s="30">
        <f t="shared" si="102"/>
        <v>50.1935</v>
      </c>
      <c r="AG85" s="40"/>
      <c r="AH85" s="30">
        <f t="shared" si="103"/>
        <v>35.404499999999999</v>
      </c>
      <c r="AI85" s="40">
        <f>IF(ISNA(VLOOKUP(C85,'[1]USEHistory (WORK)'!$AH$15:$AW$98,12,FALSE)),0,VLOOKUP(C85,'[1]USEHistory (WORK)'!$AH$15:$AW$98,12,FALSE))</f>
        <v>1394</v>
      </c>
      <c r="AJ85" s="30">
        <f t="shared" si="104"/>
        <v>73.194999999999993</v>
      </c>
      <c r="AK85" s="40"/>
      <c r="AL85" s="30">
        <f t="shared" si="105"/>
        <v>65.433999999999997</v>
      </c>
      <c r="AM85" s="30">
        <f t="shared" si="106"/>
        <v>123.38849999999999</v>
      </c>
      <c r="AN85" s="40">
        <f>IF(ISNA(VLOOKUP(C85,'[1]USEHistory (WORK)'!$AH$15:$AW$98,13,FALSE)),0,VLOOKUP(C85,'[1]USEHistory (WORK)'!$AH$15:$AW$98,13,FALSE))</f>
        <v>570</v>
      </c>
      <c r="AO85" s="30">
        <f t="shared" si="107"/>
        <v>50.545000000000002</v>
      </c>
      <c r="AP85" s="40"/>
      <c r="AQ85" s="30">
        <f t="shared" si="108"/>
        <v>35.965000000000003</v>
      </c>
      <c r="AR85" s="40">
        <f>IF(ISNA(VLOOKUP(C85,'[1]USEHistory (WORK)'!$AH$15:$AW$98,14,FALSE)),0,VLOOKUP(C85,'[1]USEHistory (WORK)'!$AH$15:$AW$98,14,FALSE))</f>
        <v>683</v>
      </c>
      <c r="AS85" s="30">
        <f t="shared" si="109"/>
        <v>52.6355</v>
      </c>
      <c r="AT85" s="40"/>
      <c r="AU85" s="30">
        <f t="shared" si="110"/>
        <v>39.837999999999994</v>
      </c>
      <c r="AV85" s="30">
        <f t="shared" si="111"/>
        <v>103.18049999999999</v>
      </c>
      <c r="AW85" s="40">
        <f>IF(ISNA(VLOOKUP(C85,'[1]USEHistory (WORK)'!$AH$15:$AW$98,15,FALSE)),0,VLOOKUP(C85,'[1]USEHistory (WORK)'!$AH$15:$AW$98,15,FALSE))</f>
        <v>547</v>
      </c>
      <c r="AX85" s="30">
        <f t="shared" si="112"/>
        <v>50.119500000000002</v>
      </c>
      <c r="AY85" s="40"/>
      <c r="AZ85" s="30">
        <f t="shared" si="113"/>
        <v>35.286500000000004</v>
      </c>
      <c r="BA85" s="40">
        <f>IF(ISNA(VLOOKUP(C85,'[1]USEHistory (WORK)'!$AH$15:$AW$98,16,FALSE)),0,VLOOKUP(C85,'[1]USEHistory (WORK)'!$AH$15:$AW$98,16,FALSE))</f>
        <v>402</v>
      </c>
      <c r="BB85" s="30">
        <f t="shared" si="114"/>
        <v>47.436999999999998</v>
      </c>
      <c r="BC85" s="40"/>
      <c r="BD85" s="30">
        <f t="shared" si="115"/>
        <v>31.009</v>
      </c>
      <c r="BE85" s="30">
        <f t="shared" si="116"/>
        <v>97.5565</v>
      </c>
      <c r="BF85" s="42">
        <f t="shared" si="117"/>
        <v>624.58350000000007</v>
      </c>
      <c r="BG85" s="41">
        <f t="shared" si="118"/>
        <v>454.48349999999999</v>
      </c>
      <c r="BH85" s="40">
        <f t="shared" si="119"/>
        <v>7415</v>
      </c>
      <c r="BK85" s="50">
        <f t="shared" si="120"/>
        <v>480</v>
      </c>
      <c r="BL85" s="49">
        <f t="shared" si="121"/>
        <v>7415</v>
      </c>
      <c r="BM85" s="37">
        <f t="shared" si="122"/>
        <v>125.26349999999999</v>
      </c>
      <c r="BN85" s="32">
        <f t="shared" si="123"/>
        <v>19.32</v>
      </c>
      <c r="BO85" s="99">
        <f t="shared" si="124"/>
        <v>624.58350000000007</v>
      </c>
      <c r="BQ85" s="48">
        <f t="shared" si="125"/>
        <v>229.79999999999998</v>
      </c>
      <c r="BR85" s="53">
        <f t="shared" si="126"/>
        <v>7415</v>
      </c>
      <c r="BS85" s="34">
        <f t="shared" si="127"/>
        <v>191.77950000000001</v>
      </c>
      <c r="BT85" s="33">
        <f t="shared" si="128"/>
        <v>32.904000000000003</v>
      </c>
      <c r="BU85" s="32">
        <f t="shared" si="129"/>
        <v>0</v>
      </c>
      <c r="BV85" s="84">
        <f t="shared" si="130"/>
        <v>454.48349999999999</v>
      </c>
    </row>
    <row r="86" spans="1:74" ht="15" x14ac:dyDescent="0.3">
      <c r="A86" s="1">
        <v>83</v>
      </c>
      <c r="B86" s="52" t="s">
        <v>1</v>
      </c>
      <c r="C86" s="54" t="s">
        <v>0</v>
      </c>
      <c r="D86" s="40">
        <f>IF(ISNA(VLOOKUP(C86,'[1]USEHistory (WORK)'!$AH$15:$AW$98,5,FALSE)),0,VLOOKUP(C86,'[1]USEHistory (WORK)'!$AH$15:$AW$98,5,FALSE))</f>
        <v>224</v>
      </c>
      <c r="E86" s="30">
        <f t="shared" si="131"/>
        <v>44.143999999999998</v>
      </c>
      <c r="F86" s="40"/>
      <c r="G86" s="30">
        <f t="shared" si="88"/>
        <v>25.757999999999999</v>
      </c>
      <c r="H86" s="40">
        <f>IF(ISNA(VLOOKUP(C86,'[1]USEHistory (WORK)'!$AH$15:$AW$98,6,FALSE)),0,VLOOKUP(C86,'[1]USEHistory (WORK)'!$AH$15:$AW$98,6,FALSE))</f>
        <v>14</v>
      </c>
      <c r="I86" s="30">
        <f t="shared" si="89"/>
        <v>40.259</v>
      </c>
      <c r="J86" s="40"/>
      <c r="K86" s="30">
        <f t="shared" si="90"/>
        <v>19.562999999999999</v>
      </c>
      <c r="L86" s="30">
        <f t="shared" si="91"/>
        <v>84.402999999999992</v>
      </c>
      <c r="M86" s="40">
        <f>IF(ISNA(VLOOKUP(C86,'[1]USEHistory (WORK)'!$AH$15:$AW$98,7,FALSE)),0,VLOOKUP(C86,'[1]USEHistory (WORK)'!$AH$15:$AW$98,7,FALSE))</f>
        <v>562</v>
      </c>
      <c r="N86" s="30">
        <f t="shared" si="92"/>
        <v>50.396999999999998</v>
      </c>
      <c r="O86" s="40"/>
      <c r="P86" s="30">
        <f t="shared" si="93"/>
        <v>35.728999999999999</v>
      </c>
      <c r="Q86" s="40">
        <f>IF(ISNA(VLOOKUP(C86,'[1]USEHistory (WORK)'!$AH$15:$AW$98,8,FALSE)),0,VLOOKUP(C86,'[1]USEHistory (WORK)'!$AH$15:$AW$98,8,FALSE))</f>
        <v>311</v>
      </c>
      <c r="R86" s="30">
        <f t="shared" si="94"/>
        <v>45.753500000000003</v>
      </c>
      <c r="S86" s="45"/>
      <c r="T86" s="30">
        <f t="shared" si="95"/>
        <v>28.3245</v>
      </c>
      <c r="U86" s="30">
        <f t="shared" si="96"/>
        <v>96.150499999999994</v>
      </c>
      <c r="V86" s="40">
        <f>IF(ISNA(VLOOKUP(C86,'[1]USEHistory (WORK)'!$AH$15:$AW$98,9,FALSE)),0,VLOOKUP(C86,'[1]USEHistory (WORK)'!$AH$15:$AW$98,9,FALSE))</f>
        <v>359</v>
      </c>
      <c r="W86" s="30">
        <f t="shared" si="97"/>
        <v>46.641500000000001</v>
      </c>
      <c r="X86" s="40"/>
      <c r="Y86" s="30">
        <f t="shared" si="98"/>
        <v>29.740499999999997</v>
      </c>
      <c r="Z86" s="40">
        <f>IF(ISNA(VLOOKUP(C86,'[1]USEHistory (WORK)'!$AH$15:$AW$98,10,FALSE)),0,VLOOKUP(C86,'[1]USEHistory (WORK)'!$AH$15:$AW$98,10,FALSE))</f>
        <v>377</v>
      </c>
      <c r="AA86" s="30">
        <f t="shared" si="99"/>
        <v>46.974499999999999</v>
      </c>
      <c r="AB86" s="40"/>
      <c r="AC86" s="30">
        <f t="shared" si="100"/>
        <v>30.2715</v>
      </c>
      <c r="AD86" s="30">
        <f t="shared" si="101"/>
        <v>93.616</v>
      </c>
      <c r="AE86" s="40">
        <f>IF(ISNA(VLOOKUP(C86,'[1]USEHistory (WORK)'!$AH$15:$AW$98,11,FALSE)),0,VLOOKUP(C86,'[1]USEHistory (WORK)'!$AH$15:$AW$98,11,FALSE))</f>
        <v>619</v>
      </c>
      <c r="AF86" s="30">
        <f t="shared" si="102"/>
        <v>51.451499999999996</v>
      </c>
      <c r="AG86" s="40"/>
      <c r="AH86" s="30">
        <f t="shared" si="103"/>
        <v>37.533999999999999</v>
      </c>
      <c r="AI86" s="40">
        <f>IF(ISNA(VLOOKUP(C86,'[1]USEHistory (WORK)'!$AH$15:$AW$98,12,FALSE)),0,VLOOKUP(C86,'[1]USEHistory (WORK)'!$AH$15:$AW$98,12,FALSE))</f>
        <v>1497</v>
      </c>
      <c r="AJ86" s="30">
        <f t="shared" si="104"/>
        <v>76.284999999999997</v>
      </c>
      <c r="AK86" s="40"/>
      <c r="AL86" s="30">
        <f t="shared" si="105"/>
        <v>69.141999999999996</v>
      </c>
      <c r="AM86" s="30">
        <f t="shared" si="106"/>
        <v>127.73649999999999</v>
      </c>
      <c r="AN86" s="40">
        <f>IF(ISNA(VLOOKUP(C86,'[1]USEHistory (WORK)'!$AH$15:$AW$98,13,FALSE)),0,VLOOKUP(C86,'[1]USEHistory (WORK)'!$AH$15:$AW$98,13,FALSE))</f>
        <v>439</v>
      </c>
      <c r="AO86" s="30">
        <f t="shared" si="107"/>
        <v>48.121499999999997</v>
      </c>
      <c r="AP86" s="40"/>
      <c r="AQ86" s="30">
        <f t="shared" si="108"/>
        <v>32.100499999999997</v>
      </c>
      <c r="AR86" s="40">
        <f>IF(ISNA(VLOOKUP(C86,'[1]USEHistory (WORK)'!$AH$15:$AW$98,14,FALSE)),0,VLOOKUP(C86,'[1]USEHistory (WORK)'!$AH$15:$AW$98,14,FALSE))</f>
        <v>239</v>
      </c>
      <c r="AS86" s="30">
        <f t="shared" si="109"/>
        <v>44.421500000000002</v>
      </c>
      <c r="AT86" s="40"/>
      <c r="AU86" s="30">
        <f t="shared" si="110"/>
        <v>26.200499999999998</v>
      </c>
      <c r="AV86" s="30">
        <f t="shared" si="111"/>
        <v>92.543000000000006</v>
      </c>
      <c r="AW86" s="40">
        <f>IF(ISNA(VLOOKUP(C86,'[1]USEHistory (WORK)'!$AH$15:$AW$98,15,FALSE)),0,VLOOKUP(C86,'[1]USEHistory (WORK)'!$AH$15:$AW$98,15,FALSE))</f>
        <v>239</v>
      </c>
      <c r="AX86" s="30">
        <f t="shared" si="112"/>
        <v>44.421500000000002</v>
      </c>
      <c r="AY86" s="40"/>
      <c r="AZ86" s="30">
        <f t="shared" si="113"/>
        <v>26.200499999999998</v>
      </c>
      <c r="BA86" s="40">
        <f>IF(ISNA(VLOOKUP(C86,'[1]USEHistory (WORK)'!$AH$15:$AW$98,16,FALSE)),0,VLOOKUP(C86,'[1]USEHistory (WORK)'!$AH$15:$AW$98,16,FALSE))</f>
        <v>286</v>
      </c>
      <c r="BB86" s="30">
        <f t="shared" si="114"/>
        <v>45.290999999999997</v>
      </c>
      <c r="BC86" s="40"/>
      <c r="BD86" s="30">
        <f t="shared" si="115"/>
        <v>27.587</v>
      </c>
      <c r="BE86" s="30">
        <f t="shared" si="116"/>
        <v>89.712500000000006</v>
      </c>
      <c r="BF86" s="42">
        <f t="shared" si="117"/>
        <v>584.16149999999993</v>
      </c>
      <c r="BG86" s="41">
        <f t="shared" si="118"/>
        <v>388.15099999999995</v>
      </c>
      <c r="BH86" s="40">
        <f t="shared" si="119"/>
        <v>5166</v>
      </c>
      <c r="BK86" s="50">
        <f t="shared" si="120"/>
        <v>480</v>
      </c>
      <c r="BL86" s="49">
        <f t="shared" si="121"/>
        <v>5166</v>
      </c>
      <c r="BM86" s="37">
        <f t="shared" si="122"/>
        <v>81.751499999999979</v>
      </c>
      <c r="BN86" s="32">
        <f t="shared" si="123"/>
        <v>22.41</v>
      </c>
      <c r="BO86" s="99">
        <f t="shared" si="124"/>
        <v>584.16149999999993</v>
      </c>
      <c r="BQ86" s="48">
        <f t="shared" si="125"/>
        <v>229.79999999999998</v>
      </c>
      <c r="BR86" s="53">
        <f t="shared" si="126"/>
        <v>5166</v>
      </c>
      <c r="BS86" s="34">
        <f t="shared" si="127"/>
        <v>125.37500000000001</v>
      </c>
      <c r="BT86" s="33">
        <f t="shared" si="128"/>
        <v>32.975999999999999</v>
      </c>
      <c r="BU86" s="32">
        <f t="shared" si="129"/>
        <v>0</v>
      </c>
      <c r="BV86" s="84">
        <f t="shared" si="130"/>
        <v>388.15100000000001</v>
      </c>
    </row>
    <row r="87" spans="1:74" ht="15" x14ac:dyDescent="0.3">
      <c r="A87" s="1">
        <v>84</v>
      </c>
      <c r="B87" s="52"/>
      <c r="C87" s="52"/>
      <c r="D87" s="40"/>
      <c r="E87" s="30"/>
      <c r="F87" s="46"/>
      <c r="G87" s="30"/>
      <c r="H87" s="40"/>
      <c r="I87" s="30"/>
      <c r="J87" s="30"/>
      <c r="K87" s="30"/>
      <c r="L87" s="30"/>
      <c r="M87" s="40"/>
      <c r="N87" s="30"/>
      <c r="O87" s="30"/>
      <c r="P87" s="30"/>
      <c r="Q87" s="45"/>
      <c r="R87" s="30"/>
      <c r="S87" s="30"/>
      <c r="T87" s="44"/>
      <c r="U87" s="30"/>
      <c r="V87" s="40"/>
      <c r="W87" s="30"/>
      <c r="X87" s="40"/>
      <c r="Y87" s="30"/>
      <c r="Z87" s="40"/>
      <c r="AA87" s="30"/>
      <c r="AB87" s="30"/>
      <c r="AC87" s="30"/>
      <c r="AD87" s="30"/>
      <c r="AE87" s="43"/>
      <c r="AF87" s="30"/>
      <c r="AG87" s="43"/>
      <c r="AH87" s="30"/>
      <c r="AI87" s="40"/>
      <c r="AJ87" s="30"/>
      <c r="AK87" s="30"/>
      <c r="AL87" s="30"/>
      <c r="AM87" s="30"/>
      <c r="AN87" s="40"/>
      <c r="AO87" s="30"/>
      <c r="AP87" s="30"/>
      <c r="AQ87" s="30"/>
      <c r="AR87" s="40"/>
      <c r="AS87" s="30"/>
      <c r="AT87" s="30"/>
      <c r="AU87" s="30"/>
      <c r="AV87" s="30"/>
      <c r="AW87" s="40"/>
      <c r="AX87" s="30"/>
      <c r="AY87" s="30"/>
      <c r="AZ87" s="30"/>
      <c r="BA87" s="40"/>
      <c r="BB87" s="30"/>
      <c r="BC87" s="30"/>
      <c r="BD87" s="30"/>
      <c r="BE87" s="30"/>
      <c r="BF87" s="42"/>
      <c r="BG87" s="41"/>
      <c r="BH87" s="40"/>
      <c r="BK87" s="50"/>
      <c r="BL87" s="49"/>
      <c r="BM87" s="37">
        <f t="shared" si="122"/>
        <v>0</v>
      </c>
      <c r="BN87" s="32">
        <f t="shared" si="123"/>
        <v>0</v>
      </c>
      <c r="BO87" s="99">
        <f t="shared" si="124"/>
        <v>0</v>
      </c>
      <c r="BQ87" s="48"/>
      <c r="BR87" s="47"/>
      <c r="BS87" s="34">
        <f t="shared" si="127"/>
        <v>0</v>
      </c>
      <c r="BT87" s="33">
        <f t="shared" si="128"/>
        <v>0</v>
      </c>
      <c r="BU87" s="32">
        <f t="shared" si="129"/>
        <v>0</v>
      </c>
      <c r="BV87" s="84">
        <f t="shared" si="130"/>
        <v>0</v>
      </c>
    </row>
    <row r="88" spans="1:74" ht="15" x14ac:dyDescent="0.3">
      <c r="A88" s="1">
        <v>85</v>
      </c>
      <c r="B88" s="52"/>
      <c r="C88" s="52"/>
      <c r="D88" s="40"/>
      <c r="E88" s="30"/>
      <c r="F88" s="46"/>
      <c r="G88" s="30"/>
      <c r="H88" s="40"/>
      <c r="I88" s="30"/>
      <c r="J88" s="30"/>
      <c r="K88" s="30"/>
      <c r="L88" s="30"/>
      <c r="M88" s="40"/>
      <c r="N88" s="30"/>
      <c r="O88" s="30"/>
      <c r="P88" s="30"/>
      <c r="Q88" s="45"/>
      <c r="R88" s="30"/>
      <c r="S88" s="30"/>
      <c r="T88" s="44"/>
      <c r="U88" s="30"/>
      <c r="V88" s="40"/>
      <c r="W88" s="30"/>
      <c r="X88" s="30"/>
      <c r="Y88" s="30"/>
      <c r="Z88" s="40"/>
      <c r="AA88" s="30"/>
      <c r="AB88" s="30"/>
      <c r="AC88" s="30"/>
      <c r="AD88" s="30"/>
      <c r="AE88" s="43"/>
      <c r="AF88" s="30"/>
      <c r="AG88" s="43"/>
      <c r="AH88" s="30"/>
      <c r="AI88" s="40"/>
      <c r="AJ88" s="30"/>
      <c r="AK88" s="43"/>
      <c r="AL88" s="30"/>
      <c r="AM88" s="30"/>
      <c r="AN88" s="40"/>
      <c r="AO88" s="30"/>
      <c r="AP88" s="43"/>
      <c r="AQ88" s="30"/>
      <c r="AR88" s="40"/>
      <c r="AS88" s="30"/>
      <c r="AT88" s="43"/>
      <c r="AU88" s="30"/>
      <c r="AV88" s="30"/>
      <c r="AW88" s="43"/>
      <c r="AX88" s="30"/>
      <c r="AY88" s="43"/>
      <c r="AZ88" s="30"/>
      <c r="BA88" s="40"/>
      <c r="BB88" s="30"/>
      <c r="BC88" s="43"/>
      <c r="BD88" s="30"/>
      <c r="BE88" s="30"/>
      <c r="BF88" s="42"/>
      <c r="BG88" s="41"/>
      <c r="BH88" s="40"/>
      <c r="BK88" s="50"/>
      <c r="BL88" s="49"/>
      <c r="BM88" s="37">
        <f t="shared" si="122"/>
        <v>0</v>
      </c>
      <c r="BN88" s="32">
        <f t="shared" si="123"/>
        <v>0</v>
      </c>
      <c r="BO88" s="99">
        <f t="shared" si="124"/>
        <v>0</v>
      </c>
      <c r="BQ88" s="48"/>
      <c r="BR88" s="47"/>
      <c r="BS88" s="34">
        <f t="shared" si="127"/>
        <v>0</v>
      </c>
      <c r="BT88" s="33">
        <f t="shared" si="128"/>
        <v>0</v>
      </c>
      <c r="BU88" s="32">
        <f t="shared" si="129"/>
        <v>0</v>
      </c>
      <c r="BV88" s="84">
        <f t="shared" si="130"/>
        <v>0</v>
      </c>
    </row>
    <row r="89" spans="1:74" ht="15" x14ac:dyDescent="0.3">
      <c r="A89" s="1">
        <v>86</v>
      </c>
      <c r="B89" s="52"/>
      <c r="C89" s="52"/>
      <c r="D89" s="40"/>
      <c r="E89" s="30"/>
      <c r="F89" s="46"/>
      <c r="G89" s="30"/>
      <c r="H89" s="40"/>
      <c r="I89" s="30"/>
      <c r="J89" s="30"/>
      <c r="K89" s="30"/>
      <c r="L89" s="30"/>
      <c r="M89" s="40"/>
      <c r="N89" s="30"/>
      <c r="O89" s="30"/>
      <c r="P89" s="30"/>
      <c r="Q89" s="45"/>
      <c r="R89" s="30"/>
      <c r="S89" s="30"/>
      <c r="T89" s="44"/>
      <c r="U89" s="30"/>
      <c r="V89" s="40"/>
      <c r="W89" s="30"/>
      <c r="X89" s="30"/>
      <c r="Y89" s="30"/>
      <c r="Z89" s="40"/>
      <c r="AA89" s="30"/>
      <c r="AB89" s="30"/>
      <c r="AC89" s="30"/>
      <c r="AD89" s="30"/>
      <c r="AE89" s="43"/>
      <c r="AF89" s="30"/>
      <c r="AG89" s="43"/>
      <c r="AH89" s="30"/>
      <c r="AI89" s="40"/>
      <c r="AJ89" s="30"/>
      <c r="AK89" s="30"/>
      <c r="AL89" s="30"/>
      <c r="AM89" s="30"/>
      <c r="AN89" s="40"/>
      <c r="AO89" s="30"/>
      <c r="AP89" s="30"/>
      <c r="AQ89" s="30"/>
      <c r="AR89" s="40"/>
      <c r="AS89" s="30"/>
      <c r="AT89" s="30"/>
      <c r="AU89" s="30"/>
      <c r="AV89" s="30"/>
      <c r="AW89" s="40"/>
      <c r="AX89" s="30"/>
      <c r="AY89" s="30"/>
      <c r="AZ89" s="30"/>
      <c r="BA89" s="40"/>
      <c r="BB89" s="30"/>
      <c r="BC89" s="30"/>
      <c r="BD89" s="30"/>
      <c r="BE89" s="30"/>
      <c r="BF89" s="42"/>
      <c r="BG89" s="41"/>
      <c r="BH89" s="40"/>
      <c r="BK89" s="50"/>
      <c r="BL89" s="49"/>
      <c r="BM89" s="37">
        <f t="shared" si="122"/>
        <v>0</v>
      </c>
      <c r="BN89" s="32">
        <f t="shared" si="123"/>
        <v>0</v>
      </c>
      <c r="BO89" s="99">
        <f t="shared" si="124"/>
        <v>0</v>
      </c>
      <c r="BQ89" s="48"/>
      <c r="BR89" s="47"/>
      <c r="BS89" s="34">
        <f t="shared" si="127"/>
        <v>0</v>
      </c>
      <c r="BT89" s="33">
        <f t="shared" si="128"/>
        <v>0</v>
      </c>
      <c r="BU89" s="32">
        <f t="shared" si="129"/>
        <v>0</v>
      </c>
      <c r="BV89" s="84">
        <f t="shared" si="130"/>
        <v>0</v>
      </c>
    </row>
    <row r="90" spans="1:74" ht="15" x14ac:dyDescent="0.3">
      <c r="A90" s="1">
        <v>87</v>
      </c>
      <c r="B90" s="52"/>
      <c r="C90" s="52"/>
      <c r="D90" s="40"/>
      <c r="E90" s="30"/>
      <c r="F90" s="46"/>
      <c r="G90" s="30"/>
      <c r="H90" s="40"/>
      <c r="I90" s="30"/>
      <c r="J90" s="30"/>
      <c r="K90" s="30"/>
      <c r="L90" s="30"/>
      <c r="M90" s="40"/>
      <c r="N90" s="30"/>
      <c r="O90" s="30"/>
      <c r="P90" s="30"/>
      <c r="Q90" s="45"/>
      <c r="R90" s="30"/>
      <c r="S90" s="30"/>
      <c r="T90" s="44"/>
      <c r="U90" s="30"/>
      <c r="V90" s="40"/>
      <c r="W90" s="30"/>
      <c r="X90" s="30"/>
      <c r="Y90" s="30"/>
      <c r="Z90" s="40"/>
      <c r="AA90" s="30"/>
      <c r="AB90" s="30"/>
      <c r="AC90" s="30"/>
      <c r="AD90" s="30"/>
      <c r="AE90" s="43"/>
      <c r="AF90" s="30"/>
      <c r="AG90" s="43"/>
      <c r="AH90" s="30"/>
      <c r="AI90" s="40"/>
      <c r="AJ90" s="30"/>
      <c r="AK90" s="30"/>
      <c r="AL90" s="30"/>
      <c r="AM90" s="30"/>
      <c r="AN90" s="40"/>
      <c r="AO90" s="30"/>
      <c r="AP90" s="30"/>
      <c r="AQ90" s="30"/>
      <c r="AR90" s="40"/>
      <c r="AS90" s="30"/>
      <c r="AT90" s="30"/>
      <c r="AU90" s="30"/>
      <c r="AV90" s="30"/>
      <c r="AW90" s="40"/>
      <c r="AX90" s="30"/>
      <c r="AY90" s="30"/>
      <c r="AZ90" s="30"/>
      <c r="BA90" s="40"/>
      <c r="BB90" s="30"/>
      <c r="BC90" s="30"/>
      <c r="BD90" s="30"/>
      <c r="BE90" s="30"/>
      <c r="BF90" s="42"/>
      <c r="BG90" s="41"/>
      <c r="BH90" s="40"/>
      <c r="BK90" s="50"/>
      <c r="BL90" s="49"/>
      <c r="BM90" s="37">
        <f t="shared" si="122"/>
        <v>0</v>
      </c>
      <c r="BN90" s="32">
        <f t="shared" si="123"/>
        <v>0</v>
      </c>
      <c r="BO90" s="99">
        <f t="shared" si="124"/>
        <v>0</v>
      </c>
      <c r="BQ90" s="48"/>
      <c r="BR90" s="47"/>
      <c r="BS90" s="34">
        <f t="shared" si="127"/>
        <v>0</v>
      </c>
      <c r="BT90" s="33">
        <f t="shared" si="128"/>
        <v>0</v>
      </c>
      <c r="BU90" s="32">
        <f t="shared" si="129"/>
        <v>0</v>
      </c>
      <c r="BV90" s="84">
        <f t="shared" si="130"/>
        <v>0</v>
      </c>
    </row>
    <row r="91" spans="1:74" ht="15" x14ac:dyDescent="0.3">
      <c r="A91" s="1">
        <v>88</v>
      </c>
      <c r="B91" s="52"/>
      <c r="C91" s="52"/>
      <c r="D91" s="40"/>
      <c r="E91" s="30"/>
      <c r="F91" s="46"/>
      <c r="G91" s="30"/>
      <c r="H91" s="40"/>
      <c r="I91" s="30"/>
      <c r="J91" s="30"/>
      <c r="K91" s="30"/>
      <c r="L91" s="30"/>
      <c r="M91" s="40"/>
      <c r="N91" s="30"/>
      <c r="O91" s="30"/>
      <c r="P91" s="30"/>
      <c r="Q91" s="45"/>
      <c r="R91" s="30"/>
      <c r="S91" s="30"/>
      <c r="T91" s="44"/>
      <c r="U91" s="30"/>
      <c r="V91" s="40"/>
      <c r="W91" s="30"/>
      <c r="X91" s="30"/>
      <c r="Y91" s="30"/>
      <c r="Z91" s="40"/>
      <c r="AA91" s="30"/>
      <c r="AB91" s="30"/>
      <c r="AC91" s="30"/>
      <c r="AD91" s="30"/>
      <c r="AE91" s="43"/>
      <c r="AF91" s="30"/>
      <c r="AG91" s="43"/>
      <c r="AH91" s="30"/>
      <c r="AI91" s="40"/>
      <c r="AJ91" s="30"/>
      <c r="AK91" s="30"/>
      <c r="AL91" s="30"/>
      <c r="AM91" s="30"/>
      <c r="AN91" s="40"/>
      <c r="AO91" s="30"/>
      <c r="AP91" s="30"/>
      <c r="AQ91" s="30"/>
      <c r="AR91" s="40"/>
      <c r="AS91" s="30"/>
      <c r="AT91" s="30"/>
      <c r="AU91" s="30"/>
      <c r="AV91" s="30"/>
      <c r="AW91" s="40"/>
      <c r="AX91" s="30"/>
      <c r="AY91" s="30"/>
      <c r="AZ91" s="30"/>
      <c r="BA91" s="40"/>
      <c r="BB91" s="30"/>
      <c r="BC91" s="30"/>
      <c r="BD91" s="30"/>
      <c r="BE91" s="30"/>
      <c r="BF91" s="42"/>
      <c r="BG91" s="41"/>
      <c r="BH91" s="40"/>
      <c r="BK91" s="50"/>
      <c r="BL91" s="49"/>
      <c r="BM91" s="37">
        <f t="shared" si="122"/>
        <v>0</v>
      </c>
      <c r="BN91" s="32">
        <f t="shared" si="123"/>
        <v>0</v>
      </c>
      <c r="BO91" s="99">
        <f t="shared" si="124"/>
        <v>0</v>
      </c>
      <c r="BQ91" s="48"/>
      <c r="BR91" s="47"/>
      <c r="BS91" s="34">
        <f t="shared" si="127"/>
        <v>0</v>
      </c>
      <c r="BT91" s="33">
        <f t="shared" si="128"/>
        <v>0</v>
      </c>
      <c r="BU91" s="32">
        <f t="shared" si="129"/>
        <v>0</v>
      </c>
      <c r="BV91" s="84">
        <f t="shared" si="130"/>
        <v>0</v>
      </c>
    </row>
    <row r="92" spans="1:74" x14ac:dyDescent="0.2">
      <c r="A92" s="1">
        <v>89</v>
      </c>
      <c r="B92" s="43"/>
      <c r="C92" s="43"/>
      <c r="D92" s="40"/>
      <c r="E92" s="30"/>
      <c r="F92" s="46"/>
      <c r="G92" s="30"/>
      <c r="H92" s="40"/>
      <c r="I92" s="30"/>
      <c r="J92" s="30"/>
      <c r="K92" s="30"/>
      <c r="L92" s="30"/>
      <c r="M92" s="40"/>
      <c r="N92" s="30"/>
      <c r="O92" s="30"/>
      <c r="P92" s="30"/>
      <c r="Q92" s="45"/>
      <c r="R92" s="30"/>
      <c r="S92" s="30"/>
      <c r="T92" s="44"/>
      <c r="U92" s="30"/>
      <c r="V92" s="40"/>
      <c r="W92" s="30"/>
      <c r="X92" s="30"/>
      <c r="Y92" s="30"/>
      <c r="Z92" s="40"/>
      <c r="AA92" s="30"/>
      <c r="AB92" s="30"/>
      <c r="AC92" s="30"/>
      <c r="AD92" s="30"/>
      <c r="AE92" s="43"/>
      <c r="AF92" s="30"/>
      <c r="AG92" s="30"/>
      <c r="AH92" s="30"/>
      <c r="AI92" s="40"/>
      <c r="AJ92" s="30"/>
      <c r="AK92" s="30"/>
      <c r="AL92" s="30"/>
      <c r="AM92" s="30"/>
      <c r="AN92" s="40"/>
      <c r="AO92" s="30"/>
      <c r="AP92" s="30"/>
      <c r="AQ92" s="30"/>
      <c r="AR92" s="40"/>
      <c r="AS92" s="30"/>
      <c r="AT92" s="30"/>
      <c r="AU92" s="30"/>
      <c r="AV92" s="30"/>
      <c r="AW92" s="40"/>
      <c r="AX92" s="30"/>
      <c r="AY92" s="30"/>
      <c r="AZ92" s="30"/>
      <c r="BA92" s="40"/>
      <c r="BB92" s="30"/>
      <c r="BC92" s="30"/>
      <c r="BD92" s="30"/>
      <c r="BE92" s="30"/>
      <c r="BF92" s="42"/>
      <c r="BG92" s="41"/>
      <c r="BH92" s="40"/>
      <c r="BK92" s="50"/>
      <c r="BL92" s="49"/>
      <c r="BM92" s="37">
        <f t="shared" si="122"/>
        <v>0</v>
      </c>
      <c r="BN92" s="32">
        <f t="shared" si="123"/>
        <v>0</v>
      </c>
      <c r="BO92" s="99">
        <f t="shared" si="124"/>
        <v>0</v>
      </c>
      <c r="BQ92" s="48"/>
      <c r="BR92" s="47"/>
      <c r="BS92" s="34">
        <f t="shared" si="127"/>
        <v>0</v>
      </c>
      <c r="BT92" s="33">
        <f t="shared" si="128"/>
        <v>0</v>
      </c>
      <c r="BU92" s="32">
        <f t="shared" si="129"/>
        <v>0</v>
      </c>
      <c r="BV92" s="84">
        <f t="shared" si="130"/>
        <v>0</v>
      </c>
    </row>
    <row r="93" spans="1:74" x14ac:dyDescent="0.2">
      <c r="A93" s="1">
        <v>90</v>
      </c>
      <c r="B93" s="43"/>
      <c r="C93" s="43"/>
      <c r="D93" s="40"/>
      <c r="E93" s="30"/>
      <c r="F93" s="46"/>
      <c r="G93" s="30"/>
      <c r="H93" s="40"/>
      <c r="I93" s="30"/>
      <c r="J93" s="30"/>
      <c r="K93" s="30"/>
      <c r="L93" s="30"/>
      <c r="M93" s="40"/>
      <c r="N93" s="30"/>
      <c r="O93" s="30"/>
      <c r="P93" s="30"/>
      <c r="Q93" s="45"/>
      <c r="R93" s="30"/>
      <c r="S93" s="30"/>
      <c r="T93" s="44"/>
      <c r="U93" s="30"/>
      <c r="V93" s="40"/>
      <c r="W93" s="30"/>
      <c r="X93" s="30"/>
      <c r="Y93" s="30"/>
      <c r="Z93" s="40"/>
      <c r="AA93" s="30"/>
      <c r="AB93" s="30"/>
      <c r="AC93" s="30"/>
      <c r="AD93" s="30"/>
      <c r="AE93" s="43"/>
      <c r="AF93" s="30"/>
      <c r="AG93" s="30"/>
      <c r="AH93" s="30"/>
      <c r="AI93" s="40"/>
      <c r="AJ93" s="30"/>
      <c r="AK93" s="30"/>
      <c r="AL93" s="30"/>
      <c r="AM93" s="30"/>
      <c r="AN93" s="40"/>
      <c r="AO93" s="30"/>
      <c r="AP93" s="30"/>
      <c r="AQ93" s="30"/>
      <c r="AR93" s="40"/>
      <c r="AS93" s="30"/>
      <c r="AT93" s="30"/>
      <c r="AU93" s="30"/>
      <c r="AV93" s="30"/>
      <c r="AW93" s="40"/>
      <c r="AX93" s="30"/>
      <c r="AY93" s="30"/>
      <c r="AZ93" s="30"/>
      <c r="BA93" s="40"/>
      <c r="BB93" s="30"/>
      <c r="BC93" s="30"/>
      <c r="BD93" s="30"/>
      <c r="BE93" s="30"/>
      <c r="BF93" s="42"/>
      <c r="BG93" s="41"/>
      <c r="BH93" s="40"/>
      <c r="BK93" s="50"/>
      <c r="BL93" s="49"/>
      <c r="BM93" s="37">
        <f t="shared" si="122"/>
        <v>0</v>
      </c>
      <c r="BN93" s="32">
        <f t="shared" si="123"/>
        <v>0</v>
      </c>
      <c r="BO93" s="99">
        <f t="shared" si="124"/>
        <v>0</v>
      </c>
      <c r="BQ93" s="48"/>
      <c r="BR93" s="47"/>
      <c r="BS93" s="34">
        <f t="shared" si="127"/>
        <v>0</v>
      </c>
      <c r="BT93" s="33">
        <f t="shared" si="128"/>
        <v>0</v>
      </c>
      <c r="BU93" s="32">
        <f t="shared" si="129"/>
        <v>0</v>
      </c>
      <c r="BV93" s="84">
        <f t="shared" si="130"/>
        <v>0</v>
      </c>
    </row>
    <row r="94" spans="1:74" x14ac:dyDescent="0.2">
      <c r="A94" s="1">
        <v>91</v>
      </c>
      <c r="B94" s="43"/>
      <c r="C94" s="43"/>
      <c r="D94" s="40"/>
      <c r="E94" s="30"/>
      <c r="F94" s="46"/>
      <c r="G94" s="30"/>
      <c r="H94" s="40"/>
      <c r="I94" s="30"/>
      <c r="J94" s="30"/>
      <c r="K94" s="30"/>
      <c r="L94" s="30"/>
      <c r="M94" s="40"/>
      <c r="N94" s="30"/>
      <c r="O94" s="30"/>
      <c r="P94" s="30"/>
      <c r="Q94" s="45"/>
      <c r="R94" s="30"/>
      <c r="S94" s="30"/>
      <c r="T94" s="44"/>
      <c r="U94" s="30"/>
      <c r="V94" s="40"/>
      <c r="W94" s="30"/>
      <c r="X94" s="30"/>
      <c r="Y94" s="30"/>
      <c r="Z94" s="40"/>
      <c r="AA94" s="30"/>
      <c r="AB94" s="30"/>
      <c r="AC94" s="30"/>
      <c r="AD94" s="30"/>
      <c r="AE94" s="43"/>
      <c r="AF94" s="30"/>
      <c r="AG94" s="30"/>
      <c r="AH94" s="30"/>
      <c r="AI94" s="40"/>
      <c r="AJ94" s="30"/>
      <c r="AK94" s="30"/>
      <c r="AL94" s="30"/>
      <c r="AM94" s="30"/>
      <c r="AN94" s="40"/>
      <c r="AO94" s="30"/>
      <c r="AP94" s="30"/>
      <c r="AQ94" s="30"/>
      <c r="AR94" s="40"/>
      <c r="AS94" s="30"/>
      <c r="AT94" s="30"/>
      <c r="AU94" s="30"/>
      <c r="AV94" s="30"/>
      <c r="AW94" s="40"/>
      <c r="AX94" s="30"/>
      <c r="AY94" s="30"/>
      <c r="AZ94" s="30"/>
      <c r="BA94" s="40"/>
      <c r="BB94" s="30"/>
      <c r="BC94" s="30"/>
      <c r="BD94" s="30"/>
      <c r="BE94" s="30"/>
      <c r="BF94" s="42"/>
      <c r="BG94" s="41"/>
      <c r="BH94" s="40"/>
      <c r="BI94" s="51"/>
      <c r="BJ94" s="51"/>
      <c r="BK94" s="50"/>
      <c r="BL94" s="49"/>
      <c r="BM94" s="37">
        <f t="shared" si="122"/>
        <v>0</v>
      </c>
      <c r="BN94" s="32">
        <f t="shared" si="123"/>
        <v>0</v>
      </c>
      <c r="BO94" s="99">
        <f t="shared" si="124"/>
        <v>0</v>
      </c>
      <c r="BQ94" s="48"/>
      <c r="BR94" s="47"/>
      <c r="BS94" s="34">
        <f t="shared" si="127"/>
        <v>0</v>
      </c>
      <c r="BT94" s="33">
        <f t="shared" si="128"/>
        <v>0</v>
      </c>
      <c r="BU94" s="32">
        <f t="shared" si="129"/>
        <v>0</v>
      </c>
      <c r="BV94" s="84">
        <f t="shared" si="130"/>
        <v>0</v>
      </c>
    </row>
    <row r="95" spans="1:74" x14ac:dyDescent="0.2">
      <c r="A95" s="1">
        <v>92</v>
      </c>
      <c r="B95" s="43"/>
      <c r="C95" s="43"/>
      <c r="D95" s="40"/>
      <c r="E95" s="30"/>
      <c r="F95" s="46"/>
      <c r="G95" s="30"/>
      <c r="H95" s="40"/>
      <c r="I95" s="30"/>
      <c r="J95" s="30"/>
      <c r="K95" s="30"/>
      <c r="L95" s="30"/>
      <c r="M95" s="40"/>
      <c r="N95" s="30"/>
      <c r="O95" s="30"/>
      <c r="P95" s="30"/>
      <c r="Q95" s="45"/>
      <c r="R95" s="30"/>
      <c r="S95" s="30"/>
      <c r="T95" s="44"/>
      <c r="U95" s="30"/>
      <c r="V95" s="40"/>
      <c r="W95" s="30"/>
      <c r="X95" s="30"/>
      <c r="Y95" s="30"/>
      <c r="Z95" s="40"/>
      <c r="AA95" s="30"/>
      <c r="AB95" s="30"/>
      <c r="AC95" s="30"/>
      <c r="AD95" s="30"/>
      <c r="AE95" s="43"/>
      <c r="AF95" s="30"/>
      <c r="AG95" s="30"/>
      <c r="AH95" s="30"/>
      <c r="AI95" s="40"/>
      <c r="AJ95" s="30"/>
      <c r="AK95" s="30"/>
      <c r="AL95" s="30"/>
      <c r="AM95" s="30"/>
      <c r="AN95" s="40"/>
      <c r="AO95" s="30"/>
      <c r="AP95" s="30"/>
      <c r="AQ95" s="30"/>
      <c r="AR95" s="40"/>
      <c r="AS95" s="30"/>
      <c r="AT95" s="30"/>
      <c r="AU95" s="30"/>
      <c r="AV95" s="30"/>
      <c r="AW95" s="40"/>
      <c r="AX95" s="30"/>
      <c r="AY95" s="30"/>
      <c r="AZ95" s="30"/>
      <c r="BA95" s="40"/>
      <c r="BB95" s="30"/>
      <c r="BC95" s="30"/>
      <c r="BD95" s="30"/>
      <c r="BE95" s="30"/>
      <c r="BF95" s="42"/>
      <c r="BG95" s="41"/>
      <c r="BH95" s="40"/>
      <c r="BK95" s="50"/>
      <c r="BL95" s="49"/>
      <c r="BM95" s="37">
        <f t="shared" si="122"/>
        <v>0</v>
      </c>
      <c r="BN95" s="32">
        <f t="shared" si="123"/>
        <v>0</v>
      </c>
      <c r="BO95" s="99">
        <f t="shared" si="124"/>
        <v>0</v>
      </c>
      <c r="BQ95" s="48"/>
      <c r="BR95" s="47"/>
      <c r="BS95" s="34">
        <f t="shared" si="127"/>
        <v>0</v>
      </c>
      <c r="BT95" s="33">
        <f t="shared" si="128"/>
        <v>0</v>
      </c>
      <c r="BU95" s="32">
        <f t="shared" si="129"/>
        <v>0</v>
      </c>
      <c r="BV95" s="84">
        <f t="shared" si="130"/>
        <v>0</v>
      </c>
    </row>
    <row r="96" spans="1:74" x14ac:dyDescent="0.2">
      <c r="A96" s="1">
        <v>93</v>
      </c>
      <c r="B96" s="43"/>
      <c r="C96" s="43"/>
      <c r="D96" s="40"/>
      <c r="E96" s="30"/>
      <c r="F96" s="46"/>
      <c r="G96" s="30"/>
      <c r="H96" s="40"/>
      <c r="I96" s="30"/>
      <c r="J96" s="30"/>
      <c r="K96" s="30"/>
      <c r="L96" s="30"/>
      <c r="M96" s="40"/>
      <c r="N96" s="30"/>
      <c r="O96" s="30"/>
      <c r="P96" s="30"/>
      <c r="Q96" s="45"/>
      <c r="R96" s="30"/>
      <c r="S96" s="30"/>
      <c r="T96" s="44"/>
      <c r="U96" s="30"/>
      <c r="V96" s="40"/>
      <c r="W96" s="30"/>
      <c r="X96" s="30"/>
      <c r="Y96" s="30"/>
      <c r="Z96" s="40"/>
      <c r="AA96" s="30"/>
      <c r="AB96" s="30"/>
      <c r="AC96" s="30"/>
      <c r="AD96" s="30"/>
      <c r="AE96" s="43"/>
      <c r="AF96" s="30"/>
      <c r="AG96" s="30"/>
      <c r="AH96" s="30"/>
      <c r="AI96" s="40"/>
      <c r="AJ96" s="30"/>
      <c r="AK96" s="30"/>
      <c r="AL96" s="30"/>
      <c r="AM96" s="30"/>
      <c r="AN96" s="40"/>
      <c r="AO96" s="30"/>
      <c r="AP96" s="30"/>
      <c r="AQ96" s="30"/>
      <c r="AR96" s="40"/>
      <c r="AS96" s="30"/>
      <c r="AT96" s="30"/>
      <c r="AU96" s="30"/>
      <c r="AV96" s="30"/>
      <c r="AW96" s="40"/>
      <c r="AX96" s="30"/>
      <c r="AY96" s="30"/>
      <c r="AZ96" s="30"/>
      <c r="BA96" s="40"/>
      <c r="BB96" s="30"/>
      <c r="BC96" s="30"/>
      <c r="BD96" s="30"/>
      <c r="BE96" s="30"/>
      <c r="BF96" s="42"/>
      <c r="BG96" s="41"/>
      <c r="BH96" s="40"/>
      <c r="BK96" s="50"/>
      <c r="BL96" s="49"/>
      <c r="BM96" s="37">
        <f t="shared" si="122"/>
        <v>0</v>
      </c>
      <c r="BN96" s="32">
        <f t="shared" si="123"/>
        <v>0</v>
      </c>
      <c r="BO96" s="99">
        <f t="shared" si="124"/>
        <v>0</v>
      </c>
      <c r="BQ96" s="48"/>
      <c r="BR96" s="47"/>
      <c r="BS96" s="34">
        <f t="shared" si="127"/>
        <v>0</v>
      </c>
      <c r="BT96" s="33">
        <f t="shared" si="128"/>
        <v>0</v>
      </c>
      <c r="BU96" s="32">
        <f t="shared" si="129"/>
        <v>0</v>
      </c>
      <c r="BV96" s="84">
        <f t="shared" si="130"/>
        <v>0</v>
      </c>
    </row>
    <row r="97" spans="1:74" ht="13.5" thickBot="1" x14ac:dyDescent="0.25">
      <c r="A97" s="1">
        <v>94</v>
      </c>
      <c r="B97" s="43"/>
      <c r="C97" s="43"/>
      <c r="D97" s="40"/>
      <c r="E97" s="30"/>
      <c r="F97" s="46"/>
      <c r="G97" s="30"/>
      <c r="H97" s="40"/>
      <c r="I97" s="30"/>
      <c r="J97" s="30"/>
      <c r="K97" s="30"/>
      <c r="L97" s="30"/>
      <c r="M97" s="40"/>
      <c r="N97" s="30"/>
      <c r="O97" s="30"/>
      <c r="P97" s="30"/>
      <c r="Q97" s="45"/>
      <c r="R97" s="30"/>
      <c r="S97" s="30"/>
      <c r="T97" s="44"/>
      <c r="U97" s="30"/>
      <c r="V97" s="40"/>
      <c r="W97" s="30"/>
      <c r="X97" s="30"/>
      <c r="Y97" s="30"/>
      <c r="Z97" s="40"/>
      <c r="AA97" s="30"/>
      <c r="AB97" s="30"/>
      <c r="AC97" s="30"/>
      <c r="AD97" s="30"/>
      <c r="AE97" s="43"/>
      <c r="AF97" s="30"/>
      <c r="AG97" s="30"/>
      <c r="AH97" s="30"/>
      <c r="AI97" s="40"/>
      <c r="AJ97" s="30"/>
      <c r="AK97" s="30"/>
      <c r="AL97" s="30"/>
      <c r="AM97" s="30"/>
      <c r="AN97" s="40"/>
      <c r="AO97" s="30"/>
      <c r="AP97" s="30"/>
      <c r="AQ97" s="30"/>
      <c r="AR97" s="40"/>
      <c r="AS97" s="30"/>
      <c r="AT97" s="30"/>
      <c r="AU97" s="30"/>
      <c r="AV97" s="30"/>
      <c r="AW97" s="40"/>
      <c r="AX97" s="30"/>
      <c r="AY97" s="30"/>
      <c r="AZ97" s="30"/>
      <c r="BA97" s="40"/>
      <c r="BB97" s="30"/>
      <c r="BC97" s="30"/>
      <c r="BD97" s="30"/>
      <c r="BE97" s="30"/>
      <c r="BF97" s="42"/>
      <c r="BG97" s="41"/>
      <c r="BH97" s="40"/>
      <c r="BK97" s="39"/>
      <c r="BL97" s="38"/>
      <c r="BM97" s="37">
        <f t="shared" si="122"/>
        <v>0</v>
      </c>
      <c r="BN97" s="32">
        <f t="shared" si="123"/>
        <v>0</v>
      </c>
      <c r="BO97" s="99">
        <f t="shared" si="124"/>
        <v>0</v>
      </c>
      <c r="BQ97" s="36"/>
      <c r="BR97" s="35"/>
      <c r="BS97" s="34">
        <f t="shared" si="127"/>
        <v>0</v>
      </c>
      <c r="BT97" s="33">
        <f t="shared" si="128"/>
        <v>0</v>
      </c>
      <c r="BU97" s="32">
        <f t="shared" si="129"/>
        <v>0</v>
      </c>
      <c r="BV97" s="85">
        <f t="shared" si="130"/>
        <v>0</v>
      </c>
    </row>
    <row r="98" spans="1:74" ht="13.5" thickBot="1" x14ac:dyDescent="0.25">
      <c r="A98" s="1">
        <v>95</v>
      </c>
      <c r="B98" s="27"/>
      <c r="C98" s="27"/>
      <c r="D98" s="23"/>
      <c r="E98" s="26"/>
      <c r="F98" s="31"/>
      <c r="G98" s="26"/>
      <c r="H98" s="23"/>
      <c r="I98" s="26"/>
      <c r="J98" s="26"/>
      <c r="K98" s="26"/>
      <c r="L98" s="30"/>
      <c r="M98" s="23"/>
      <c r="N98" s="26"/>
      <c r="O98" s="26"/>
      <c r="P98" s="26"/>
      <c r="Q98" s="29"/>
      <c r="R98" s="26"/>
      <c r="S98" s="26"/>
      <c r="T98" s="28"/>
      <c r="U98" s="26"/>
      <c r="V98" s="23"/>
      <c r="W98" s="26"/>
      <c r="X98" s="26"/>
      <c r="Y98" s="26"/>
      <c r="Z98" s="23"/>
      <c r="AA98" s="26"/>
      <c r="AB98" s="26"/>
      <c r="AC98" s="26"/>
      <c r="AD98" s="26"/>
      <c r="AE98" s="27"/>
      <c r="AF98" s="26"/>
      <c r="AG98" s="26"/>
      <c r="AH98" s="26"/>
      <c r="AI98" s="23"/>
      <c r="AJ98" s="26"/>
      <c r="AK98" s="26"/>
      <c r="AL98" s="26"/>
      <c r="AM98" s="26"/>
      <c r="AN98" s="23"/>
      <c r="AO98" s="26"/>
      <c r="AP98" s="26"/>
      <c r="AQ98" s="26"/>
      <c r="AR98" s="23"/>
      <c r="AS98" s="26"/>
      <c r="AT98" s="26"/>
      <c r="AU98" s="26"/>
      <c r="AV98" s="26"/>
      <c r="AW98" s="23"/>
      <c r="AX98" s="26"/>
      <c r="AY98" s="26"/>
      <c r="AZ98" s="26"/>
      <c r="BA98" s="23"/>
      <c r="BB98" s="26"/>
      <c r="BC98" s="26"/>
      <c r="BD98" s="26"/>
      <c r="BE98" s="26"/>
      <c r="BF98" s="25"/>
      <c r="BG98" s="24"/>
      <c r="BH98" s="23"/>
      <c r="BK98" s="22">
        <f>SUM(BK4:BK97)</f>
        <v>39840</v>
      </c>
      <c r="BL98" s="21">
        <f>SUM(BL4:BL97)</f>
        <v>745755</v>
      </c>
      <c r="BM98" s="20">
        <f>SUM(BM4:BM97)</f>
        <v>9741.6189999999951</v>
      </c>
      <c r="BN98" s="19">
        <f>SUM(BN4:BN97)</f>
        <v>6575.4300000000012</v>
      </c>
      <c r="BO98" s="100">
        <f t="shared" si="124"/>
        <v>56157.048999999992</v>
      </c>
      <c r="BQ98" s="18">
        <f t="shared" ref="BQ98:BV98" si="132">SUM(BQ4:BQ97)</f>
        <v>19073.399999999972</v>
      </c>
      <c r="BR98" s="17">
        <f t="shared" si="132"/>
        <v>745755</v>
      </c>
      <c r="BS98" s="16">
        <f t="shared" si="132"/>
        <v>13777.089999999997</v>
      </c>
      <c r="BT98" s="15">
        <f t="shared" si="132"/>
        <v>7011.0720000000019</v>
      </c>
      <c r="BU98" s="14">
        <f t="shared" si="132"/>
        <v>3695.252</v>
      </c>
      <c r="BV98" s="86">
        <f t="shared" si="132"/>
        <v>43556.813999999998</v>
      </c>
    </row>
    <row r="99" spans="1:74" x14ac:dyDescent="0.2">
      <c r="B99" s="13"/>
      <c r="C99" s="13"/>
      <c r="D99" s="6">
        <f>SUM(D4:D98)</f>
        <v>51762</v>
      </c>
      <c r="E99" s="9">
        <f>SUM(E4:E98)</f>
        <v>4403.4414999999999</v>
      </c>
      <c r="F99" s="10">
        <f>AVERAGE(D4:D86)</f>
        <v>623.63855421686742</v>
      </c>
      <c r="G99" s="9">
        <f>F99/100*2.38+17.43</f>
        <v>32.272597590361443</v>
      </c>
      <c r="H99" s="6">
        <f>SUM(H4:H98)</f>
        <v>55502</v>
      </c>
      <c r="I99" s="9">
        <f>SUM(I4:I98)</f>
        <v>4470.3315000000011</v>
      </c>
      <c r="J99" s="10">
        <f>AVERAGE(H4:H86)</f>
        <v>668.69879518072287</v>
      </c>
      <c r="K99" s="9">
        <f>J99/100*2.38+17.43</f>
        <v>33.345031325301207</v>
      </c>
      <c r="L99" s="9">
        <f>E99+I99</f>
        <v>8873.773000000001</v>
      </c>
      <c r="M99" s="6">
        <f>SUM(M4:M98)</f>
        <v>40824</v>
      </c>
      <c r="N99" s="9">
        <f>SUM(N4:N98)</f>
        <v>4117.357</v>
      </c>
      <c r="O99" s="10">
        <f>AVERAGE(M4:M86)</f>
        <v>491.85542168674698</v>
      </c>
      <c r="P99" s="9">
        <f>O99/100*2.38+17.43</f>
        <v>29.136159036144576</v>
      </c>
      <c r="Q99" s="12">
        <f>SUM(Q4:Q98)</f>
        <v>47851</v>
      </c>
      <c r="R99" s="9">
        <f>SUM(R4:R98)</f>
        <v>4287.6984999999995</v>
      </c>
      <c r="S99" s="10">
        <f>AVERAGE(Q4:Q86)</f>
        <v>576.51807228915663</v>
      </c>
      <c r="T99" s="11">
        <v>32.74</v>
      </c>
      <c r="U99" s="9">
        <f>SUM(U4:U98)</f>
        <v>8405.0554999999986</v>
      </c>
      <c r="V99" s="6">
        <f>SUM(V4:V98)</f>
        <v>50125</v>
      </c>
      <c r="W99" s="9">
        <f>SUM(W4:W98)</f>
        <v>4360.4379999999992</v>
      </c>
      <c r="X99" s="10">
        <f>AVERAGE(V4:V86)</f>
        <v>603.91566265060237</v>
      </c>
      <c r="Y99" s="9">
        <v>52.71</v>
      </c>
      <c r="Z99" s="6">
        <f>SUM(Z4:Z98)</f>
        <v>67945</v>
      </c>
      <c r="AA99" s="9">
        <f>SUM(AA4:AA98)</f>
        <v>4800.047999999998</v>
      </c>
      <c r="AB99" s="10">
        <f>AVERAGE(Z4:Z86)</f>
        <v>818.61445783132535</v>
      </c>
      <c r="AC99" s="9">
        <v>84.47</v>
      </c>
      <c r="AD99" s="9">
        <f>SUM(AD4:AD98)</f>
        <v>9160.4859999999953</v>
      </c>
      <c r="AE99" s="6">
        <f>SUM(AE4:AE98)</f>
        <v>68700</v>
      </c>
      <c r="AF99" s="9">
        <f>SUM(AF4:AF98)</f>
        <v>4835.9574999999986</v>
      </c>
      <c r="AG99" s="10">
        <f>AVERAGE(AE4:AE86)</f>
        <v>827.71084337349396</v>
      </c>
      <c r="AH99" s="9">
        <v>109</v>
      </c>
      <c r="AI99" s="6">
        <f>SUM(AI4:AI98)</f>
        <v>127064</v>
      </c>
      <c r="AJ99" s="9">
        <f>SUM(AJ4:AJ98)</f>
        <v>6502.5940000000001</v>
      </c>
      <c r="AK99" s="10">
        <f>AVERAGE(AI4:AI86)</f>
        <v>1530.8915662650602</v>
      </c>
      <c r="AL99" s="9">
        <v>108.55</v>
      </c>
      <c r="AM99" s="9">
        <f>SUM(AM4:AM98)</f>
        <v>11338.551500000003</v>
      </c>
      <c r="AN99" s="6">
        <f>SUM(AN4:AN98)</f>
        <v>78843</v>
      </c>
      <c r="AO99" s="9">
        <f>SUM(AO4:AO98)</f>
        <v>5136.2224999999999</v>
      </c>
      <c r="AP99" s="10">
        <f>AVERAGE(AN4:AN86)</f>
        <v>949.91566265060237</v>
      </c>
      <c r="AQ99" s="9">
        <v>63.53</v>
      </c>
      <c r="AR99" s="6">
        <f>SUM(AR4:AR98)</f>
        <v>53819</v>
      </c>
      <c r="AS99" s="9">
        <f>SUM(AS4:AS98)</f>
        <v>4450.9949999999981</v>
      </c>
      <c r="AT99" s="10">
        <f>AVERAGE(AR4:AR86)</f>
        <v>648.42168674698792</v>
      </c>
      <c r="AU99" s="9">
        <f>AT99/100*2.38+17.43</f>
        <v>32.862436144578311</v>
      </c>
      <c r="AV99" s="9">
        <f>SUM(AV4:AV98)</f>
        <v>9587.2174999999988</v>
      </c>
      <c r="AW99" s="6">
        <f>SUM(AW4:AW98)</f>
        <v>64286</v>
      </c>
      <c r="AX99" s="9">
        <f>SUM(AX4:AX98)</f>
        <v>4721.88</v>
      </c>
      <c r="AY99" s="10">
        <f>AVERAGE(AW4:AW86)</f>
        <v>774.53012048192772</v>
      </c>
      <c r="AZ99" s="9">
        <f>SUM(AZ4:AZ98)</f>
        <v>3714.3405000000002</v>
      </c>
      <c r="BA99" s="6">
        <f>SUM(BA4:BA98)</f>
        <v>39034</v>
      </c>
      <c r="BB99" s="9">
        <f>SUM(BB4:BB98)</f>
        <v>4070.0854999999992</v>
      </c>
      <c r="BC99" s="10">
        <f>AVERAGE(BA4:BA86)</f>
        <v>470.28915662650604</v>
      </c>
      <c r="BD99" s="9">
        <f>SUM(BD4:BD98)</f>
        <v>2771.840999999999</v>
      </c>
      <c r="BE99" s="9">
        <f>SUM(BE4:BE98)</f>
        <v>8791.9655000000021</v>
      </c>
      <c r="BF99" s="8">
        <f>SUM(BF4:BF98)</f>
        <v>56157.048999999992</v>
      </c>
      <c r="BG99" s="7">
        <f>SUM(BG4:BG98)</f>
        <v>43556.813999999998</v>
      </c>
      <c r="BH99" s="6">
        <f>SUM(BH4:BH98)</f>
        <v>745755</v>
      </c>
    </row>
    <row r="101" spans="1:74" x14ac:dyDescent="0.2">
      <c r="A101" s="1">
        <v>83</v>
      </c>
      <c r="E101" s="3">
        <f>D99/E99</f>
        <v>11.754896709766667</v>
      </c>
      <c r="H101" s="3">
        <f>G99/H99</f>
        <v>5.8146729109512165E-4</v>
      </c>
      <c r="I101" s="3">
        <f>H99/I99</f>
        <v>12.415634053089796</v>
      </c>
      <c r="N101" s="3">
        <f>M99/N99</f>
        <v>9.9150984478635209</v>
      </c>
      <c r="R101" s="3">
        <f>R98/$A$101</f>
        <v>0</v>
      </c>
      <c r="W101" s="3">
        <f>V99/W99</f>
        <v>11.495404819424106</v>
      </c>
      <c r="AA101" s="3">
        <f>Z99/AA99</f>
        <v>14.155066782665513</v>
      </c>
      <c r="AF101" s="3">
        <f>AE99/AF99</f>
        <v>14.206080181639317</v>
      </c>
      <c r="AJ101" s="3">
        <f>AI99/AJ99</f>
        <v>19.540509525890744</v>
      </c>
      <c r="AO101" s="3">
        <f>AN99/AO99</f>
        <v>15.350386397785533</v>
      </c>
      <c r="AS101" s="3">
        <f>AR99/AS99</f>
        <v>12.091453708665146</v>
      </c>
      <c r="BA101" s="3"/>
      <c r="BF101" s="3">
        <f>BF99/'[1]ROE Calc. with adj labor'!A3/12</f>
        <v>56.382579317269069</v>
      </c>
      <c r="BH101" s="3"/>
    </row>
    <row r="102" spans="1:74" x14ac:dyDescent="0.2">
      <c r="E102" s="3">
        <f>E99/$A$101</f>
        <v>53.053512048192772</v>
      </c>
      <c r="I102" s="3">
        <f>I99/$A$101</f>
        <v>53.859415662650619</v>
      </c>
      <c r="N102" s="3">
        <f>N99/$A$101</f>
        <v>49.606710843373492</v>
      </c>
      <c r="R102" s="3">
        <f>R99/$A$101</f>
        <v>51.65901807228915</v>
      </c>
      <c r="W102" s="3">
        <f>W99/$A$101</f>
        <v>52.535397590361434</v>
      </c>
      <c r="AA102" s="3">
        <f>AA99/$A$101</f>
        <v>57.831903614457808</v>
      </c>
      <c r="AF102" s="3">
        <f>AF99/$A$101</f>
        <v>58.264548192771066</v>
      </c>
      <c r="AJ102" s="3">
        <f>AJ99/$A$101</f>
        <v>78.34450602409639</v>
      </c>
      <c r="AO102" s="3">
        <f>AO99/$A$101</f>
        <v>61.88219879518072</v>
      </c>
      <c r="AS102" s="3">
        <f>AS99/$A$101</f>
        <v>53.62644578313251</v>
      </c>
      <c r="AX102" s="3">
        <f>AX99/$A$101</f>
        <v>56.89012048192771</v>
      </c>
      <c r="BB102" s="3">
        <f>BB99/$A$101</f>
        <v>49.03717469879517</v>
      </c>
      <c r="BF102" s="3">
        <f>SUM(E102:AY102)/12</f>
        <v>52.296148092369485</v>
      </c>
    </row>
  </sheetData>
  <printOptions horizontalCentered="1"/>
  <pageMargins left="0.5" right="0.5" top="0.75" bottom="0.75" header="0.5" footer="0.25"/>
  <pageSetup orientation="portrait" r:id="rId1"/>
  <headerFooter alignWithMargins="0">
    <oddFooter>&amp;L&amp;8&amp;Z&amp;F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Date1 xmlns="dc463f71-b30c-4ab2-9473-d307f9d35888">2014-09-08T07:00:00+00:00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L.L.C.;Washington Water Service Company</CaseCompanyNames>
    <DocketNumber xmlns="dc463f71-b30c-4ab2-9473-d307f9d35888">141301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56557-903B-479F-AD10-011DB9E55C81}"/>
</file>

<file path=customXml/itemProps2.xml><?xml version="1.0" encoding="utf-8"?>
<ds:datastoreItem xmlns:ds="http://schemas.openxmlformats.org/officeDocument/2006/customXml" ds:itemID="{D23865D5-C777-469C-802C-5D366AD924F9}"/>
</file>

<file path=customXml/itemProps3.xml><?xml version="1.0" encoding="utf-8"?>
<ds:datastoreItem xmlns:ds="http://schemas.openxmlformats.org/officeDocument/2006/customXml" ds:itemID="{AB57E6BC-84A0-4A77-9C68-BBB81C983ECC}"/>
</file>

<file path=customXml/itemProps4.xml><?xml version="1.0" encoding="utf-8"?>
<ds:datastoreItem xmlns:ds="http://schemas.openxmlformats.org/officeDocument/2006/customXml" ds:itemID="{4372A1ED-5567-4081-960D-CDF85F369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California Water Service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mireland</dc:creator>
  <cp:lastModifiedBy>Candace Shofstall</cp:lastModifiedBy>
  <cp:lastPrinted>2014-09-04T19:50:32Z</cp:lastPrinted>
  <dcterms:created xsi:type="dcterms:W3CDTF">2014-09-03T21:03:53Z</dcterms:created>
  <dcterms:modified xsi:type="dcterms:W3CDTF">2014-09-08T16:19:48Z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