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2023 IRP\4 - Projects\WA CETA\Incremental Cost\"/>
    </mc:Choice>
  </mc:AlternateContent>
  <xr:revisionPtr revIDLastSave="0" documentId="13_ncr:1_{FCCBE25F-A715-4FC5-B7CC-3BF3F6801BDD}" xr6:coauthVersionLast="47" xr6:coauthVersionMax="47" xr10:uidLastSave="{00000000-0000-0000-0000-000000000000}"/>
  <bookViews>
    <workbookView xWindow="-110" yWindow="-110" windowWidth="19420" windowHeight="10420" xr2:uid="{ECE7ED72-E6D2-4796-A4FE-B5C90F1005A2}"/>
  </bookViews>
  <sheets>
    <sheet name="PS1-SC-CETA" sheetId="2" r:id="rId1"/>
    <sheet name="PS0-SC" sheetId="3" r:id="rId2"/>
    <sheet name="Delta" sheetId="1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urrent_FOM" localSheetId="1">'PS0-SC'!$AC$6</definedName>
    <definedName name="Current_FOM">'PS1-SC-CETA'!$AC$6</definedName>
    <definedName name="CurrentModelName" localSheetId="1">'[1]Run Reports'!$M$2</definedName>
    <definedName name="CurrentModelName">'[2]Run Reports'!$M$2</definedName>
    <definedName name="Discount_Rate" localSheetId="1">'PS0-SC'!$C$2</definedName>
    <definedName name="Discount_Rate">'PS1-SC-CETA'!$C$2</definedName>
    <definedName name="Dynamic_EmissionsData">OFFSET('[3]Emissions Data'!$AF$1,0,0,COUNTA('[3]Emissions Data'!$AF:$AF),COUNTA('[3]Emissions Data'!$AF$1:$BS$1))</definedName>
    <definedName name="Dynamic_PortfolioDataRange">OFFSET('[4]Portfolio Data'!$A$1,0,0,COUNTA('[4]Portfolio Data'!$A:$A),COUNTA('[4]Portfolio Data'!$1:$1))</definedName>
    <definedName name="Dynamic_TransmissionData">OFFSET('[5]Transmission Annual Data'!$AF$1,0,0,COUNTA('[5]Transmission Annual Data'!$AF:$AF),COUNTA('[5]Transmission Annual Data'!$AF$1:$BG$1))</definedName>
    <definedName name="FileName">'[6]Control Form'!$B$3</definedName>
    <definedName name="FinalPVRR" localSheetId="1">'PS0-SC'!$C$75</definedName>
    <definedName name="FinalPVRR">'PS1-SC-CETA'!$C$75</definedName>
    <definedName name="HYS_LIST">'[7]Automation Support'!$M$102</definedName>
    <definedName name="Inflation" localSheetId="1">'[1]GranAdj-Batteries'!$F$79</definedName>
    <definedName name="Inflation">'[2]GranAdj-Batteries'!$F$79</definedName>
    <definedName name="Mean_FOM" localSheetId="1">'PS0-SC'!$AC$5</definedName>
    <definedName name="Mean_FOM">'PS1-SC-CETA'!$AC$5</definedName>
    <definedName name="Name_Abbrev" localSheetId="1">'PS0-SC'!$F$2</definedName>
    <definedName name="Name_Abbrev">'PS1-SC-CETA'!$F$2</definedName>
    <definedName name="NewGasError">'[8]Portfolio by Category'!$G$56</definedName>
    <definedName name="NUC_LIST">'[7]Automation Support'!$L$102</definedName>
    <definedName name="ReportName">[9]mportData!$G$5</definedName>
    <definedName name="RetireCompareCol">'[10]Data Check'!$D$21</definedName>
    <definedName name="Risk_Adjustment" localSheetId="1">'[1]Costs By Sample'!$H$8</definedName>
    <definedName name="Risk_Adjustment">'[2]Costs By Sample'!$H$8</definedName>
    <definedName name="RunName">'[6]Control Form'!$B$7</definedName>
    <definedName name="Sample" localSheetId="1">'PS0-SC'!$AC$4</definedName>
    <definedName name="Sample">'PS1-SC-CETA'!$AC$4</definedName>
    <definedName name="ST_or_MT" localSheetId="1">'[1]Run Reports'!$I$5</definedName>
    <definedName name="ST_or_MT">'[2]Run Reports'!$I$5</definedName>
    <definedName name="ST_Risk_Adj" localSheetId="1">'PS0-SC'!$E$80</definedName>
    <definedName name="ST_Risk_Adj">'PS1-SC-CETA'!$E$80</definedName>
    <definedName name="Study_Name" localSheetId="1">'PS0-SC'!$F$1</definedName>
    <definedName name="Study_Name">'PS1-SC-CETA'!$F$1</definedName>
    <definedName name="StudySaveName">'[11]Control Panel'!$B$8</definedName>
    <definedName name="StudyType">'[10]Data Check'!$M$3</definedName>
    <definedName name="Transmission_LFC" localSheetId="1">'[1]Transmission WACC'!$R$2</definedName>
    <definedName name="Transmission_LFC">'[2]Transmission WACC'!$R$2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5" i="1" l="1"/>
  <c r="E75" i="1" l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D75" i="1"/>
  <c r="D107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C107" i="1"/>
  <c r="C103" i="1"/>
  <c r="D103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D104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D105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D106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C104" i="1"/>
  <c r="C105" i="1"/>
  <c r="C106" i="1"/>
  <c r="D101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C101" i="1"/>
  <c r="U93" i="1"/>
  <c r="V93" i="1"/>
  <c r="W93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C93" i="1"/>
  <c r="D84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D85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D88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D89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D90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D91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D92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C85" i="1"/>
  <c r="C86" i="1"/>
  <c r="C87" i="1"/>
  <c r="C88" i="1"/>
  <c r="C89" i="1"/>
  <c r="C90" i="1"/>
  <c r="C91" i="1"/>
  <c r="C92" i="1"/>
  <c r="C84" i="1"/>
  <c r="C80" i="1"/>
  <c r="D76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D77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C77" i="1"/>
  <c r="C76" i="1"/>
  <c r="D71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C71" i="1"/>
  <c r="D66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D67" i="1"/>
  <c r="D68" i="1" s="1"/>
  <c r="E67" i="1"/>
  <c r="E68" i="1" s="1"/>
  <c r="F67" i="1"/>
  <c r="G67" i="1"/>
  <c r="G68" i="1" s="1"/>
  <c r="H67" i="1"/>
  <c r="H68" i="1" s="1"/>
  <c r="I67" i="1"/>
  <c r="J67" i="1"/>
  <c r="J68" i="1" s="1"/>
  <c r="K67" i="1"/>
  <c r="K68" i="1" s="1"/>
  <c r="L67" i="1"/>
  <c r="M67" i="1"/>
  <c r="M68" i="1" s="1"/>
  <c r="N67" i="1"/>
  <c r="N68" i="1" s="1"/>
  <c r="O67" i="1"/>
  <c r="P67" i="1"/>
  <c r="P68" i="1" s="1"/>
  <c r="Q67" i="1"/>
  <c r="Q68" i="1" s="1"/>
  <c r="R67" i="1"/>
  <c r="S67" i="1"/>
  <c r="S68" i="1" s="1"/>
  <c r="T67" i="1"/>
  <c r="T68" i="1" s="1"/>
  <c r="U67" i="1"/>
  <c r="V67" i="1"/>
  <c r="V68" i="1" s="1"/>
  <c r="W67" i="1"/>
  <c r="W68" i="1" s="1"/>
  <c r="C67" i="1"/>
  <c r="C68" i="1" s="1"/>
  <c r="C66" i="1"/>
  <c r="D59" i="1"/>
  <c r="E59" i="1"/>
  <c r="E63" i="1" s="1"/>
  <c r="F59" i="1"/>
  <c r="G59" i="1"/>
  <c r="H59" i="1"/>
  <c r="I59" i="1"/>
  <c r="I63" i="1" s="1"/>
  <c r="J59" i="1"/>
  <c r="K59" i="1"/>
  <c r="K63" i="1" s="1"/>
  <c r="L59" i="1"/>
  <c r="M59" i="1"/>
  <c r="N59" i="1"/>
  <c r="O59" i="1"/>
  <c r="O63" i="1" s="1"/>
  <c r="P59" i="1"/>
  <c r="Q59" i="1"/>
  <c r="Q63" i="1" s="1"/>
  <c r="R59" i="1"/>
  <c r="S59" i="1"/>
  <c r="T59" i="1"/>
  <c r="U59" i="1"/>
  <c r="U63" i="1" s="1"/>
  <c r="V59" i="1"/>
  <c r="W59" i="1"/>
  <c r="W63" i="1" s="1"/>
  <c r="D60" i="1"/>
  <c r="E60" i="1"/>
  <c r="F60" i="1"/>
  <c r="G60" i="1"/>
  <c r="G63" i="1" s="1"/>
  <c r="H60" i="1"/>
  <c r="I60" i="1"/>
  <c r="J60" i="1"/>
  <c r="K60" i="1"/>
  <c r="L60" i="1"/>
  <c r="M60" i="1"/>
  <c r="M63" i="1" s="1"/>
  <c r="N60" i="1"/>
  <c r="O60" i="1"/>
  <c r="P60" i="1"/>
  <c r="Q60" i="1"/>
  <c r="R60" i="1"/>
  <c r="S60" i="1"/>
  <c r="S63" i="1" s="1"/>
  <c r="T60" i="1"/>
  <c r="U60" i="1"/>
  <c r="V60" i="1"/>
  <c r="W60" i="1"/>
  <c r="D61" i="1"/>
  <c r="E61" i="1"/>
  <c r="F61" i="1"/>
  <c r="G61" i="1"/>
  <c r="H61" i="1"/>
  <c r="H63" i="1" s="1"/>
  <c r="I61" i="1"/>
  <c r="J61" i="1"/>
  <c r="K61" i="1"/>
  <c r="L61" i="1"/>
  <c r="M61" i="1"/>
  <c r="N61" i="1"/>
  <c r="N63" i="1" s="1"/>
  <c r="O61" i="1"/>
  <c r="P61" i="1"/>
  <c r="Q61" i="1"/>
  <c r="R61" i="1"/>
  <c r="S61" i="1"/>
  <c r="T61" i="1"/>
  <c r="T63" i="1" s="1"/>
  <c r="U61" i="1"/>
  <c r="V61" i="1"/>
  <c r="W61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C60" i="1"/>
  <c r="C63" i="1" s="1"/>
  <c r="C61" i="1"/>
  <c r="C62" i="1"/>
  <c r="C59" i="1"/>
  <c r="D47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D48" i="1"/>
  <c r="D56" i="1" s="1"/>
  <c r="E48" i="1"/>
  <c r="F48" i="1"/>
  <c r="G48" i="1"/>
  <c r="G56" i="1" s="1"/>
  <c r="H48" i="1"/>
  <c r="H56" i="1" s="1"/>
  <c r="I48" i="1"/>
  <c r="J48" i="1"/>
  <c r="J56" i="1" s="1"/>
  <c r="K48" i="1"/>
  <c r="L48" i="1"/>
  <c r="M48" i="1"/>
  <c r="M56" i="1" s="1"/>
  <c r="N48" i="1"/>
  <c r="N56" i="1" s="1"/>
  <c r="O48" i="1"/>
  <c r="P48" i="1"/>
  <c r="P56" i="1" s="1"/>
  <c r="Q48" i="1"/>
  <c r="R48" i="1"/>
  <c r="S48" i="1"/>
  <c r="S56" i="1" s="1"/>
  <c r="T48" i="1"/>
  <c r="T56" i="1" s="1"/>
  <c r="U48" i="1"/>
  <c r="V48" i="1"/>
  <c r="V56" i="1" s="1"/>
  <c r="W48" i="1"/>
  <c r="D49" i="1"/>
  <c r="E49" i="1"/>
  <c r="E56" i="1" s="1"/>
  <c r="F49" i="1"/>
  <c r="G49" i="1"/>
  <c r="H49" i="1"/>
  <c r="I49" i="1"/>
  <c r="J49" i="1"/>
  <c r="K49" i="1"/>
  <c r="K56" i="1" s="1"/>
  <c r="L49" i="1"/>
  <c r="M49" i="1"/>
  <c r="N49" i="1"/>
  <c r="O49" i="1"/>
  <c r="P49" i="1"/>
  <c r="Q49" i="1"/>
  <c r="Q56" i="1" s="1"/>
  <c r="R49" i="1"/>
  <c r="S49" i="1"/>
  <c r="T49" i="1"/>
  <c r="U49" i="1"/>
  <c r="V49" i="1"/>
  <c r="W49" i="1"/>
  <c r="W56" i="1" s="1"/>
  <c r="D50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D51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D52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D53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D55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C48" i="1"/>
  <c r="C49" i="1"/>
  <c r="C50" i="1"/>
  <c r="C51" i="1"/>
  <c r="C52" i="1"/>
  <c r="C53" i="1"/>
  <c r="C56" i="1" s="1"/>
  <c r="C54" i="1"/>
  <c r="C55" i="1"/>
  <c r="C47" i="1"/>
  <c r="D31" i="1"/>
  <c r="E31" i="1"/>
  <c r="F31" i="1"/>
  <c r="G31" i="1"/>
  <c r="H31" i="1"/>
  <c r="I31" i="1"/>
  <c r="I44" i="1" s="1"/>
  <c r="J31" i="1"/>
  <c r="K31" i="1"/>
  <c r="L31" i="1"/>
  <c r="M31" i="1"/>
  <c r="N31" i="1"/>
  <c r="O31" i="1"/>
  <c r="O44" i="1" s="1"/>
  <c r="P31" i="1"/>
  <c r="Q31" i="1"/>
  <c r="R31" i="1"/>
  <c r="S31" i="1"/>
  <c r="T31" i="1"/>
  <c r="U31" i="1"/>
  <c r="V31" i="1"/>
  <c r="W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D33" i="1"/>
  <c r="E33" i="1"/>
  <c r="F33" i="1"/>
  <c r="G33" i="1"/>
  <c r="H33" i="1"/>
  <c r="I33" i="1"/>
  <c r="J33" i="1"/>
  <c r="K33" i="1"/>
  <c r="L33" i="1"/>
  <c r="L44" i="1" s="1"/>
  <c r="M33" i="1"/>
  <c r="N33" i="1"/>
  <c r="O33" i="1"/>
  <c r="P33" i="1"/>
  <c r="Q33" i="1"/>
  <c r="R33" i="1"/>
  <c r="R44" i="1" s="1"/>
  <c r="S33" i="1"/>
  <c r="T33" i="1"/>
  <c r="U33" i="1"/>
  <c r="V33" i="1"/>
  <c r="W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D38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D39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D41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D42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D43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C32" i="1"/>
  <c r="C33" i="1"/>
  <c r="C34" i="1"/>
  <c r="C35" i="1"/>
  <c r="C36" i="1"/>
  <c r="C37" i="1"/>
  <c r="C38" i="1"/>
  <c r="C39" i="1"/>
  <c r="C40" i="1"/>
  <c r="C41" i="1"/>
  <c r="C42" i="1"/>
  <c r="C43" i="1"/>
  <c r="C31" i="1"/>
  <c r="D25" i="1"/>
  <c r="E25" i="1"/>
  <c r="F25" i="1"/>
  <c r="F27" i="1" s="1"/>
  <c r="G25" i="1"/>
  <c r="H25" i="1"/>
  <c r="I25" i="1"/>
  <c r="J25" i="1"/>
  <c r="K25" i="1"/>
  <c r="L25" i="1"/>
  <c r="M25" i="1"/>
  <c r="N25" i="1"/>
  <c r="O25" i="1"/>
  <c r="P25" i="1"/>
  <c r="Q25" i="1"/>
  <c r="R25" i="1"/>
  <c r="R27" i="1" s="1"/>
  <c r="S25" i="1"/>
  <c r="T25" i="1"/>
  <c r="U25" i="1"/>
  <c r="V25" i="1"/>
  <c r="W25" i="1"/>
  <c r="D26" i="1"/>
  <c r="D27" i="1" s="1"/>
  <c r="E26" i="1"/>
  <c r="F26" i="1"/>
  <c r="G26" i="1"/>
  <c r="H26" i="1"/>
  <c r="H27" i="1" s="1"/>
  <c r="I26" i="1"/>
  <c r="J26" i="1"/>
  <c r="J27" i="1" s="1"/>
  <c r="K26" i="1"/>
  <c r="K27" i="1" s="1"/>
  <c r="L26" i="1"/>
  <c r="M26" i="1"/>
  <c r="N26" i="1"/>
  <c r="N27" i="1" s="1"/>
  <c r="O26" i="1"/>
  <c r="P26" i="1"/>
  <c r="P27" i="1" s="1"/>
  <c r="Q26" i="1"/>
  <c r="Q27" i="1" s="1"/>
  <c r="R26" i="1"/>
  <c r="S26" i="1"/>
  <c r="T26" i="1"/>
  <c r="T27" i="1" s="1"/>
  <c r="U26" i="1"/>
  <c r="V26" i="1"/>
  <c r="V27" i="1" s="1"/>
  <c r="W26" i="1"/>
  <c r="C26" i="1"/>
  <c r="C25" i="1"/>
  <c r="D20" i="1"/>
  <c r="D22" i="1" s="1"/>
  <c r="E20" i="1"/>
  <c r="F20" i="1"/>
  <c r="F22" i="1" s="1"/>
  <c r="G20" i="1"/>
  <c r="G22" i="1" s="1"/>
  <c r="H20" i="1"/>
  <c r="I20" i="1"/>
  <c r="J20" i="1"/>
  <c r="K20" i="1"/>
  <c r="L20" i="1"/>
  <c r="L22" i="1" s="1"/>
  <c r="M20" i="1"/>
  <c r="M22" i="1" s="1"/>
  <c r="N20" i="1"/>
  <c r="O20" i="1"/>
  <c r="P20" i="1"/>
  <c r="P22" i="1" s="1"/>
  <c r="Q20" i="1"/>
  <c r="R20" i="1"/>
  <c r="R22" i="1" s="1"/>
  <c r="S20" i="1"/>
  <c r="S22" i="1" s="1"/>
  <c r="T20" i="1"/>
  <c r="U20" i="1"/>
  <c r="V20" i="1"/>
  <c r="W20" i="1"/>
  <c r="D21" i="1"/>
  <c r="E21" i="1"/>
  <c r="F21" i="1"/>
  <c r="G21" i="1"/>
  <c r="H21" i="1"/>
  <c r="H22" i="1" s="1"/>
  <c r="I21" i="1"/>
  <c r="J21" i="1"/>
  <c r="K21" i="1"/>
  <c r="L21" i="1"/>
  <c r="M21" i="1"/>
  <c r="N21" i="1"/>
  <c r="N22" i="1" s="1"/>
  <c r="O21" i="1"/>
  <c r="P21" i="1"/>
  <c r="Q21" i="1"/>
  <c r="R21" i="1"/>
  <c r="S21" i="1"/>
  <c r="T21" i="1"/>
  <c r="T22" i="1" s="1"/>
  <c r="U21" i="1"/>
  <c r="V21" i="1"/>
  <c r="W21" i="1"/>
  <c r="C21" i="1"/>
  <c r="C20" i="1"/>
  <c r="D13" i="1"/>
  <c r="E13" i="1"/>
  <c r="F13" i="1"/>
  <c r="F17" i="1" s="1"/>
  <c r="G13" i="1"/>
  <c r="H13" i="1"/>
  <c r="I13" i="1"/>
  <c r="J13" i="1"/>
  <c r="K13" i="1"/>
  <c r="L13" i="1"/>
  <c r="L17" i="1" s="1"/>
  <c r="M13" i="1"/>
  <c r="N13" i="1"/>
  <c r="O13" i="1"/>
  <c r="P13" i="1"/>
  <c r="Q13" i="1"/>
  <c r="R13" i="1"/>
  <c r="S13" i="1"/>
  <c r="T13" i="1"/>
  <c r="U13" i="1"/>
  <c r="V13" i="1"/>
  <c r="W13" i="1"/>
  <c r="D14" i="1"/>
  <c r="D17" i="1" s="1"/>
  <c r="E14" i="1"/>
  <c r="F14" i="1"/>
  <c r="G14" i="1"/>
  <c r="H14" i="1"/>
  <c r="I14" i="1"/>
  <c r="J14" i="1"/>
  <c r="J17" i="1" s="1"/>
  <c r="K14" i="1"/>
  <c r="L14" i="1"/>
  <c r="M14" i="1"/>
  <c r="N14" i="1"/>
  <c r="O14" i="1"/>
  <c r="P14" i="1"/>
  <c r="P17" i="1" s="1"/>
  <c r="Q14" i="1"/>
  <c r="R14" i="1"/>
  <c r="S14" i="1"/>
  <c r="T14" i="1"/>
  <c r="U14" i="1"/>
  <c r="V14" i="1"/>
  <c r="V17" i="1" s="1"/>
  <c r="W14" i="1"/>
  <c r="D15" i="1"/>
  <c r="E15" i="1"/>
  <c r="F15" i="1"/>
  <c r="G15" i="1"/>
  <c r="H15" i="1"/>
  <c r="I15" i="1"/>
  <c r="I17" i="1" s="1"/>
  <c r="J15" i="1"/>
  <c r="K15" i="1"/>
  <c r="L15" i="1"/>
  <c r="M15" i="1"/>
  <c r="N15" i="1"/>
  <c r="O15" i="1"/>
  <c r="O17" i="1" s="1"/>
  <c r="P15" i="1"/>
  <c r="Q15" i="1"/>
  <c r="R15" i="1"/>
  <c r="S15" i="1"/>
  <c r="T15" i="1"/>
  <c r="U15" i="1"/>
  <c r="V15" i="1"/>
  <c r="W15" i="1"/>
  <c r="C14" i="1"/>
  <c r="C15" i="1"/>
  <c r="C13" i="1"/>
  <c r="D72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C72" i="1"/>
  <c r="F68" i="1"/>
  <c r="I68" i="1"/>
  <c r="L68" i="1"/>
  <c r="O68" i="1"/>
  <c r="R68" i="1"/>
  <c r="U68" i="1"/>
  <c r="D63" i="1"/>
  <c r="F63" i="1"/>
  <c r="J63" i="1"/>
  <c r="L63" i="1"/>
  <c r="P63" i="1"/>
  <c r="R63" i="1"/>
  <c r="V63" i="1"/>
  <c r="F56" i="1"/>
  <c r="I56" i="1"/>
  <c r="L56" i="1"/>
  <c r="O56" i="1"/>
  <c r="R56" i="1"/>
  <c r="U56" i="1"/>
  <c r="F44" i="1"/>
  <c r="U44" i="1"/>
  <c r="E27" i="1"/>
  <c r="I27" i="1"/>
  <c r="L27" i="1"/>
  <c r="O27" i="1"/>
  <c r="U27" i="1"/>
  <c r="W27" i="1"/>
  <c r="C27" i="1"/>
  <c r="J22" i="1"/>
  <c r="V22" i="1"/>
  <c r="C22" i="1"/>
  <c r="R17" i="1"/>
  <c r="U17" i="1"/>
  <c r="F10" i="1"/>
  <c r="H10" i="1"/>
  <c r="L10" i="1"/>
  <c r="N10" i="1"/>
  <c r="R10" i="1"/>
  <c r="T10" i="1"/>
  <c r="C10" i="1"/>
  <c r="D8" i="1"/>
  <c r="D10" i="1" s="1"/>
  <c r="E8" i="1"/>
  <c r="E10" i="1" s="1"/>
  <c r="F8" i="1"/>
  <c r="G8" i="1"/>
  <c r="G10" i="1" s="1"/>
  <c r="H8" i="1"/>
  <c r="I8" i="1"/>
  <c r="I10" i="1" s="1"/>
  <c r="J8" i="1"/>
  <c r="J10" i="1" s="1"/>
  <c r="K8" i="1"/>
  <c r="K10" i="1" s="1"/>
  <c r="L8" i="1"/>
  <c r="M8" i="1"/>
  <c r="M10" i="1" s="1"/>
  <c r="N8" i="1"/>
  <c r="O8" i="1"/>
  <c r="O10" i="1" s="1"/>
  <c r="P8" i="1"/>
  <c r="P10" i="1" s="1"/>
  <c r="Q8" i="1"/>
  <c r="Q10" i="1" s="1"/>
  <c r="R8" i="1"/>
  <c r="S8" i="1"/>
  <c r="S10" i="1" s="1"/>
  <c r="T8" i="1"/>
  <c r="U8" i="1"/>
  <c r="U10" i="1" s="1"/>
  <c r="V8" i="1"/>
  <c r="V10" i="1" s="1"/>
  <c r="W8" i="1"/>
  <c r="W10" i="1" s="1"/>
  <c r="C8" i="1"/>
  <c r="E44" i="1" l="1"/>
  <c r="W22" i="1"/>
  <c r="Q22" i="1"/>
  <c r="K22" i="1"/>
  <c r="E22" i="1"/>
  <c r="C44" i="1"/>
  <c r="W44" i="1"/>
  <c r="S44" i="1"/>
  <c r="C17" i="1"/>
  <c r="T17" i="1"/>
  <c r="N17" i="1"/>
  <c r="H17" i="1"/>
  <c r="Q44" i="1"/>
  <c r="G44" i="1"/>
  <c r="W17" i="1"/>
  <c r="Q17" i="1"/>
  <c r="K17" i="1"/>
  <c r="E17" i="1"/>
  <c r="S17" i="1"/>
  <c r="M17" i="1"/>
  <c r="G17" i="1"/>
  <c r="U22" i="1"/>
  <c r="O22" i="1"/>
  <c r="I22" i="1"/>
  <c r="S27" i="1"/>
  <c r="M27" i="1"/>
  <c r="G27" i="1"/>
  <c r="V44" i="1"/>
  <c r="P44" i="1"/>
  <c r="J44" i="1"/>
  <c r="D44" i="1"/>
  <c r="K44" i="1"/>
  <c r="M44" i="1"/>
  <c r="T44" i="1"/>
  <c r="N44" i="1"/>
  <c r="H44" i="1"/>
</calcChain>
</file>

<file path=xl/sharedStrings.xml><?xml version="1.0" encoding="utf-8"?>
<sst xmlns="http://schemas.openxmlformats.org/spreadsheetml/2006/main" count="431" uniqueCount="107">
  <si>
    <t>Discount Rate</t>
  </si>
  <si>
    <t>Total</t>
  </si>
  <si>
    <t>Is FOM</t>
  </si>
  <si>
    <t>Sample:</t>
  </si>
  <si>
    <t>Mean</t>
  </si>
  <si>
    <t>$ millions</t>
  </si>
  <si>
    <t>NPV</t>
  </si>
  <si>
    <t>Mean FOM</t>
  </si>
  <si>
    <t>Lookups</t>
  </si>
  <si>
    <t>sum range</t>
  </si>
  <si>
    <t>FOM Total</t>
  </si>
  <si>
    <t>Coal VOM Costs</t>
  </si>
  <si>
    <t>Coal</t>
  </si>
  <si>
    <t>Generator_by_Category[VO&amp;M Cost ($000)]</t>
  </si>
  <si>
    <t>Coal Fixed Costs</t>
  </si>
  <si>
    <t>Coal FOM</t>
  </si>
  <si>
    <t>Generator_by_Category[FO&amp;M Cost ($000)]</t>
  </si>
  <si>
    <t>Reclamation Costs</t>
  </si>
  <si>
    <t>Other Costs</t>
  </si>
  <si>
    <t>Retirement Costs</t>
  </si>
  <si>
    <t>Coal Fuel Costs</t>
  </si>
  <si>
    <t>Coal Fuel</t>
  </si>
  <si>
    <t>Generator_by_Category[Fuel Cost ($000)]</t>
  </si>
  <si>
    <t>Coal Start Fuel</t>
  </si>
  <si>
    <t>Generator_by_Category[Start Fuel Cost ($000)]</t>
  </si>
  <si>
    <t>Emission Cost</t>
  </si>
  <si>
    <t>OTR NOx</t>
  </si>
  <si>
    <t>GHG</t>
  </si>
  <si>
    <t>Emissions_Summary[Cost ($000)]</t>
  </si>
  <si>
    <t>Other Generation Costs</t>
  </si>
  <si>
    <t>Solar VOM</t>
  </si>
  <si>
    <t>Solar</t>
  </si>
  <si>
    <t>Wind VOM</t>
  </si>
  <si>
    <t>Wind</t>
  </si>
  <si>
    <t>Gas VOM</t>
  </si>
  <si>
    <t>GAS</t>
  </si>
  <si>
    <t>Battery VOM</t>
  </si>
  <si>
    <t>Battery</t>
  </si>
  <si>
    <t>Battery_by_Category[VO&amp;M Cost ($000)]</t>
  </si>
  <si>
    <t>LT Contract VOM</t>
  </si>
  <si>
    <t>Contract</t>
  </si>
  <si>
    <t>QFs VOM</t>
  </si>
  <si>
    <t>QF</t>
  </si>
  <si>
    <t>Other VOM</t>
  </si>
  <si>
    <t>Other</t>
  </si>
  <si>
    <t>Fuel</t>
  </si>
  <si>
    <t>Start Fuel</t>
  </si>
  <si>
    <t>Energy not Served</t>
  </si>
  <si>
    <t>Dumped Energy</t>
  </si>
  <si>
    <t>Deficiency Cost</t>
  </si>
  <si>
    <t>Other Generation Fixed Costs</t>
  </si>
  <si>
    <t>Generator Fixed / Build Costs</t>
  </si>
  <si>
    <t>LT_Generator[Year]</t>
  </si>
  <si>
    <t>LT_Generator[Annualized Build Cost ($000)]</t>
  </si>
  <si>
    <t>Battery Fixed / Build Costs</t>
  </si>
  <si>
    <t>LT_Battery[Year]</t>
  </si>
  <si>
    <t>LT_Battery[Annualized Build Cost ($000)]</t>
  </si>
  <si>
    <t>Solar FOM</t>
  </si>
  <si>
    <t>Wind FOM</t>
  </si>
  <si>
    <t>Gas FOM</t>
  </si>
  <si>
    <t>Battery FOM</t>
  </si>
  <si>
    <t>Battery_by_Category[FO&amp;M Cost ($000)]</t>
  </si>
  <si>
    <t>Other FOM</t>
  </si>
  <si>
    <t>OATT Adjustment</t>
  </si>
  <si>
    <t>Use of Service</t>
  </si>
  <si>
    <t>Generator_by_Category[UoS Cost ($000)]</t>
  </si>
  <si>
    <t>Demand Side Management Costs</t>
  </si>
  <si>
    <t>Demand Response VOM</t>
  </si>
  <si>
    <t>DR</t>
  </si>
  <si>
    <t>Demand Response FOM</t>
  </si>
  <si>
    <t>Energy Effenciency VOM</t>
  </si>
  <si>
    <t>EE</t>
  </si>
  <si>
    <t>Energy Effenciency FOM</t>
  </si>
  <si>
    <t>Market Costs</t>
  </si>
  <si>
    <t>System Market Sales</t>
  </si>
  <si>
    <t>Revenue ($000)</t>
  </si>
  <si>
    <t>System Market Purchases</t>
  </si>
  <si>
    <t>Cost ($000)</t>
  </si>
  <si>
    <t xml:space="preserve">Transmission Costs  </t>
  </si>
  <si>
    <t xml:space="preserve">  Transmission Build / Reinforcement Costs</t>
  </si>
  <si>
    <t>Transmission[Year]</t>
  </si>
  <si>
    <t>Transmission[FO&amp;M Cost ($000)]</t>
  </si>
  <si>
    <t>Total System Cost</t>
  </si>
  <si>
    <t>Fixed</t>
  </si>
  <si>
    <t>Variable</t>
  </si>
  <si>
    <t>Risk Adjusted PVRR</t>
  </si>
  <si>
    <t>Generation (GWh)</t>
  </si>
  <si>
    <t>Generator_by_Category[Generation (GWh)]</t>
  </si>
  <si>
    <t>LT Contracts</t>
  </si>
  <si>
    <t>QFs</t>
  </si>
  <si>
    <t>Gas</t>
  </si>
  <si>
    <t>Other System</t>
  </si>
  <si>
    <t>Projects Generation (GWh)</t>
  </si>
  <si>
    <t>Emissions</t>
  </si>
  <si>
    <t>OTR NOx Cost ($ millions)</t>
  </si>
  <si>
    <t>CO2 CCUS</t>
  </si>
  <si>
    <t>Co2 45Q Price</t>
  </si>
  <si>
    <t>Co2 CCUS Revenue</t>
  </si>
  <si>
    <t>CO2 Price Curve</t>
  </si>
  <si>
    <t>Co2</t>
  </si>
  <si>
    <t>CO2 Chehalis</t>
  </si>
  <si>
    <t>CO2 WA Emission Market</t>
  </si>
  <si>
    <t>All Other Emissions</t>
  </si>
  <si>
    <t>Remainder</t>
  </si>
  <si>
    <t>23I.ST.RP.20.PS1_.EP.SC.CETA.10305 (LT. 10305 - 10306)</t>
  </si>
  <si>
    <t>23I.ST.RP.20.PS0_.EP.SC.Base.9558 (LT. 9558 - 9562) v101.8</t>
  </si>
  <si>
    <t>PS1-SC-CETA less PS0-CETA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</si>
</sst>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&quot;)&quot;"/>
    <numFmt numFmtId="165" formatCode="0_);[Red]\(0\)"/>
    <numFmt numFmtId="166" formatCode="_(&quot;$&quot;* #,##0_);_(&quot;$&quot;* \(#,##0\);_(&quot;$&quot;* &quot;-&quot;??_);_(@_)"/>
    <numFmt numFmtId="167" formatCode="0.00000000"/>
    <numFmt numFmtId="168" formatCode="_(* #,##0_);_(* \(#,##0\);_(* &quot;-&quot;??_);_(@_)"/>
    <numFmt numFmtId="169" formatCode="0.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color theme="1"/>
      <name val="Times New Roman"/>
      <family val="1"/>
    </font>
    <font>
      <strike/>
      <sz val="12"/>
      <color theme="1"/>
      <name val="Times New Roman"/>
      <family val="1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50">
    <xf numFmtId="0" fontId="0" fillId="0" borderId="0" xfId="0"/>
    <xf numFmtId="164" fontId="0" fillId="0" borderId="0" xfId="0" applyNumberFormat="1"/>
    <xf numFmtId="0" fontId="0" fillId="2" borderId="1" xfId="0" applyFill="1" applyBorder="1" applyAlignment="1">
      <alignment horizontal="center"/>
    </xf>
    <xf numFmtId="10" fontId="0" fillId="0" borderId="0" xfId="0" applyNumberFormat="1"/>
    <xf numFmtId="0" fontId="6" fillId="0" borderId="0" xfId="0" applyFont="1"/>
    <xf numFmtId="165" fontId="7" fillId="0" borderId="0" xfId="0" applyNumberFormat="1" applyFont="1"/>
    <xf numFmtId="10" fontId="0" fillId="2" borderId="2" xfId="0" applyNumberFormat="1" applyFill="1" applyBorder="1" applyAlignment="1">
      <alignment horizontal="center"/>
    </xf>
    <xf numFmtId="0" fontId="8" fillId="0" borderId="0" xfId="0" applyFont="1"/>
    <xf numFmtId="0" fontId="0" fillId="0" borderId="1" xfId="0" applyBorder="1"/>
    <xf numFmtId="0" fontId="7" fillId="0" borderId="0" xfId="0" applyFont="1"/>
    <xf numFmtId="0" fontId="7" fillId="3" borderId="3" xfId="0" applyFont="1" applyFill="1" applyBorder="1"/>
    <xf numFmtId="165" fontId="7" fillId="3" borderId="3" xfId="0" applyNumberFormat="1" applyFont="1" applyFill="1" applyBorder="1"/>
    <xf numFmtId="37" fontId="0" fillId="0" borderId="0" xfId="0" applyNumberFormat="1"/>
    <xf numFmtId="37" fontId="8" fillId="0" borderId="0" xfId="0" applyNumberFormat="1" applyFont="1"/>
    <xf numFmtId="166" fontId="0" fillId="0" borderId="1" xfId="2" applyNumberFormat="1" applyFont="1" applyBorder="1"/>
    <xf numFmtId="0" fontId="4" fillId="3" borderId="3" xfId="0" applyFont="1" applyFill="1" applyBorder="1"/>
    <xf numFmtId="0" fontId="0" fillId="0" borderId="3" xfId="0" applyBorder="1"/>
    <xf numFmtId="0" fontId="9" fillId="0" borderId="0" xfId="3" applyFont="1"/>
    <xf numFmtId="37" fontId="0" fillId="0" borderId="0" xfId="0" quotePrefix="1" applyNumberFormat="1"/>
    <xf numFmtId="39" fontId="0" fillId="0" borderId="0" xfId="0" applyNumberFormat="1"/>
    <xf numFmtId="0" fontId="9" fillId="0" borderId="0" xfId="3" applyFont="1" applyAlignment="1">
      <alignment horizontal="left" indent="1"/>
    </xf>
    <xf numFmtId="0" fontId="9" fillId="0" borderId="4" xfId="3" applyFont="1" applyBorder="1"/>
    <xf numFmtId="37" fontId="0" fillId="0" borderId="4" xfId="0" applyNumberFormat="1" applyBorder="1"/>
    <xf numFmtId="2" fontId="8" fillId="0" borderId="0" xfId="0" applyNumberFormat="1" applyFont="1"/>
    <xf numFmtId="37" fontId="8" fillId="0" borderId="0" xfId="0" quotePrefix="1" applyNumberFormat="1" applyFont="1"/>
    <xf numFmtId="0" fontId="3" fillId="0" borderId="0" xfId="0" applyFont="1"/>
    <xf numFmtId="0" fontId="9" fillId="0" borderId="0" xfId="3" applyFont="1" applyAlignment="1">
      <alignment horizontal="left" wrapText="1" indent="1"/>
    </xf>
    <xf numFmtId="0" fontId="10" fillId="0" borderId="0" xfId="3" applyFont="1" applyAlignment="1">
      <alignment horizontal="left" indent="1"/>
    </xf>
    <xf numFmtId="0" fontId="11" fillId="0" borderId="0" xfId="3" applyFont="1" applyAlignment="1">
      <alignment horizontal="left" indent="1"/>
    </xf>
    <xf numFmtId="167" fontId="8" fillId="0" borderId="0" xfId="0" applyNumberFormat="1" applyFont="1"/>
    <xf numFmtId="0" fontId="0" fillId="4" borderId="0" xfId="0" applyFill="1"/>
    <xf numFmtId="0" fontId="11" fillId="0" borderId="0" xfId="3" applyFont="1"/>
    <xf numFmtId="37" fontId="8" fillId="0" borderId="5" xfId="0" applyNumberFormat="1" applyFont="1" applyBorder="1"/>
    <xf numFmtId="37" fontId="2" fillId="0" borderId="0" xfId="0" applyNumberFormat="1" applyFont="1"/>
    <xf numFmtId="0" fontId="5" fillId="0" borderId="0" xfId="0" applyFont="1"/>
    <xf numFmtId="0" fontId="9" fillId="5" borderId="6" xfId="3" applyFont="1" applyFill="1" applyBorder="1"/>
    <xf numFmtId="37" fontId="0" fillId="5" borderId="7" xfId="0" applyNumberFormat="1" applyFill="1" applyBorder="1"/>
    <xf numFmtId="37" fontId="0" fillId="0" borderId="7" xfId="0" applyNumberFormat="1" applyBorder="1"/>
    <xf numFmtId="0" fontId="12" fillId="0" borderId="0" xfId="0" applyFont="1"/>
    <xf numFmtId="168" fontId="0" fillId="0" borderId="0" xfId="0" applyNumberFormat="1"/>
    <xf numFmtId="0" fontId="9" fillId="6" borderId="6" xfId="3" applyFont="1" applyFill="1" applyBorder="1"/>
    <xf numFmtId="168" fontId="0" fillId="6" borderId="8" xfId="1" applyNumberFormat="1" applyFont="1" applyFill="1" applyBorder="1" applyAlignment="1">
      <alignment horizontal="right"/>
    </xf>
    <xf numFmtId="1" fontId="0" fillId="0" borderId="0" xfId="0" applyNumberFormat="1"/>
    <xf numFmtId="1" fontId="0" fillId="7" borderId="0" xfId="0" applyNumberFormat="1" applyFill="1"/>
    <xf numFmtId="169" fontId="0" fillId="0" borderId="0" xfId="0" applyNumberFormat="1"/>
    <xf numFmtId="1" fontId="0" fillId="0" borderId="0" xfId="0" quotePrefix="1" applyNumberFormat="1"/>
    <xf numFmtId="0" fontId="0" fillId="0" borderId="0" xfId="0" quotePrefix="1"/>
    <xf numFmtId="168" fontId="0" fillId="0" borderId="0" xfId="1" applyNumberFormat="1" applyFont="1"/>
    <xf numFmtId="0" fontId="4" fillId="0" borderId="0" xfId="0" applyFont="1"/>
    <xf numFmtId="0" fontId="0" fillId="8" borderId="9" xfId="0" applyFill="1" applyBorder="1"/>
  </cellXfs>
  <cellStyles count="4">
    <cellStyle name="Comma" xfId="1" builtinId="3"/>
    <cellStyle name="Currency" xfId="2" builtinId="4"/>
    <cellStyle name="Normal" xfId="0" builtinId="0"/>
    <cellStyle name="Normal 73" xfId="3" xr:uid="{316DE4E7-F16F-4297-8A3E-06C11AF338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7.xml"/><Relationship Id="rId19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%20IRP/11%20-%20Reporting%20&amp;%20Summaries/_ST%20Reporting/Cost%20Reports/Final%20Reliable%20Runs/ST%20Cost%20Summary%20-23I.ST.RP.20.PS0_.EP.SC.Base.9558%20(LT.%209558%20-%209562)%20v101.8.xlsb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a%20Check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Panel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23%20IRP/11%20-%20Reporting%20&amp;%20Summaries/_ST%20Reporting/Cost%20Reports/Final%20Reliable%20Runs/ST%20Cost%20Summary%20-23I.ST.RP.20.PS1_.EP.SC.CETA.10305%20(LT.%2010305%20-%2010306)%20v103.1.xlsb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missions%20Data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rtfolio%20Data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Transmission%20Annual%20Data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ntrol%20For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microsoft.com/office/2006/relationships/xlExternalLinkPath/xlPathMissing" Target="Automation%20Support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Portfolio%20by%20Category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PathMissing" Target="mportDat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MWH"/>
      <sheetName val="Delta"/>
      <sheetName val="NPCNew"/>
      <sheetName val="NPCBase"/>
      <sheetName val="PlexosDataFormats"/>
      <sheetName val="Run Reports"/>
      <sheetName val="Data Checks"/>
      <sheetName val="Adhoc Generator"/>
      <sheetName val="Lookup"/>
      <sheetName val="Adhoc Battery"/>
      <sheetName val="Cost Summary"/>
      <sheetName val="Generator Pivot"/>
      <sheetName val="Costs By Sample"/>
      <sheetName val="Build Costs"/>
      <sheetName val="Other Adjustments Summary"/>
      <sheetName val="Other Adjustments"/>
      <sheetName val="JB Fuel Adjustment"/>
      <sheetName val="EE Optimization"/>
      <sheetName val="EE PLEXOS Input"/>
      <sheetName val="Price Score Estimate"/>
      <sheetName val="Transmission WACC"/>
      <sheetName val="GranAdj-Generators"/>
      <sheetName val="GranAdj-Batteries"/>
      <sheetName val="Run_Information"/>
      <sheetName val="Battery_by_Category"/>
      <sheetName val="Generator_by_Category"/>
      <sheetName val="Generator"/>
      <sheetName val="Batte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  <sheetName val="OTR Directions"/>
      <sheetName val="OTR Results"/>
      <sheetName val="Annual Allocation"/>
      <sheetName val="Heat Input &amp; Tons"/>
      <sheetName val="EPA Data--&gt;"/>
      <sheetName val="EPA-State Summary"/>
      <sheetName val="Emissions by Gen"/>
      <sheetName val="Therms Monthly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23I.ST.RP.20.PS0_.EP.SC.Base.9558 (LT. 9558 - 9562) v101.8</v>
          </cell>
        </row>
        <row r="5">
          <cell r="I5" t="str">
            <v>ST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8">
          <cell r="H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R2">
            <v>8.455E-2</v>
          </cell>
        </row>
      </sheetData>
      <sheetData sheetId="21"/>
      <sheetData sheetId="22">
        <row r="79">
          <cell r="F79">
            <v>1.0226999999999999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Check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anel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 MWH"/>
      <sheetName val="Delta"/>
      <sheetName val="NPCNew"/>
      <sheetName val="NPCBase"/>
      <sheetName val="PlexosDataFormats"/>
      <sheetName val="Run Reports"/>
      <sheetName val="Data Checks"/>
      <sheetName val="Adhoc Generator"/>
      <sheetName val="Lookup"/>
      <sheetName val="Adhoc Battery"/>
      <sheetName val="Cost Summary"/>
      <sheetName val="Generator Pivot"/>
      <sheetName val="Costs By Sample"/>
      <sheetName val="Build Costs"/>
      <sheetName val="Other Adjustments Summary"/>
      <sheetName val="Other Adjustments"/>
      <sheetName val="JB Fuel Adjustment"/>
      <sheetName val="EE Optimization"/>
      <sheetName val="EE PLEXOS Input"/>
      <sheetName val="Price Score Estimate"/>
      <sheetName val="Transmission WACC"/>
      <sheetName val="GranAdj-Generators"/>
      <sheetName val="GranAdj-Batteries"/>
      <sheetName val="Run_Information"/>
      <sheetName val="Battery_by_Category"/>
      <sheetName val="Generator_by_Category"/>
      <sheetName val="Generator"/>
      <sheetName val="Battery"/>
      <sheetName val="Transmission"/>
      <sheetName val="ENS_DumpEnergy_Shortage"/>
      <sheetName val="Market_Summary"/>
      <sheetName val="Emissions_Summary"/>
      <sheetName val="Fuel_Contracts"/>
      <sheetName val="Storage_Pump_Load"/>
      <sheetName val="Load_Summary"/>
      <sheetName val="LT_Generator"/>
      <sheetName val="LT_Battery"/>
      <sheetName val="LT_Line"/>
      <sheetName val="OTR Directions"/>
      <sheetName val="OTR Results"/>
      <sheetName val="Annual Allocation"/>
      <sheetName val="Heat Input &amp; Tons"/>
      <sheetName val="EPA Data--&gt;"/>
      <sheetName val="EPA-State Summary"/>
      <sheetName val="Emissions by Gen"/>
      <sheetName val="Therms Monthly"/>
    </sheetNames>
    <sheetDataSet>
      <sheetData sheetId="0"/>
      <sheetData sheetId="1"/>
      <sheetData sheetId="2"/>
      <sheetData sheetId="3"/>
      <sheetData sheetId="4"/>
      <sheetData sheetId="5">
        <row r="2">
          <cell r="M2" t="str">
            <v>23I.ST.RP.20.PS1_.EP.SC.CETA.10305 (LT. 10305 - 10306) v103.1</v>
          </cell>
        </row>
        <row r="5">
          <cell r="I5" t="str">
            <v>ST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8">
          <cell r="H8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>
        <row r="2">
          <cell r="R2">
            <v>8.455E-2</v>
          </cell>
        </row>
      </sheetData>
      <sheetData sheetId="21"/>
      <sheetData sheetId="22">
        <row r="79">
          <cell r="F79">
            <v>1.0226999999999999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issions Data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Data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mission Annual 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Form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mation Support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folio by Category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ortDat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94A4-0017-43B2-A3BA-EC68A55F3DA1}">
  <sheetPr>
    <tabColor theme="9" tint="-0.249977111117893"/>
  </sheetPr>
  <dimension ref="A1:AH107"/>
  <sheetViews>
    <sheetView tabSelected="1" zoomScale="80" zoomScaleNormal="80" workbookViewId="0">
      <pane xSplit="3" ySplit="5" topLeftCell="D78" activePane="bottomRight" state="frozen"/>
      <selection pane="topRight" activeCell="D1" sqref="D1"/>
      <selection pane="bottomLeft" activeCell="A6" sqref="A6"/>
      <selection pane="bottomRight" activeCell="D84" sqref="D84"/>
    </sheetView>
  </sheetViews>
  <sheetFormatPr defaultRowHeight="14.5" x14ac:dyDescent="0.35"/>
  <cols>
    <col min="1" max="1" width="9.1796875" style="1"/>
    <col min="2" max="2" width="28.453125" customWidth="1"/>
    <col min="3" max="3" width="19.453125" customWidth="1"/>
    <col min="4" max="23" width="11.453125" customWidth="1"/>
    <col min="24" max="24" width="3.7265625" customWidth="1"/>
    <col min="25" max="25" width="12.453125" customWidth="1"/>
    <col min="26" max="26" width="7.453125" bestFit="1" customWidth="1"/>
    <col min="27" max="27" width="4.1796875" customWidth="1"/>
    <col min="28" max="28" width="18" customWidth="1"/>
    <col min="29" max="29" width="15.453125" customWidth="1"/>
    <col min="30" max="30" width="3.1796875" customWidth="1"/>
    <col min="31" max="31" width="23.81640625" customWidth="1"/>
    <col min="32" max="32" width="13" customWidth="1"/>
    <col min="33" max="33" width="41.453125" customWidth="1"/>
    <col min="34" max="34" width="35.26953125" bestFit="1" customWidth="1"/>
  </cols>
  <sheetData>
    <row r="1" spans="1:33" ht="21.5" thickBot="1" x14ac:dyDescent="0.55000000000000004">
      <c r="C1" s="2" t="s">
        <v>0</v>
      </c>
      <c r="D1" s="3"/>
      <c r="F1" s="4" t="s">
        <v>104</v>
      </c>
      <c r="Z1" s="5"/>
      <c r="AA1" s="5"/>
      <c r="AB1" s="5"/>
    </row>
    <row r="2" spans="1:33" ht="15" thickBot="1" x14ac:dyDescent="0.4">
      <c r="C2" s="6">
        <v>6.7699999999999996E-2</v>
      </c>
      <c r="Z2" s="7"/>
      <c r="AA2" s="7"/>
      <c r="AB2" s="7"/>
    </row>
    <row r="3" spans="1:33" ht="15" thickBot="1" x14ac:dyDescent="0.4">
      <c r="Z3" s="7"/>
      <c r="AA3" s="7"/>
      <c r="AB3" s="7"/>
    </row>
    <row r="4" spans="1:33" ht="15" thickBot="1" x14ac:dyDescent="0.4">
      <c r="Y4" t="s">
        <v>1</v>
      </c>
      <c r="Z4" s="7" t="s">
        <v>2</v>
      </c>
      <c r="AA4" s="7"/>
      <c r="AB4" s="7" t="s">
        <v>3</v>
      </c>
      <c r="AC4" s="8" t="s">
        <v>4</v>
      </c>
    </row>
    <row r="5" spans="1:33" ht="15" thickBot="1" x14ac:dyDescent="0.4">
      <c r="B5" s="9" t="s">
        <v>5</v>
      </c>
      <c r="C5" s="10" t="s">
        <v>6</v>
      </c>
      <c r="D5" s="11">
        <v>2023</v>
      </c>
      <c r="E5" s="11">
        <v>2024</v>
      </c>
      <c r="F5" s="11">
        <v>2025</v>
      </c>
      <c r="G5" s="11">
        <v>2026</v>
      </c>
      <c r="H5" s="11">
        <v>2027</v>
      </c>
      <c r="I5" s="11">
        <v>2028</v>
      </c>
      <c r="J5" s="11">
        <v>2029</v>
      </c>
      <c r="K5" s="11">
        <v>2030</v>
      </c>
      <c r="L5" s="11">
        <v>2031</v>
      </c>
      <c r="M5" s="11">
        <v>2032</v>
      </c>
      <c r="N5" s="11">
        <v>2033</v>
      </c>
      <c r="O5" s="11">
        <v>2034</v>
      </c>
      <c r="P5" s="11">
        <v>2035</v>
      </c>
      <c r="Q5" s="11">
        <v>2036</v>
      </c>
      <c r="R5" s="11">
        <v>2037</v>
      </c>
      <c r="S5" s="11">
        <v>2038</v>
      </c>
      <c r="T5" s="11">
        <v>2039</v>
      </c>
      <c r="U5" s="11">
        <v>2040</v>
      </c>
      <c r="V5" s="11">
        <v>2041</v>
      </c>
      <c r="W5" s="11">
        <v>2042</v>
      </c>
      <c r="Y5" s="12"/>
      <c r="Z5" s="13"/>
      <c r="AA5" s="13"/>
      <c r="AB5" s="7" t="s">
        <v>7</v>
      </c>
      <c r="AC5" s="14">
        <v>0</v>
      </c>
      <c r="AE5" s="15" t="s">
        <v>8</v>
      </c>
      <c r="AF5" s="15" t="s">
        <v>8</v>
      </c>
      <c r="AG5" s="15" t="s">
        <v>9</v>
      </c>
    </row>
    <row r="6" spans="1:33" ht="15" thickBot="1" x14ac:dyDescent="0.4">
      <c r="Y6" s="12"/>
      <c r="Z6" s="13"/>
      <c r="AA6" s="13"/>
      <c r="AB6" s="7" t="s">
        <v>10</v>
      </c>
      <c r="AC6" s="14">
        <v>19852.546974306686</v>
      </c>
      <c r="AE6" s="16"/>
      <c r="AF6" s="16"/>
      <c r="AG6" s="16"/>
    </row>
    <row r="7" spans="1:33" ht="15.5" x14ac:dyDescent="0.35">
      <c r="A7" s="1">
        <v>1</v>
      </c>
      <c r="B7" s="17" t="s">
        <v>11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3"/>
      <c r="AB7" s="7"/>
      <c r="AE7" s="16"/>
      <c r="AF7" s="16"/>
      <c r="AG7" s="16"/>
    </row>
    <row r="8" spans="1:33" ht="15.5" x14ac:dyDescent="0.35">
      <c r="B8" s="17" t="s">
        <v>12</v>
      </c>
      <c r="C8" s="12">
        <v>305.44813982520537</v>
      </c>
      <c r="D8" s="18">
        <v>54.196438022866388</v>
      </c>
      <c r="E8" s="18">
        <v>50.23817378895771</v>
      </c>
      <c r="F8" s="18">
        <v>60.778899260737255</v>
      </c>
      <c r="G8" s="18">
        <v>40.158820267445613</v>
      </c>
      <c r="H8" s="18">
        <v>42.536494756108866</v>
      </c>
      <c r="I8" s="18">
        <v>41.110460986108755</v>
      </c>
      <c r="J8" s="18">
        <v>36.132139420094795</v>
      </c>
      <c r="K8" s="18">
        <v>32.71745410009936</v>
      </c>
      <c r="L8" s="18">
        <v>34.597719927626876</v>
      </c>
      <c r="M8" s="18">
        <v>4.8250502747116171</v>
      </c>
      <c r="N8" s="18">
        <v>2.5344453114283194</v>
      </c>
      <c r="O8" s="18">
        <v>2.06945158878007</v>
      </c>
      <c r="P8" s="18">
        <v>2.059731125742021</v>
      </c>
      <c r="Q8" s="18">
        <v>2.22624877135907</v>
      </c>
      <c r="R8" s="18">
        <v>2.5577934135409599</v>
      </c>
      <c r="S8" s="18">
        <v>3.0137420147880789</v>
      </c>
      <c r="T8" s="18">
        <v>4.5969955262925453</v>
      </c>
      <c r="U8" s="18">
        <v>0</v>
      </c>
      <c r="V8" s="18">
        <v>0</v>
      </c>
      <c r="W8" s="18">
        <v>0</v>
      </c>
      <c r="X8" s="12"/>
      <c r="Y8" s="12">
        <v>416.35005855668828</v>
      </c>
      <c r="Z8" s="13"/>
      <c r="AA8" s="13"/>
      <c r="AB8" s="7"/>
      <c r="AD8" s="19"/>
      <c r="AE8" s="16" t="s">
        <v>12</v>
      </c>
      <c r="AF8" s="16"/>
      <c r="AG8" s="16" t="s">
        <v>13</v>
      </c>
    </row>
    <row r="9" spans="1:33" ht="7.5" customHeight="1" x14ac:dyDescent="0.35">
      <c r="B9" s="2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13"/>
      <c r="AB9" s="7"/>
      <c r="AD9" s="19"/>
      <c r="AE9" s="16"/>
      <c r="AF9" s="16"/>
      <c r="AG9" s="16"/>
    </row>
    <row r="10" spans="1:33" ht="15.5" x14ac:dyDescent="0.35">
      <c r="B10" s="21" t="s">
        <v>1</v>
      </c>
      <c r="C10" s="22">
        <v>305.44813982520537</v>
      </c>
      <c r="D10" s="22">
        <v>54.196438022866388</v>
      </c>
      <c r="E10" s="22">
        <v>50.23817378895771</v>
      </c>
      <c r="F10" s="22">
        <v>60.778899260737255</v>
      </c>
      <c r="G10" s="22">
        <v>40.158820267445613</v>
      </c>
      <c r="H10" s="22">
        <v>42.536494756108866</v>
      </c>
      <c r="I10" s="22">
        <v>41.110460986108755</v>
      </c>
      <c r="J10" s="22">
        <v>36.132139420094795</v>
      </c>
      <c r="K10" s="22">
        <v>32.71745410009936</v>
      </c>
      <c r="L10" s="22">
        <v>34.597719927626876</v>
      </c>
      <c r="M10" s="22">
        <v>4.8250502747116171</v>
      </c>
      <c r="N10" s="22">
        <v>2.5344453114283194</v>
      </c>
      <c r="O10" s="22">
        <v>2.06945158878007</v>
      </c>
      <c r="P10" s="22">
        <v>2.059731125742021</v>
      </c>
      <c r="Q10" s="22">
        <v>2.22624877135907</v>
      </c>
      <c r="R10" s="22">
        <v>2.5577934135409599</v>
      </c>
      <c r="S10" s="22">
        <v>3.0137420147880789</v>
      </c>
      <c r="T10" s="22">
        <v>4.5969955262925453</v>
      </c>
      <c r="U10" s="22">
        <v>0</v>
      </c>
      <c r="V10" s="22">
        <v>0</v>
      </c>
      <c r="W10" s="22">
        <v>0</v>
      </c>
      <c r="X10" s="12"/>
      <c r="Y10" s="12">
        <v>416.35005855668828</v>
      </c>
      <c r="Z10" s="13"/>
      <c r="AA10" s="13"/>
      <c r="AB10" s="23"/>
      <c r="AD10" s="19"/>
      <c r="AE10" s="16"/>
      <c r="AF10" s="16"/>
      <c r="AG10" s="16"/>
    </row>
    <row r="11" spans="1:33" x14ac:dyDescent="0.35">
      <c r="X11" s="12"/>
      <c r="Y11" s="12"/>
      <c r="Z11" s="13"/>
      <c r="AA11" s="13"/>
      <c r="AB11" s="7"/>
      <c r="AD11" s="19"/>
      <c r="AE11" s="16"/>
      <c r="AF11" s="16"/>
      <c r="AG11" s="16"/>
    </row>
    <row r="12" spans="1:33" ht="15.5" x14ac:dyDescent="0.35">
      <c r="A12" s="1">
        <v>2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3"/>
      <c r="AB12" s="7"/>
      <c r="AD12" s="19"/>
      <c r="AE12" s="16"/>
      <c r="AF12" s="16"/>
      <c r="AG12" s="16"/>
    </row>
    <row r="13" spans="1:33" ht="15.5" x14ac:dyDescent="0.35">
      <c r="B13" s="20" t="s">
        <v>15</v>
      </c>
      <c r="C13" s="12">
        <v>2187.0643251261113</v>
      </c>
      <c r="D13" s="18">
        <v>289.96706246348947</v>
      </c>
      <c r="E13" s="18">
        <v>285.11617364131712</v>
      </c>
      <c r="F13" s="18">
        <v>285.54035775802237</v>
      </c>
      <c r="G13" s="18">
        <v>314.12440957535853</v>
      </c>
      <c r="H13" s="18">
        <v>322.86883398197051</v>
      </c>
      <c r="I13" s="18">
        <v>299.9418468306547</v>
      </c>
      <c r="J13" s="18">
        <v>281.42838375059426</v>
      </c>
      <c r="K13" s="18">
        <v>270.65599399437161</v>
      </c>
      <c r="L13" s="18">
        <v>272.15337343007616</v>
      </c>
      <c r="M13" s="18">
        <v>90.782709283436887</v>
      </c>
      <c r="N13" s="18">
        <v>83.215658630981139</v>
      </c>
      <c r="O13" s="18">
        <v>93.809191498236473</v>
      </c>
      <c r="P13" s="18">
        <v>84.099718474105956</v>
      </c>
      <c r="Q13" s="18">
        <v>84.592536729780946</v>
      </c>
      <c r="R13" s="18">
        <v>70.507270874269167</v>
      </c>
      <c r="S13" s="18">
        <v>56.91557852054585</v>
      </c>
      <c r="T13" s="18">
        <v>55.984835506850963</v>
      </c>
      <c r="U13" s="18">
        <v>0</v>
      </c>
      <c r="V13" s="18">
        <v>0</v>
      </c>
      <c r="W13" s="18">
        <v>0</v>
      </c>
      <c r="X13" s="12"/>
      <c r="Y13" s="12">
        <v>3241.703934944062</v>
      </c>
      <c r="Z13" s="24" t="b">
        <v>1</v>
      </c>
      <c r="AA13" s="24"/>
      <c r="AB13" s="23"/>
      <c r="AC13" s="25"/>
      <c r="AD13" s="19"/>
      <c r="AE13" s="16" t="s">
        <v>12</v>
      </c>
      <c r="AF13" s="16"/>
      <c r="AG13" s="16" t="s">
        <v>16</v>
      </c>
    </row>
    <row r="14" spans="1:33" ht="15.5" x14ac:dyDescent="0.35">
      <c r="B14" s="20" t="s">
        <v>17</v>
      </c>
      <c r="C14" s="12">
        <v>92.970191390745001</v>
      </c>
      <c r="D14" s="18">
        <v>16.15657538389074</v>
      </c>
      <c r="E14" s="18">
        <v>20.144527601205432</v>
      </c>
      <c r="F14" s="18">
        <v>20.144527601205432</v>
      </c>
      <c r="G14" s="18">
        <v>20.144527601205432</v>
      </c>
      <c r="H14" s="18">
        <v>20.144527601205432</v>
      </c>
      <c r="I14" s="18">
        <v>20.144527601205432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2"/>
      <c r="Y14" s="12">
        <v>116.87921338991788</v>
      </c>
      <c r="Z14" s="13"/>
      <c r="AA14" s="13"/>
      <c r="AB14" s="7"/>
      <c r="AD14" s="19"/>
      <c r="AE14" s="16" t="s">
        <v>18</v>
      </c>
      <c r="AF14" s="16"/>
      <c r="AG14" s="16" t="s">
        <v>16</v>
      </c>
    </row>
    <row r="15" spans="1:33" ht="15.5" x14ac:dyDescent="0.35">
      <c r="B15" s="26" t="s">
        <v>19</v>
      </c>
      <c r="C15" s="12">
        <v>652.14435901013348</v>
      </c>
      <c r="D15" s="18">
        <v>0</v>
      </c>
      <c r="E15" s="18">
        <v>0</v>
      </c>
      <c r="F15" s="18">
        <v>0</v>
      </c>
      <c r="G15" s="18">
        <v>1.2470000000000001</v>
      </c>
      <c r="H15" s="18">
        <v>0</v>
      </c>
      <c r="I15" s="18">
        <v>50.503101000000001</v>
      </c>
      <c r="J15" s="18">
        <v>52.513819000000005</v>
      </c>
      <c r="K15" s="18">
        <v>13.911</v>
      </c>
      <c r="L15" s="18">
        <v>0</v>
      </c>
      <c r="M15" s="18">
        <v>820.75245999999981</v>
      </c>
      <c r="N15" s="18">
        <v>0</v>
      </c>
      <c r="O15" s="18">
        <v>0</v>
      </c>
      <c r="P15" s="18">
        <v>0</v>
      </c>
      <c r="Q15" s="18">
        <v>0</v>
      </c>
      <c r="R15" s="18">
        <v>231.41399999999999</v>
      </c>
      <c r="S15" s="18">
        <v>70.225999999999999</v>
      </c>
      <c r="T15" s="18">
        <v>0</v>
      </c>
      <c r="U15" s="18">
        <v>123.905</v>
      </c>
      <c r="V15" s="18">
        <v>0</v>
      </c>
      <c r="W15" s="18">
        <v>0</v>
      </c>
      <c r="X15" s="12"/>
      <c r="Y15" s="12">
        <v>1364.4723799999999</v>
      </c>
      <c r="Z15" s="13"/>
      <c r="AA15" s="13"/>
      <c r="AB15" s="23"/>
      <c r="AC15" s="25"/>
      <c r="AD15" s="19"/>
      <c r="AE15" s="16"/>
      <c r="AF15" s="16"/>
      <c r="AG15" s="16"/>
    </row>
    <row r="16" spans="1:33" ht="7.5" customHeight="1" x14ac:dyDescent="0.35">
      <c r="B16" s="2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4"/>
      <c r="AA16" s="24"/>
      <c r="AB16" s="23"/>
      <c r="AD16" s="19"/>
      <c r="AE16" s="16"/>
      <c r="AF16" s="16"/>
      <c r="AG16" s="16"/>
    </row>
    <row r="17" spans="1:33" ht="15.5" x14ac:dyDescent="0.35">
      <c r="B17" s="21" t="s">
        <v>1</v>
      </c>
      <c r="C17" s="22">
        <v>2932.1788755269904</v>
      </c>
      <c r="D17" s="22">
        <v>306.12363784738022</v>
      </c>
      <c r="E17" s="22">
        <v>305.26070124252254</v>
      </c>
      <c r="F17" s="22">
        <v>305.68488535922779</v>
      </c>
      <c r="G17" s="22">
        <v>335.51593717656397</v>
      </c>
      <c r="H17" s="22">
        <v>343.01336158317594</v>
      </c>
      <c r="I17" s="22">
        <v>370.58947543186014</v>
      </c>
      <c r="J17" s="22">
        <v>333.94220275059428</v>
      </c>
      <c r="K17" s="22">
        <v>284.56699399437161</v>
      </c>
      <c r="L17" s="22">
        <v>272.15337343007616</v>
      </c>
      <c r="M17" s="22">
        <v>911.53516928343674</v>
      </c>
      <c r="N17" s="22">
        <v>83.215658630981139</v>
      </c>
      <c r="O17" s="22">
        <v>93.809191498236473</v>
      </c>
      <c r="P17" s="22">
        <v>84.099718474105956</v>
      </c>
      <c r="Q17" s="22">
        <v>84.592536729780946</v>
      </c>
      <c r="R17" s="22">
        <v>301.92127087426917</v>
      </c>
      <c r="S17" s="22">
        <v>127.14157852054585</v>
      </c>
      <c r="T17" s="22">
        <v>55.984835506850963</v>
      </c>
      <c r="U17" s="22">
        <v>123.905</v>
      </c>
      <c r="V17" s="22">
        <v>0</v>
      </c>
      <c r="W17" s="22">
        <v>0</v>
      </c>
      <c r="X17" s="12"/>
      <c r="Y17" s="12">
        <v>4723.0555283339791</v>
      </c>
      <c r="Z17" s="13"/>
      <c r="AA17" s="13"/>
      <c r="AB17" s="7"/>
      <c r="AD17" s="19"/>
      <c r="AE17" s="16"/>
      <c r="AF17" s="16"/>
      <c r="AG17" s="16"/>
    </row>
    <row r="18" spans="1:33" x14ac:dyDescent="0.35">
      <c r="X18" s="12"/>
      <c r="Y18" s="12"/>
      <c r="Z18" s="13"/>
      <c r="AA18" s="13"/>
      <c r="AB18" s="7"/>
      <c r="AD18" s="19"/>
      <c r="AE18" s="16"/>
      <c r="AF18" s="16"/>
      <c r="AG18" s="16"/>
    </row>
    <row r="19" spans="1:33" ht="15.5" x14ac:dyDescent="0.35">
      <c r="A19" s="1">
        <v>3</v>
      </c>
      <c r="B19" s="17" t="s">
        <v>20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7"/>
      <c r="AD19" s="19"/>
      <c r="AE19" s="16"/>
      <c r="AF19" s="16"/>
      <c r="AG19" s="16"/>
    </row>
    <row r="20" spans="1:33" ht="15.5" x14ac:dyDescent="0.35">
      <c r="B20" s="20" t="s">
        <v>21</v>
      </c>
      <c r="C20" s="12">
        <v>4024.0384319661716</v>
      </c>
      <c r="D20" s="18">
        <v>657.16879963882388</v>
      </c>
      <c r="E20" s="18">
        <v>751.38338345849741</v>
      </c>
      <c r="F20" s="18">
        <v>772.22135064337181</v>
      </c>
      <c r="G20" s="18">
        <v>528.86201241185313</v>
      </c>
      <c r="H20" s="18">
        <v>610.28368232774471</v>
      </c>
      <c r="I20" s="18">
        <v>589.76488525400293</v>
      </c>
      <c r="J20" s="18">
        <v>479.52676543044868</v>
      </c>
      <c r="K20" s="18">
        <v>384.52108359005234</v>
      </c>
      <c r="L20" s="18">
        <v>417.48831967002127</v>
      </c>
      <c r="M20" s="18">
        <v>110.15808595440413</v>
      </c>
      <c r="N20" s="18">
        <v>17.971215926220282</v>
      </c>
      <c r="O20" s="18">
        <v>14.196111641547109</v>
      </c>
      <c r="P20" s="18">
        <v>14.6574558145702</v>
      </c>
      <c r="Q20" s="18">
        <v>15.58301981891934</v>
      </c>
      <c r="R20" s="18">
        <v>18.025304396357281</v>
      </c>
      <c r="S20" s="18">
        <v>21.137714050665387</v>
      </c>
      <c r="T20" s="18">
        <v>26.38904341279191</v>
      </c>
      <c r="U20" s="18">
        <v>0</v>
      </c>
      <c r="V20" s="18">
        <v>0</v>
      </c>
      <c r="W20" s="18">
        <v>0</v>
      </c>
      <c r="X20" s="12"/>
      <c r="Y20" s="12">
        <v>5429.3382334402913</v>
      </c>
      <c r="Z20" s="13"/>
      <c r="AA20" s="13"/>
      <c r="AB20" s="7"/>
      <c r="AD20" s="19"/>
      <c r="AE20" s="16" t="s">
        <v>12</v>
      </c>
      <c r="AF20" s="16"/>
      <c r="AG20" s="16" t="s">
        <v>22</v>
      </c>
    </row>
    <row r="21" spans="1:33" ht="15.5" x14ac:dyDescent="0.35">
      <c r="B21" s="20" t="s">
        <v>23</v>
      </c>
      <c r="C21" s="12">
        <v>113.30852158940455</v>
      </c>
      <c r="D21" s="18">
        <v>1.0380147099999999</v>
      </c>
      <c r="E21" s="18">
        <v>3.3446625332899997</v>
      </c>
      <c r="F21" s="18">
        <v>7.5599484019999998</v>
      </c>
      <c r="G21" s="18">
        <v>28.419426640000008</v>
      </c>
      <c r="H21" s="18">
        <v>23.13626571379999</v>
      </c>
      <c r="I21" s="18">
        <v>16.312980681999999</v>
      </c>
      <c r="J21" s="18">
        <v>16.080004592999998</v>
      </c>
      <c r="K21" s="18">
        <v>13.53400014</v>
      </c>
      <c r="L21" s="18">
        <v>11.712787313000002</v>
      </c>
      <c r="M21" s="18">
        <v>10.243978913999999</v>
      </c>
      <c r="N21" s="18">
        <v>8.469644265000003</v>
      </c>
      <c r="O21" s="18">
        <v>7.8325343999999948</v>
      </c>
      <c r="P21" s="18">
        <v>8.3116009769999994</v>
      </c>
      <c r="Q21" s="18">
        <v>8.0178274060000039</v>
      </c>
      <c r="R21" s="18">
        <v>8.6088342059999992</v>
      </c>
      <c r="S21" s="18">
        <v>8.7783783000000035</v>
      </c>
      <c r="T21" s="18">
        <v>8.8336151800000042</v>
      </c>
      <c r="U21" s="18">
        <v>0</v>
      </c>
      <c r="V21" s="18">
        <v>0</v>
      </c>
      <c r="W21" s="18">
        <v>0</v>
      </c>
      <c r="X21" s="12"/>
      <c r="Y21" s="12">
        <v>190.23450437509004</v>
      </c>
      <c r="Z21" s="13"/>
      <c r="AA21" s="13"/>
      <c r="AB21" s="7"/>
      <c r="AD21" s="19"/>
      <c r="AE21" s="16" t="s">
        <v>12</v>
      </c>
      <c r="AF21" s="16"/>
      <c r="AG21" s="16" t="s">
        <v>24</v>
      </c>
    </row>
    <row r="22" spans="1:33" ht="15.5" x14ac:dyDescent="0.35">
      <c r="B22" s="21" t="s">
        <v>1</v>
      </c>
      <c r="C22" s="22">
        <v>4137.3469535555741</v>
      </c>
      <c r="D22" s="22">
        <v>658.20681434882385</v>
      </c>
      <c r="E22" s="22">
        <v>754.72804599178744</v>
      </c>
      <c r="F22" s="22">
        <v>779.78129904537184</v>
      </c>
      <c r="G22" s="22">
        <v>557.28143905185311</v>
      </c>
      <c r="H22" s="22">
        <v>633.41994804154467</v>
      </c>
      <c r="I22" s="22">
        <v>606.07786593600292</v>
      </c>
      <c r="J22" s="22">
        <v>495.60677002344869</v>
      </c>
      <c r="K22" s="22">
        <v>398.05508373005233</v>
      </c>
      <c r="L22" s="22">
        <v>429.20110698302125</v>
      </c>
      <c r="M22" s="22">
        <v>120.40206486840412</v>
      </c>
      <c r="N22" s="22">
        <v>26.440860191220285</v>
      </c>
      <c r="O22" s="22">
        <v>22.028646041547105</v>
      </c>
      <c r="P22" s="22">
        <v>22.9690567915702</v>
      </c>
      <c r="Q22" s="22">
        <v>23.600847224919342</v>
      </c>
      <c r="R22" s="22">
        <v>26.634138602357282</v>
      </c>
      <c r="S22" s="22">
        <v>29.916092350665391</v>
      </c>
      <c r="T22" s="22">
        <v>35.222658592791916</v>
      </c>
      <c r="U22" s="22">
        <v>0</v>
      </c>
      <c r="V22" s="22">
        <v>0</v>
      </c>
      <c r="W22" s="22">
        <v>0</v>
      </c>
      <c r="X22" s="12"/>
      <c r="Y22" s="12">
        <v>5619.5727378153815</v>
      </c>
      <c r="Z22" s="24"/>
      <c r="AA22" s="24"/>
      <c r="AB22" s="23"/>
      <c r="AD22" s="19"/>
      <c r="AE22" s="16"/>
      <c r="AF22" s="16"/>
      <c r="AG22" s="16"/>
    </row>
    <row r="23" spans="1:33" x14ac:dyDescent="0.35">
      <c r="X23" s="12"/>
      <c r="Y23" s="12"/>
      <c r="Z23" s="13"/>
      <c r="AA23" s="13"/>
      <c r="AB23" s="7"/>
      <c r="AD23" s="19"/>
      <c r="AE23" s="16"/>
      <c r="AF23" s="16"/>
      <c r="AG23" s="16"/>
    </row>
    <row r="24" spans="1:33" ht="15.5" x14ac:dyDescent="0.35">
      <c r="A24" s="1">
        <v>4</v>
      </c>
      <c r="B24" s="17" t="s">
        <v>25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3"/>
      <c r="AB24" s="7"/>
      <c r="AD24" s="19"/>
      <c r="AE24" s="16"/>
      <c r="AF24" s="16"/>
      <c r="AG24" s="16"/>
    </row>
    <row r="25" spans="1:33" ht="15.5" x14ac:dyDescent="0.35">
      <c r="B25" s="20" t="s">
        <v>26</v>
      </c>
      <c r="C25" s="12">
        <v>-226.15041479596945</v>
      </c>
      <c r="D25" s="12">
        <v>-126.87008927171634</v>
      </c>
      <c r="E25" s="12">
        <v>0</v>
      </c>
      <c r="F25" s="12">
        <v>93.844267868203801</v>
      </c>
      <c r="G25" s="12">
        <v>-45.88741769987044</v>
      </c>
      <c r="H25" s="12">
        <v>-55.604027481499003</v>
      </c>
      <c r="I25" s="12">
        <v>126.64704196526367</v>
      </c>
      <c r="J25" s="12">
        <v>-17.080555892229324</v>
      </c>
      <c r="K25" s="12">
        <v>-29.676538959026093</v>
      </c>
      <c r="L25" s="12">
        <v>-193.56946561748694</v>
      </c>
      <c r="M25" s="12">
        <v>-53.015416275971411</v>
      </c>
      <c r="N25" s="12">
        <v>-33.919140128289541</v>
      </c>
      <c r="O25" s="12">
        <v>-23.423757146023171</v>
      </c>
      <c r="P25" s="12">
        <v>-11.53611023313861</v>
      </c>
      <c r="Q25" s="12">
        <v>-4.1924025811922636</v>
      </c>
      <c r="R25" s="12">
        <v>-7.3702456982650606</v>
      </c>
      <c r="S25" s="12">
        <v>-2.1411706980101486</v>
      </c>
      <c r="T25" s="12">
        <v>17.986584411179404</v>
      </c>
      <c r="U25" s="12">
        <v>0.14539739860546094</v>
      </c>
      <c r="V25" s="12">
        <v>0.18500283778341631</v>
      </c>
      <c r="W25" s="12">
        <v>1.0393762517084114E-2</v>
      </c>
      <c r="X25" s="12"/>
      <c r="Y25" s="12">
        <v>-365.46764943916554</v>
      </c>
      <c r="Z25" s="13"/>
      <c r="AA25" s="13"/>
      <c r="AB25" s="7"/>
      <c r="AD25" s="19"/>
      <c r="AE25" s="16"/>
      <c r="AF25" s="16"/>
      <c r="AG25" s="16"/>
    </row>
    <row r="26" spans="1:33" ht="15.5" x14ac:dyDescent="0.35">
      <c r="B26" s="20" t="s">
        <v>27</v>
      </c>
      <c r="C26" s="12">
        <v>23284.035469989743</v>
      </c>
      <c r="D26" s="12">
        <v>3679.3848486053266</v>
      </c>
      <c r="E26" s="12">
        <v>3469.1895414123155</v>
      </c>
      <c r="F26" s="12">
        <v>3958.126558513462</v>
      </c>
      <c r="G26" s="12">
        <v>2925.0526863476134</v>
      </c>
      <c r="H26" s="12">
        <v>3146.6255198613335</v>
      </c>
      <c r="I26" s="12">
        <v>3206.1736389592884</v>
      </c>
      <c r="J26" s="12">
        <v>2676.0621005976759</v>
      </c>
      <c r="K26" s="12">
        <v>2438.9737550994937</v>
      </c>
      <c r="L26" s="12">
        <v>2571.7263821177908</v>
      </c>
      <c r="M26" s="12">
        <v>808.90586818502743</v>
      </c>
      <c r="N26" s="12">
        <v>523.38983037051003</v>
      </c>
      <c r="O26" s="12">
        <v>455.82117468803693</v>
      </c>
      <c r="P26" s="12">
        <v>451.73156249700799</v>
      </c>
      <c r="Q26" s="12">
        <v>493.04503476849681</v>
      </c>
      <c r="R26" s="12">
        <v>506.20903603732654</v>
      </c>
      <c r="S26" s="12">
        <v>557.12905890898503</v>
      </c>
      <c r="T26" s="12">
        <v>691.22304096009373</v>
      </c>
      <c r="U26" s="12">
        <v>479.075388727215</v>
      </c>
      <c r="V26" s="12">
        <v>484.43552190523337</v>
      </c>
      <c r="W26" s="12">
        <v>470.59339456298744</v>
      </c>
      <c r="X26" s="12"/>
      <c r="Y26" s="12"/>
      <c r="Z26" s="13"/>
      <c r="AA26" s="13"/>
      <c r="AB26" s="7"/>
      <c r="AD26" s="19"/>
      <c r="AE26" s="16"/>
      <c r="AF26" s="16"/>
      <c r="AG26" s="16" t="s">
        <v>28</v>
      </c>
    </row>
    <row r="27" spans="1:33" ht="15.5" x14ac:dyDescent="0.35">
      <c r="B27" s="21" t="s">
        <v>1</v>
      </c>
      <c r="C27" s="22">
        <v>23057.885055193779</v>
      </c>
      <c r="D27" s="22">
        <v>3552.5147593336101</v>
      </c>
      <c r="E27" s="22">
        <v>3469.1895414123155</v>
      </c>
      <c r="F27" s="22">
        <v>4051.9708263816656</v>
      </c>
      <c r="G27" s="22">
        <v>2879.1652686477428</v>
      </c>
      <c r="H27" s="22">
        <v>3091.0214923798344</v>
      </c>
      <c r="I27" s="22">
        <v>3332.8206809245521</v>
      </c>
      <c r="J27" s="22">
        <v>2658.9815447054466</v>
      </c>
      <c r="K27" s="22">
        <v>2409.2972161404678</v>
      </c>
      <c r="L27" s="22">
        <v>2378.1569165003039</v>
      </c>
      <c r="M27" s="22">
        <v>755.89045190905597</v>
      </c>
      <c r="N27" s="22">
        <v>489.47069024222048</v>
      </c>
      <c r="O27" s="22">
        <v>432.39741754201378</v>
      </c>
      <c r="P27" s="22">
        <v>440.19545226386936</v>
      </c>
      <c r="Q27" s="22">
        <v>488.85263218730455</v>
      </c>
      <c r="R27" s="22">
        <v>498.83879033906146</v>
      </c>
      <c r="S27" s="22">
        <v>554.98788821097492</v>
      </c>
      <c r="T27" s="22">
        <v>709.20962537127309</v>
      </c>
      <c r="U27" s="22">
        <v>479.22078612582044</v>
      </c>
      <c r="V27" s="22">
        <v>484.6205247430168</v>
      </c>
      <c r="W27" s="22">
        <v>470.60378832550452</v>
      </c>
      <c r="X27" s="12"/>
      <c r="Y27" s="12">
        <v>33627.406293686057</v>
      </c>
      <c r="Z27" s="24"/>
      <c r="AA27" s="24"/>
      <c r="AB27" s="23"/>
      <c r="AD27" s="19"/>
      <c r="AE27" s="16"/>
      <c r="AF27" s="16"/>
      <c r="AG27" s="16"/>
    </row>
    <row r="28" spans="1:33" ht="7.5" customHeight="1" x14ac:dyDescent="0.35">
      <c r="X28" s="12"/>
      <c r="Y28" s="12"/>
      <c r="Z28" s="13"/>
      <c r="AA28" s="13"/>
      <c r="AB28" s="7"/>
      <c r="AD28" s="19"/>
      <c r="AE28" s="16"/>
      <c r="AF28" s="16"/>
      <c r="AG28" s="16"/>
    </row>
    <row r="29" spans="1:33" ht="15.5" x14ac:dyDescent="0.35">
      <c r="B29" s="1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  <c r="AA29" s="13"/>
      <c r="AB29" s="7"/>
      <c r="AD29" s="19"/>
      <c r="AE29" s="16"/>
      <c r="AF29" s="16"/>
      <c r="AG29" s="16"/>
    </row>
    <row r="30" spans="1:33" ht="15.5" x14ac:dyDescent="0.35">
      <c r="A30" s="1">
        <v>5</v>
      </c>
      <c r="B30" s="17" t="s">
        <v>29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3"/>
      <c r="AB30" s="7"/>
      <c r="AD30" s="19"/>
      <c r="AE30" s="16"/>
      <c r="AF30" s="16"/>
      <c r="AG30" s="16"/>
    </row>
    <row r="31" spans="1:33" ht="15.5" x14ac:dyDescent="0.35">
      <c r="B31" s="20" t="s">
        <v>30</v>
      </c>
      <c r="C31" s="12">
        <v>-4298.5903893008744</v>
      </c>
      <c r="D31" s="18">
        <v>37.206214785158629</v>
      </c>
      <c r="E31" s="18">
        <v>48.323301689135917</v>
      </c>
      <c r="F31" s="18">
        <v>-59.26997770292845</v>
      </c>
      <c r="G31" s="18">
        <v>-249.82109977890397</v>
      </c>
      <c r="H31" s="18">
        <v>-254.70438152141597</v>
      </c>
      <c r="I31" s="18">
        <v>-533.74980974481969</v>
      </c>
      <c r="J31" s="18">
        <v>-707.65725138286598</v>
      </c>
      <c r="K31" s="18">
        <v>-718.97157810343276</v>
      </c>
      <c r="L31" s="18">
        <v>-755.99557263066015</v>
      </c>
      <c r="M31" s="18">
        <v>-809.67670716325551</v>
      </c>
      <c r="N31" s="18">
        <v>-725.43859825346624</v>
      </c>
      <c r="O31" s="18">
        <v>-837.54026979899675</v>
      </c>
      <c r="P31" s="18">
        <v>-811.89868954765382</v>
      </c>
      <c r="Q31" s="18">
        <v>-626.14475353434386</v>
      </c>
      <c r="R31" s="18">
        <v>-660.81361136854241</v>
      </c>
      <c r="S31" s="18">
        <v>-366.96883885239328</v>
      </c>
      <c r="T31" s="18">
        <v>-168.74275819138748</v>
      </c>
      <c r="U31" s="18">
        <v>-161.61550068244273</v>
      </c>
      <c r="V31" s="18">
        <v>-152.91742323581036</v>
      </c>
      <c r="W31" s="18">
        <v>-80.536110449316809</v>
      </c>
      <c r="X31" s="12"/>
      <c r="Y31" s="12">
        <v>-8596.933415468342</v>
      </c>
      <c r="Z31" s="13"/>
      <c r="AA31" s="13"/>
      <c r="AB31" s="23"/>
      <c r="AC31" s="25"/>
      <c r="AD31" s="19"/>
      <c r="AE31" s="16" t="s">
        <v>31</v>
      </c>
      <c r="AF31" s="16"/>
      <c r="AG31" s="16" t="s">
        <v>13</v>
      </c>
    </row>
    <row r="32" spans="1:33" ht="15.5" x14ac:dyDescent="0.35">
      <c r="B32" s="20" t="s">
        <v>32</v>
      </c>
      <c r="C32" s="12">
        <v>-9696.6470251014907</v>
      </c>
      <c r="D32" s="18">
        <v>-305.80195188141033</v>
      </c>
      <c r="E32" s="18">
        <v>-316.15778386248195</v>
      </c>
      <c r="F32" s="18">
        <v>-474.00540084463597</v>
      </c>
      <c r="G32" s="18">
        <v>-483.36542622123784</v>
      </c>
      <c r="H32" s="18">
        <v>-500.0593898002042</v>
      </c>
      <c r="I32" s="18">
        <v>-556.86913506365897</v>
      </c>
      <c r="J32" s="18">
        <v>-661.5305443817947</v>
      </c>
      <c r="K32" s="18">
        <v>-693.16562139133646</v>
      </c>
      <c r="L32" s="18">
        <v>-327.59292590660078</v>
      </c>
      <c r="M32" s="18">
        <v>-1249.6816043805391</v>
      </c>
      <c r="N32" s="18">
        <v>-1626.0625520734588</v>
      </c>
      <c r="O32" s="18">
        <v>-1657.9889965622322</v>
      </c>
      <c r="P32" s="18">
        <v>-1599.0094228903567</v>
      </c>
      <c r="Q32" s="18">
        <v>-1654.8153048324752</v>
      </c>
      <c r="R32" s="18">
        <v>-1784.5031371369816</v>
      </c>
      <c r="S32" s="18">
        <v>-1733.4887105257715</v>
      </c>
      <c r="T32" s="18">
        <v>-1721.533672224431</v>
      </c>
      <c r="U32" s="18">
        <v>-1754.9563896725074</v>
      </c>
      <c r="V32" s="18">
        <v>-1806.5123967035302</v>
      </c>
      <c r="W32" s="18">
        <v>-683.70004155480638</v>
      </c>
      <c r="X32" s="12"/>
      <c r="Y32" s="12">
        <v>-21590.80040791045</v>
      </c>
      <c r="Z32" s="13"/>
      <c r="AA32" s="13"/>
      <c r="AB32" s="23"/>
      <c r="AC32" s="25"/>
      <c r="AD32" s="19"/>
      <c r="AE32" s="16" t="s">
        <v>33</v>
      </c>
      <c r="AF32" s="16"/>
      <c r="AG32" s="16" t="s">
        <v>13</v>
      </c>
    </row>
    <row r="33" spans="1:33" ht="15.5" x14ac:dyDescent="0.35">
      <c r="B33" s="20" t="s">
        <v>34</v>
      </c>
      <c r="C33" s="12">
        <v>99.231883873918008</v>
      </c>
      <c r="D33" s="18">
        <v>10.81103467622189</v>
      </c>
      <c r="E33" s="18">
        <v>11.030514490969619</v>
      </c>
      <c r="F33" s="18">
        <v>10.6901087293532</v>
      </c>
      <c r="G33" s="18">
        <v>10.64221033584583</v>
      </c>
      <c r="H33" s="18">
        <v>11.38233543534542</v>
      </c>
      <c r="I33" s="18">
        <v>13.52150417932137</v>
      </c>
      <c r="J33" s="18">
        <v>11.24932210209424</v>
      </c>
      <c r="K33" s="18">
        <v>10.457568684547971</v>
      </c>
      <c r="L33" s="18">
        <v>10.998863133558979</v>
      </c>
      <c r="M33" s="18">
        <v>7.9219762751923612</v>
      </c>
      <c r="N33" s="18">
        <v>5.6084416540350661</v>
      </c>
      <c r="O33" s="18">
        <v>4.9515324528515796</v>
      </c>
      <c r="P33" s="18">
        <v>5.0247004676775884</v>
      </c>
      <c r="Q33" s="18">
        <v>5.007916955394399</v>
      </c>
      <c r="R33" s="18">
        <v>5.4603326229550344</v>
      </c>
      <c r="S33" s="18">
        <v>5.9093272334161764</v>
      </c>
      <c r="T33" s="18">
        <v>6.4116201702421982</v>
      </c>
      <c r="U33" s="18">
        <v>7.3299430287903959</v>
      </c>
      <c r="V33" s="18">
        <v>7.4022678124169108</v>
      </c>
      <c r="W33" s="18">
        <v>6.9387647438063738</v>
      </c>
      <c r="X33" s="12"/>
      <c r="Y33" s="12">
        <v>168.75028518403661</v>
      </c>
      <c r="Z33" s="13"/>
      <c r="AA33" s="13"/>
      <c r="AB33" s="23"/>
      <c r="AC33" s="25"/>
      <c r="AD33" s="19"/>
      <c r="AE33" s="16" t="s">
        <v>35</v>
      </c>
      <c r="AF33" s="16"/>
      <c r="AG33" s="16" t="s">
        <v>13</v>
      </c>
    </row>
    <row r="34" spans="1:33" ht="15.5" x14ac:dyDescent="0.35">
      <c r="B34" s="20" t="s">
        <v>36</v>
      </c>
      <c r="C34" s="12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2"/>
      <c r="Y34" s="12">
        <v>0</v>
      </c>
      <c r="Z34" s="13"/>
      <c r="AA34" s="13"/>
      <c r="AB34" s="23"/>
      <c r="AD34" s="19"/>
      <c r="AE34" s="16" t="s">
        <v>37</v>
      </c>
      <c r="AF34" s="16"/>
      <c r="AG34" s="16" t="s">
        <v>38</v>
      </c>
    </row>
    <row r="35" spans="1:33" ht="15.5" x14ac:dyDescent="0.35">
      <c r="B35" s="20" t="s">
        <v>39</v>
      </c>
      <c r="C35" s="12">
        <v>36.960711997939164</v>
      </c>
      <c r="D35" s="18">
        <v>24.453512099047593</v>
      </c>
      <c r="E35" s="18">
        <v>16.025579196000059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2"/>
      <c r="Y35" s="12">
        <v>40.479091295047652</v>
      </c>
      <c r="Z35" s="13"/>
      <c r="AA35" s="13"/>
      <c r="AB35" s="23"/>
      <c r="AD35" s="19"/>
      <c r="AE35" s="16" t="s">
        <v>40</v>
      </c>
      <c r="AF35" s="16"/>
      <c r="AG35" s="16" t="s">
        <v>13</v>
      </c>
    </row>
    <row r="36" spans="1:33" ht="15.5" x14ac:dyDescent="0.35">
      <c r="B36" s="20" t="s">
        <v>41</v>
      </c>
      <c r="C36" s="12">
        <v>2458.9887825246678</v>
      </c>
      <c r="D36" s="18">
        <v>263.78231224598852</v>
      </c>
      <c r="E36" s="18">
        <v>258.20244419015665</v>
      </c>
      <c r="F36" s="18">
        <v>257.50144849295015</v>
      </c>
      <c r="G36" s="18">
        <v>255.20833223090759</v>
      </c>
      <c r="H36" s="18">
        <v>249.42985301121763</v>
      </c>
      <c r="I36" s="18">
        <v>248.01249102527444</v>
      </c>
      <c r="J36" s="18">
        <v>242.84160699420445</v>
      </c>
      <c r="K36" s="18">
        <v>241.95759312097917</v>
      </c>
      <c r="L36" s="18">
        <v>219.04291409425991</v>
      </c>
      <c r="M36" s="18">
        <v>215.51048006602727</v>
      </c>
      <c r="N36" s="18">
        <v>210.29840023959619</v>
      </c>
      <c r="O36" s="18">
        <v>208.4498745483227</v>
      </c>
      <c r="P36" s="18">
        <v>206.98120156178555</v>
      </c>
      <c r="Q36" s="18">
        <v>197.37694092801976</v>
      </c>
      <c r="R36" s="18">
        <v>180.89277802653072</v>
      </c>
      <c r="S36" s="18">
        <v>177.13393458954374</v>
      </c>
      <c r="T36" s="18">
        <v>173.68308738742786</v>
      </c>
      <c r="U36" s="18">
        <v>172.45681183138555</v>
      </c>
      <c r="V36" s="18">
        <v>172.02345618669602</v>
      </c>
      <c r="W36" s="18">
        <v>171.19803167098655</v>
      </c>
      <c r="X36" s="12"/>
      <c r="Y36" s="12">
        <v>4321.9839924422613</v>
      </c>
      <c r="Z36" s="13"/>
      <c r="AA36" s="13"/>
      <c r="AB36" s="23"/>
      <c r="AD36" s="19"/>
      <c r="AE36" s="16" t="s">
        <v>42</v>
      </c>
      <c r="AF36" s="16"/>
      <c r="AG36" s="16" t="s">
        <v>13</v>
      </c>
    </row>
    <row r="37" spans="1:33" ht="15.5" x14ac:dyDescent="0.35">
      <c r="B37" s="20" t="s">
        <v>43</v>
      </c>
      <c r="C37" s="12">
        <v>-1281.1072884885498</v>
      </c>
      <c r="D37" s="18">
        <v>8.7623800454736607</v>
      </c>
      <c r="E37" s="18">
        <v>8.773451212695587</v>
      </c>
      <c r="F37" s="18">
        <v>8.7848537456534999</v>
      </c>
      <c r="G37" s="18">
        <v>8.7963061705556314</v>
      </c>
      <c r="H37" s="18">
        <v>8.7582820305488092</v>
      </c>
      <c r="I37" s="18">
        <v>8.815584224149962</v>
      </c>
      <c r="J37" s="18">
        <v>8.8088512492625597</v>
      </c>
      <c r="K37" s="18">
        <v>-149.42345445001217</v>
      </c>
      <c r="L37" s="18">
        <v>-153.08835291891003</v>
      </c>
      <c r="M37" s="18">
        <v>-156.91178063390643</v>
      </c>
      <c r="N37" s="18">
        <v>-311.53041764887848</v>
      </c>
      <c r="O37" s="18">
        <v>-270.92671549525471</v>
      </c>
      <c r="P37" s="18">
        <v>-285.34787635104647</v>
      </c>
      <c r="Q37" s="18">
        <v>-296.42673705010549</v>
      </c>
      <c r="R37" s="18">
        <v>-306.17358385915793</v>
      </c>
      <c r="S37" s="18">
        <v>-353.16436119514026</v>
      </c>
      <c r="T37" s="18">
        <v>-364.29115949508594</v>
      </c>
      <c r="U37" s="18">
        <v>-227.25672870041305</v>
      </c>
      <c r="V37" s="18">
        <v>-234.4253111038029</v>
      </c>
      <c r="W37" s="18">
        <v>-234.42936807005094</v>
      </c>
      <c r="X37" s="12"/>
      <c r="Y37" s="12">
        <v>-3281.8961382934249</v>
      </c>
      <c r="Z37" s="24"/>
      <c r="AA37" s="24"/>
      <c r="AB37" s="23"/>
      <c r="AC37" s="25"/>
      <c r="AD37" s="19"/>
      <c r="AE37" s="16" t="s">
        <v>44</v>
      </c>
      <c r="AF37" s="16"/>
      <c r="AG37" s="16" t="s">
        <v>13</v>
      </c>
    </row>
    <row r="38" spans="1:33" ht="15.5" x14ac:dyDescent="0.35">
      <c r="B38" s="20" t="s">
        <v>45</v>
      </c>
      <c r="C38" s="12">
        <v>4941.4771520156501</v>
      </c>
      <c r="D38" s="18">
        <v>676.82144769626018</v>
      </c>
      <c r="E38" s="18">
        <v>576.51216381381596</v>
      </c>
      <c r="F38" s="18">
        <v>558.61821833087458</v>
      </c>
      <c r="G38" s="18">
        <v>567.63810016722061</v>
      </c>
      <c r="H38" s="18">
        <v>555.78790081737168</v>
      </c>
      <c r="I38" s="18">
        <v>588.60954399640298</v>
      </c>
      <c r="J38" s="18">
        <v>542.09845770115066</v>
      </c>
      <c r="K38" s="18">
        <v>492.70638837033869</v>
      </c>
      <c r="L38" s="18">
        <v>487.245813210763</v>
      </c>
      <c r="M38" s="18">
        <v>381.48826570143814</v>
      </c>
      <c r="N38" s="18">
        <v>271.49733250273169</v>
      </c>
      <c r="O38" s="18">
        <v>234.92589527506766</v>
      </c>
      <c r="P38" s="18">
        <v>234.37949458923936</v>
      </c>
      <c r="Q38" s="18">
        <v>246.13055992954958</v>
      </c>
      <c r="R38" s="18">
        <v>244.78361422518179</v>
      </c>
      <c r="S38" s="18">
        <v>261.39229024994489</v>
      </c>
      <c r="T38" s="18">
        <v>288.48059499027983</v>
      </c>
      <c r="U38" s="18">
        <v>332.67932621567616</v>
      </c>
      <c r="V38" s="18">
        <v>340.18044956045145</v>
      </c>
      <c r="W38" s="18">
        <v>332.16602982914316</v>
      </c>
      <c r="X38" s="12"/>
      <c r="Y38" s="12">
        <v>8214.141887172902</v>
      </c>
      <c r="Z38" s="24"/>
      <c r="AA38" s="24"/>
      <c r="AB38" s="23"/>
      <c r="AD38" s="19"/>
      <c r="AE38" s="16" t="s">
        <v>35</v>
      </c>
      <c r="AF38" s="16" t="s">
        <v>44</v>
      </c>
      <c r="AG38" s="16" t="s">
        <v>22</v>
      </c>
    </row>
    <row r="39" spans="1:33" ht="15.5" x14ac:dyDescent="0.35">
      <c r="B39" s="20" t="s">
        <v>46</v>
      </c>
      <c r="C39" s="12">
        <v>65.701397175677783</v>
      </c>
      <c r="D39" s="18">
        <v>4.3793014109700001</v>
      </c>
      <c r="E39" s="18">
        <v>1.92474114213</v>
      </c>
      <c r="F39" s="18">
        <v>7.0811542929399982</v>
      </c>
      <c r="G39" s="18">
        <v>5.7571449687599996</v>
      </c>
      <c r="H39" s="18">
        <v>6.2697351679599986</v>
      </c>
      <c r="I39" s="18">
        <v>5.8523536385899941</v>
      </c>
      <c r="J39" s="18">
        <v>5.0051792780599973</v>
      </c>
      <c r="K39" s="18">
        <v>6.0043385323799976</v>
      </c>
      <c r="L39" s="18">
        <v>7.2058600942599904</v>
      </c>
      <c r="M39" s="18">
        <v>8.6405017487900011</v>
      </c>
      <c r="N39" s="18">
        <v>8.0182059923999951</v>
      </c>
      <c r="O39" s="18">
        <v>6.845278540699999</v>
      </c>
      <c r="P39" s="18">
        <v>7.7130927110400016</v>
      </c>
      <c r="Q39" s="18">
        <v>7.7546711788999945</v>
      </c>
      <c r="R39" s="18">
        <v>5.5706008921000008</v>
      </c>
      <c r="S39" s="18">
        <v>5.8583222280999996</v>
      </c>
      <c r="T39" s="18">
        <v>6.8658819055000011</v>
      </c>
      <c r="U39" s="18">
        <v>6.986307973549998</v>
      </c>
      <c r="V39" s="18">
        <v>7.3050629083299956</v>
      </c>
      <c r="W39" s="18">
        <v>7.1688408770600018</v>
      </c>
      <c r="X39" s="12"/>
      <c r="Y39" s="12">
        <v>128.20657548251998</v>
      </c>
      <c r="Z39" s="13"/>
      <c r="AA39" s="13"/>
      <c r="AB39" s="23"/>
      <c r="AD39" s="19"/>
      <c r="AE39" s="16" t="s">
        <v>35</v>
      </c>
      <c r="AF39" s="16" t="s">
        <v>44</v>
      </c>
      <c r="AG39" s="16" t="s">
        <v>24</v>
      </c>
    </row>
    <row r="40" spans="1:33" ht="15.5" x14ac:dyDescent="0.35">
      <c r="B40" s="20" t="s">
        <v>47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/>
      <c r="Y40" s="12">
        <v>0</v>
      </c>
      <c r="Z40" s="24"/>
      <c r="AA40" s="24"/>
      <c r="AB40" s="23"/>
      <c r="AD40" s="19"/>
      <c r="AE40" s="16"/>
      <c r="AF40" s="16"/>
      <c r="AG40" s="16"/>
    </row>
    <row r="41" spans="1:33" ht="15.5" x14ac:dyDescent="0.35">
      <c r="B41" s="20" t="s">
        <v>48</v>
      </c>
      <c r="C41" s="12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2"/>
      <c r="Y41" s="12">
        <v>0</v>
      </c>
      <c r="Z41" s="24"/>
      <c r="AA41" s="24"/>
      <c r="AB41" s="23"/>
      <c r="AD41" s="19"/>
      <c r="AE41" s="16"/>
      <c r="AF41" s="16"/>
      <c r="AG41" s="16"/>
    </row>
    <row r="42" spans="1:33" ht="15.5" x14ac:dyDescent="0.35">
      <c r="B42" s="20" t="s">
        <v>49</v>
      </c>
      <c r="C42" s="12">
        <v>50.050722442168045</v>
      </c>
      <c r="D42" s="18">
        <v>0</v>
      </c>
      <c r="E42" s="18">
        <v>56.020682965594816</v>
      </c>
      <c r="F42" s="18">
        <v>0.92055629091688007</v>
      </c>
      <c r="G42" s="18">
        <v>5.4428373083709999E-2</v>
      </c>
      <c r="H42" s="18">
        <v>0.14150116746381999</v>
      </c>
      <c r="I42" s="18">
        <v>0</v>
      </c>
      <c r="J42" s="18">
        <v>0</v>
      </c>
      <c r="K42" s="18">
        <v>0</v>
      </c>
      <c r="L42" s="18">
        <v>1.600428716499E-2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2"/>
      <c r="Y42" s="12">
        <v>57.153173084224214</v>
      </c>
      <c r="Z42" s="24"/>
      <c r="AA42" s="24"/>
      <c r="AB42" s="23"/>
      <c r="AD42" s="19"/>
      <c r="AE42" s="16"/>
      <c r="AF42" s="16"/>
      <c r="AG42" s="16"/>
    </row>
    <row r="43" spans="1:33" x14ac:dyDescent="0.35">
      <c r="X43" s="12"/>
      <c r="Z43" s="24"/>
      <c r="AA43" s="24"/>
      <c r="AB43" s="23"/>
      <c r="AD43" s="19"/>
      <c r="AE43" s="16"/>
      <c r="AF43" s="16"/>
      <c r="AG43" s="16"/>
    </row>
    <row r="44" spans="1:33" ht="15.5" x14ac:dyDescent="0.35">
      <c r="B44" s="21" t="s">
        <v>1</v>
      </c>
      <c r="C44" s="22">
        <v>-7623.9340528608927</v>
      </c>
      <c r="D44" s="22">
        <v>720.41425107771022</v>
      </c>
      <c r="E44" s="22">
        <v>660.65509483801657</v>
      </c>
      <c r="F44" s="22">
        <v>310.32096133512391</v>
      </c>
      <c r="G44" s="22">
        <v>114.90999624623146</v>
      </c>
      <c r="H44" s="22">
        <v>77.005836308287172</v>
      </c>
      <c r="I44" s="22">
        <v>-225.80746774473994</v>
      </c>
      <c r="J44" s="22">
        <v>-559.18437843988863</v>
      </c>
      <c r="K44" s="22">
        <v>-810.43476523653555</v>
      </c>
      <c r="L44" s="22">
        <v>-512.1673966361642</v>
      </c>
      <c r="M44" s="22">
        <v>-1602.7088683862532</v>
      </c>
      <c r="N44" s="22">
        <v>-2167.6091875870407</v>
      </c>
      <c r="O44" s="22">
        <v>-2311.2834010395418</v>
      </c>
      <c r="P44" s="22">
        <v>-2242.1574994593147</v>
      </c>
      <c r="Q44" s="22">
        <v>-2121.1167064250608</v>
      </c>
      <c r="R44" s="22">
        <v>-2314.7830065979147</v>
      </c>
      <c r="S44" s="22">
        <v>-2003.3280362723003</v>
      </c>
      <c r="T44" s="22">
        <v>-1779.1264054574549</v>
      </c>
      <c r="U44" s="22">
        <v>-1624.3762300059609</v>
      </c>
      <c r="V44" s="22">
        <v>-1666.943894575249</v>
      </c>
      <c r="W44" s="22">
        <v>-481.19385295317801</v>
      </c>
      <c r="X44" s="12"/>
      <c r="Y44" s="12"/>
      <c r="Z44" s="13"/>
      <c r="AA44" s="13"/>
      <c r="AB44" s="7"/>
      <c r="AD44" s="19"/>
      <c r="AE44" s="16"/>
      <c r="AF44" s="16"/>
      <c r="AG44" s="16"/>
    </row>
    <row r="45" spans="1:33" x14ac:dyDescent="0.35">
      <c r="X45" s="12"/>
      <c r="Y45" s="12"/>
      <c r="Z45" s="13"/>
      <c r="AA45" s="13"/>
      <c r="AB45" s="7"/>
      <c r="AD45" s="19"/>
      <c r="AE45" s="16"/>
      <c r="AF45" s="16"/>
      <c r="AG45" s="16"/>
    </row>
    <row r="46" spans="1:33" ht="15.5" x14ac:dyDescent="0.35">
      <c r="A46" s="1">
        <v>6</v>
      </c>
      <c r="B46" s="17" t="s">
        <v>50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  <c r="AA46" s="13"/>
      <c r="AB46" s="23"/>
      <c r="AD46" s="19"/>
      <c r="AE46" s="16"/>
      <c r="AF46" s="16"/>
      <c r="AG46" s="16"/>
    </row>
    <row r="47" spans="1:33" ht="15.5" x14ac:dyDescent="0.35">
      <c r="B47" s="20" t="s">
        <v>51</v>
      </c>
      <c r="C47" s="12">
        <v>15151.465952480927</v>
      </c>
      <c r="D47" s="12">
        <v>0.46241606989934608</v>
      </c>
      <c r="E47" s="12">
        <v>7.8672892717871648</v>
      </c>
      <c r="F47" s="12">
        <v>171.13494456046766</v>
      </c>
      <c r="G47" s="12">
        <v>393.76874932184398</v>
      </c>
      <c r="H47" s="12">
        <v>394.68215608536519</v>
      </c>
      <c r="I47" s="12">
        <v>831.92914059500049</v>
      </c>
      <c r="J47" s="12">
        <v>1041.0519548204177</v>
      </c>
      <c r="K47" s="12">
        <v>1197.7858974700725</v>
      </c>
      <c r="L47" s="12">
        <v>1210.3782823304064</v>
      </c>
      <c r="M47" s="12">
        <v>2128.3405424074886</v>
      </c>
      <c r="N47" s="12">
        <v>2690.1643000939848</v>
      </c>
      <c r="O47" s="12">
        <v>2907.2460393553465</v>
      </c>
      <c r="P47" s="12">
        <v>2907.2460393553465</v>
      </c>
      <c r="Q47" s="12">
        <v>2907.2460393553588</v>
      </c>
      <c r="R47" s="12">
        <v>2969.0702919142905</v>
      </c>
      <c r="S47" s="12">
        <v>2969.8650134234776</v>
      </c>
      <c r="T47" s="12">
        <v>2969.8650134234776</v>
      </c>
      <c r="U47" s="12">
        <v>2942.8172732509006</v>
      </c>
      <c r="V47" s="12">
        <v>2942.8172732508933</v>
      </c>
      <c r="W47" s="12">
        <v>2942.8172732508938</v>
      </c>
      <c r="X47" s="12"/>
      <c r="Y47" s="12">
        <v>36526.555929606722</v>
      </c>
      <c r="Z47" s="23"/>
      <c r="AA47" s="23"/>
      <c r="AB47" s="23"/>
      <c r="AC47" s="25"/>
      <c r="AD47" s="19"/>
      <c r="AE47" s="16" t="s">
        <v>52</v>
      </c>
      <c r="AF47" s="16"/>
      <c r="AG47" s="16" t="s">
        <v>53</v>
      </c>
    </row>
    <row r="48" spans="1:33" ht="15.5" x14ac:dyDescent="0.35">
      <c r="B48" s="20" t="s">
        <v>54</v>
      </c>
      <c r="C48" s="12">
        <v>6162.3904866943803</v>
      </c>
      <c r="D48" s="12">
        <v>0</v>
      </c>
      <c r="E48" s="12">
        <v>0</v>
      </c>
      <c r="F48" s="12">
        <v>90.165123046987745</v>
      </c>
      <c r="G48" s="12">
        <v>252.90944583474797</v>
      </c>
      <c r="H48" s="12">
        <v>253.59164051805197</v>
      </c>
      <c r="I48" s="12">
        <v>581.10460306389621</v>
      </c>
      <c r="J48" s="12">
        <v>749.71547336909362</v>
      </c>
      <c r="K48" s="12">
        <v>749.71547336909362</v>
      </c>
      <c r="L48" s="12">
        <v>749.71547336909362</v>
      </c>
      <c r="M48" s="12">
        <v>811.62130874214927</v>
      </c>
      <c r="N48" s="12">
        <v>811.621308742113</v>
      </c>
      <c r="O48" s="12">
        <v>811.621308742113</v>
      </c>
      <c r="P48" s="12">
        <v>811.621308742113</v>
      </c>
      <c r="Q48" s="12">
        <v>811.62130874214927</v>
      </c>
      <c r="R48" s="12">
        <v>1108.3508607000099</v>
      </c>
      <c r="S48" s="12">
        <v>1109.3422276597678</v>
      </c>
      <c r="T48" s="12">
        <v>1109.3422276597678</v>
      </c>
      <c r="U48" s="12">
        <v>1109.3422276598578</v>
      </c>
      <c r="V48" s="12">
        <v>1109.3422276597678</v>
      </c>
      <c r="W48" s="12">
        <v>1109.3422276597678</v>
      </c>
      <c r="X48" s="12"/>
      <c r="Y48" s="12">
        <v>14140.085775280542</v>
      </c>
      <c r="Z48" s="23"/>
      <c r="AA48" s="23"/>
      <c r="AB48" s="23"/>
      <c r="AC48" s="25"/>
      <c r="AD48" s="19"/>
      <c r="AE48" s="16" t="s">
        <v>55</v>
      </c>
      <c r="AF48" s="16"/>
      <c r="AG48" s="16" t="s">
        <v>56</v>
      </c>
    </row>
    <row r="49" spans="1:34" ht="15.5" x14ac:dyDescent="0.35">
      <c r="B49" s="20" t="s">
        <v>57</v>
      </c>
      <c r="C49" s="12">
        <v>2546.1823461267609</v>
      </c>
      <c r="D49" s="18">
        <v>0</v>
      </c>
      <c r="E49" s="18">
        <v>0</v>
      </c>
      <c r="F49" s="18">
        <v>60.342937401701626</v>
      </c>
      <c r="G49" s="18">
        <v>180.71333612890419</v>
      </c>
      <c r="H49" s="18">
        <v>183.69649097498237</v>
      </c>
      <c r="I49" s="18">
        <v>251.75410171211288</v>
      </c>
      <c r="J49" s="18">
        <v>287.99250787568781</v>
      </c>
      <c r="K49" s="18">
        <v>297.4754205925679</v>
      </c>
      <c r="L49" s="18">
        <v>307.00697115026475</v>
      </c>
      <c r="M49" s="18">
        <v>328.80028828110778</v>
      </c>
      <c r="N49" s="18">
        <v>335.14105348158711</v>
      </c>
      <c r="O49" s="18">
        <v>366.04922132438503</v>
      </c>
      <c r="P49" s="18">
        <v>369.4161638143388</v>
      </c>
      <c r="Q49" s="18">
        <v>352.3380536484139</v>
      </c>
      <c r="R49" s="18">
        <v>360.19046322152673</v>
      </c>
      <c r="S49" s="18">
        <v>368.21716721881631</v>
      </c>
      <c r="T49" s="18">
        <v>376.42352406460992</v>
      </c>
      <c r="U49" s="18">
        <v>384.81203216261639</v>
      </c>
      <c r="V49" s="18">
        <v>393.38907859304476</v>
      </c>
      <c r="W49" s="18">
        <v>402.15576741814635</v>
      </c>
      <c r="X49" s="12"/>
      <c r="Y49" s="12">
        <v>5605.9145790648154</v>
      </c>
      <c r="Z49" s="24" t="b">
        <v>1</v>
      </c>
      <c r="AA49" s="13"/>
      <c r="AB49" s="23"/>
      <c r="AC49" s="25"/>
      <c r="AD49" s="19"/>
      <c r="AE49" s="16" t="s">
        <v>31</v>
      </c>
      <c r="AF49" s="16"/>
      <c r="AG49" s="16" t="s">
        <v>16</v>
      </c>
    </row>
    <row r="50" spans="1:34" ht="15.5" x14ac:dyDescent="0.35">
      <c r="B50" s="20" t="s">
        <v>58</v>
      </c>
      <c r="C50" s="12">
        <v>8303.4117934675705</v>
      </c>
      <c r="D50" s="18">
        <v>226.60810194241449</v>
      </c>
      <c r="E50" s="18">
        <v>247.2661390083</v>
      </c>
      <c r="F50" s="18">
        <v>523.83576084231504</v>
      </c>
      <c r="G50" s="18">
        <v>558.49103365916017</v>
      </c>
      <c r="H50" s="18">
        <v>570.56835880728715</v>
      </c>
      <c r="I50" s="18">
        <v>603.17135890205964</v>
      </c>
      <c r="J50" s="18">
        <v>628.91145101322672</v>
      </c>
      <c r="K50" s="18">
        <v>620.13670539170334</v>
      </c>
      <c r="L50" s="18">
        <v>601.26177270739595</v>
      </c>
      <c r="M50" s="18">
        <v>975.74332382499688</v>
      </c>
      <c r="N50" s="18">
        <v>1205.0975412349871</v>
      </c>
      <c r="O50" s="18">
        <v>1232.8814443894739</v>
      </c>
      <c r="P50" s="18">
        <v>1157.0015595581126</v>
      </c>
      <c r="Q50" s="18">
        <v>1182.9407175770718</v>
      </c>
      <c r="R50" s="18">
        <v>1213.0628709554906</v>
      </c>
      <c r="S50" s="18">
        <v>1244.8049657953186</v>
      </c>
      <c r="T50" s="18">
        <v>1278.7510783032108</v>
      </c>
      <c r="U50" s="18">
        <v>1307.424771222584</v>
      </c>
      <c r="V50" s="18">
        <v>1347.4987914385786</v>
      </c>
      <c r="W50" s="18">
        <v>1392.1331107967251</v>
      </c>
      <c r="X50" s="12"/>
      <c r="Y50" s="12">
        <v>18117.590857370411</v>
      </c>
      <c r="Z50" s="24" t="b">
        <v>1</v>
      </c>
      <c r="AA50" s="13"/>
      <c r="AB50" s="23"/>
      <c r="AC50" s="25"/>
      <c r="AD50" s="19"/>
      <c r="AE50" s="16" t="s">
        <v>33</v>
      </c>
      <c r="AF50" s="16"/>
      <c r="AG50" s="16" t="s">
        <v>16</v>
      </c>
    </row>
    <row r="51" spans="1:34" ht="15.5" x14ac:dyDescent="0.35">
      <c r="B51" s="20" t="s">
        <v>59</v>
      </c>
      <c r="C51" s="12">
        <v>1013.7433353377278</v>
      </c>
      <c r="D51" s="18">
        <v>76.270282257540501</v>
      </c>
      <c r="E51" s="18">
        <v>77.467016526030079</v>
      </c>
      <c r="F51" s="18">
        <v>84.063119364387589</v>
      </c>
      <c r="G51" s="18">
        <v>91.370087276711729</v>
      </c>
      <c r="H51" s="18">
        <v>89.912806794519895</v>
      </c>
      <c r="I51" s="18">
        <v>102.0661564712354</v>
      </c>
      <c r="J51" s="18">
        <v>97.409840547943304</v>
      </c>
      <c r="K51" s="18">
        <v>101.3493487232914</v>
      </c>
      <c r="L51" s="18">
        <v>108.57391301917849</v>
      </c>
      <c r="M51" s="18">
        <v>101.2865871452087</v>
      </c>
      <c r="N51" s="18">
        <v>95.827787846575916</v>
      </c>
      <c r="O51" s="18">
        <v>102.5545048547947</v>
      </c>
      <c r="P51" s="18">
        <v>98.916934180824839</v>
      </c>
      <c r="Q51" s="18">
        <v>103.171027112332</v>
      </c>
      <c r="R51" s="18">
        <v>87.524053304108961</v>
      </c>
      <c r="S51" s="18">
        <v>101.2096894027421</v>
      </c>
      <c r="T51" s="18">
        <v>100.58453984657619</v>
      </c>
      <c r="U51" s="18">
        <v>106.0395106630136</v>
      </c>
      <c r="V51" s="18">
        <v>104.1770832219174</v>
      </c>
      <c r="W51" s="18">
        <v>97.059437194519745</v>
      </c>
      <c r="X51" s="12"/>
      <c r="Y51" s="12">
        <v>1926.8337257534524</v>
      </c>
      <c r="Z51" s="24" t="b">
        <v>1</v>
      </c>
      <c r="AA51" s="13"/>
      <c r="AB51" s="23"/>
      <c r="AC51" s="25"/>
      <c r="AD51" s="19"/>
      <c r="AE51" s="16" t="s">
        <v>35</v>
      </c>
      <c r="AF51" s="16"/>
      <c r="AG51" s="16" t="s">
        <v>16</v>
      </c>
    </row>
    <row r="52" spans="1:34" ht="15.5" x14ac:dyDescent="0.35">
      <c r="B52" s="20" t="s">
        <v>60</v>
      </c>
      <c r="C52" s="12">
        <v>3493.8806400714125</v>
      </c>
      <c r="D52" s="18">
        <v>9.3161661356400329E-3</v>
      </c>
      <c r="E52" s="18">
        <v>9.5287022448800069E-3</v>
      </c>
      <c r="F52" s="18">
        <v>48.763223899178747</v>
      </c>
      <c r="G52" s="18">
        <v>150.62077218980806</v>
      </c>
      <c r="H52" s="18">
        <v>154.03725676317868</v>
      </c>
      <c r="I52" s="18">
        <v>288.05239099368765</v>
      </c>
      <c r="J52" s="18">
        <v>377.82544456155409</v>
      </c>
      <c r="K52" s="18">
        <v>386.40322115740065</v>
      </c>
      <c r="L52" s="18">
        <v>395.19459901684644</v>
      </c>
      <c r="M52" s="18">
        <v>434.94194737479177</v>
      </c>
      <c r="N52" s="18">
        <v>444.8134267361587</v>
      </c>
      <c r="O52" s="18">
        <v>454.91315607738284</v>
      </c>
      <c r="P52" s="18">
        <v>465.25042463858756</v>
      </c>
      <c r="Q52" s="18">
        <v>475.77539917752904</v>
      </c>
      <c r="R52" s="18">
        <v>646.47279985109776</v>
      </c>
      <c r="S52" s="18">
        <v>661.16647740587382</v>
      </c>
      <c r="T52" s="18">
        <v>676.1811929044635</v>
      </c>
      <c r="U52" s="18">
        <v>691.52993404273377</v>
      </c>
      <c r="V52" s="18">
        <v>707.20919146178869</v>
      </c>
      <c r="W52" s="18">
        <v>723.28915247626617</v>
      </c>
      <c r="X52" s="12"/>
      <c r="Y52" s="12">
        <v>8182.4588555967075</v>
      </c>
      <c r="Z52" s="24" t="b">
        <v>1</v>
      </c>
      <c r="AA52" s="24"/>
      <c r="AB52" s="23"/>
      <c r="AD52" s="19"/>
      <c r="AE52" s="16" t="s">
        <v>37</v>
      </c>
      <c r="AF52" s="16"/>
      <c r="AG52" s="16" t="s">
        <v>61</v>
      </c>
    </row>
    <row r="53" spans="1:34" ht="15.5" x14ac:dyDescent="0.35">
      <c r="B53" s="20" t="s">
        <v>62</v>
      </c>
      <c r="C53" s="12">
        <v>2064.839671887943</v>
      </c>
      <c r="D53" s="18">
        <v>0</v>
      </c>
      <c r="E53" s="18">
        <v>0</v>
      </c>
      <c r="F53" s="18">
        <v>0</v>
      </c>
      <c r="G53" s="18">
        <v>4.2681775030513176</v>
      </c>
      <c r="H53" s="18">
        <v>6.2611384746018848</v>
      </c>
      <c r="I53" s="18">
        <v>6.4862197306378899</v>
      </c>
      <c r="J53" s="18">
        <v>6.720081815923864</v>
      </c>
      <c r="K53" s="18">
        <v>99.15441046607863</v>
      </c>
      <c r="L53" s="18">
        <v>101.28551331130589</v>
      </c>
      <c r="M53" s="18">
        <v>206.07977024782508</v>
      </c>
      <c r="N53" s="18">
        <v>308.57330453815416</v>
      </c>
      <c r="O53" s="18">
        <v>415.17293621686105</v>
      </c>
      <c r="P53" s="18">
        <v>424.01071898360146</v>
      </c>
      <c r="Q53" s="18">
        <v>433.04183989029445</v>
      </c>
      <c r="R53" s="18">
        <v>561.85605713071959</v>
      </c>
      <c r="S53" s="18">
        <v>574.00407127982623</v>
      </c>
      <c r="T53" s="18">
        <v>586.4077538617596</v>
      </c>
      <c r="U53" s="18">
        <v>599.08997469857218</v>
      </c>
      <c r="V53" s="18">
        <v>611.85135229823709</v>
      </c>
      <c r="W53" s="18">
        <v>624.88258215473934</v>
      </c>
      <c r="X53" s="12"/>
      <c r="Y53" s="12">
        <v>5569.1459026021894</v>
      </c>
      <c r="Z53" s="24" t="b">
        <v>1</v>
      </c>
      <c r="AA53" s="24"/>
      <c r="AB53" s="23"/>
      <c r="AC53" s="25"/>
      <c r="AD53" s="19"/>
      <c r="AE53" s="16" t="s">
        <v>44</v>
      </c>
      <c r="AF53" s="16"/>
      <c r="AG53" s="16" t="s">
        <v>16</v>
      </c>
      <c r="AH53" s="16" t="s">
        <v>61</v>
      </c>
    </row>
    <row r="54" spans="1:34" ht="15.5" x14ac:dyDescent="0.35">
      <c r="B54" s="28" t="s">
        <v>63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/>
      <c r="Y54" s="12"/>
      <c r="Z54" s="24"/>
      <c r="AA54" s="24"/>
      <c r="AB54" s="29"/>
      <c r="AC54" s="25"/>
      <c r="AD54" s="19"/>
      <c r="AE54" s="16"/>
      <c r="AF54" s="16"/>
      <c r="AG54" s="16"/>
    </row>
    <row r="55" spans="1:34" ht="15.5" x14ac:dyDescent="0.35">
      <c r="B55" s="20" t="s">
        <v>64</v>
      </c>
      <c r="C55" s="12">
        <v>-11.05058818130151</v>
      </c>
      <c r="D55" s="18">
        <v>0</v>
      </c>
      <c r="E55" s="18">
        <v>-2.195853986892999E-2</v>
      </c>
      <c r="F55" s="18">
        <v>-0.17017662699722</v>
      </c>
      <c r="G55" s="18">
        <v>-0.34521656372300019</v>
      </c>
      <c r="H55" s="18">
        <v>-1.0020275393201701</v>
      </c>
      <c r="I55" s="18">
        <v>-3.1889841873858993</v>
      </c>
      <c r="J55" s="18">
        <v>-0.44072411275658985</v>
      </c>
      <c r="K55" s="18">
        <v>-0.4299771099716399</v>
      </c>
      <c r="L55" s="18">
        <v>-0.53520816074847033</v>
      </c>
      <c r="M55" s="18">
        <v>-0.73039483684795914</v>
      </c>
      <c r="N55" s="18">
        <v>-3.9072795085314103</v>
      </c>
      <c r="O55" s="18">
        <v>-0.54404518897115006</v>
      </c>
      <c r="P55" s="18">
        <v>-0.49357175318803032</v>
      </c>
      <c r="Q55" s="18">
        <v>-0.48115189115590024</v>
      </c>
      <c r="R55" s="18">
        <v>-0.74219137953811021</v>
      </c>
      <c r="S55" s="18">
        <v>-2.7254182296083189</v>
      </c>
      <c r="T55" s="18">
        <v>-6.0116040023473598</v>
      </c>
      <c r="U55" s="18">
        <v>-0.94492341976013972</v>
      </c>
      <c r="V55" s="18">
        <v>-0.83412351912972071</v>
      </c>
      <c r="W55" s="18">
        <v>-0.93362062541660984</v>
      </c>
      <c r="X55" s="12"/>
      <c r="Y55" s="12">
        <v>-24.482597195266628</v>
      </c>
      <c r="Z55" s="24"/>
      <c r="AA55" s="24"/>
      <c r="AB55" s="23"/>
      <c r="AD55" s="19"/>
      <c r="AE55" s="16"/>
      <c r="AF55" s="16"/>
      <c r="AG55" s="16" t="s">
        <v>65</v>
      </c>
    </row>
    <row r="56" spans="1:34" ht="15.5" x14ac:dyDescent="0.35">
      <c r="B56" s="21" t="s">
        <v>1</v>
      </c>
      <c r="C56" s="22">
        <v>38724.863637885428</v>
      </c>
      <c r="D56" s="22">
        <v>303.35011643599</v>
      </c>
      <c r="E56" s="22">
        <v>332.58801496849321</v>
      </c>
      <c r="F56" s="22">
        <v>978.13493248804127</v>
      </c>
      <c r="G56" s="22">
        <v>1631.7963853505044</v>
      </c>
      <c r="H56" s="22">
        <v>1651.747820878667</v>
      </c>
      <c r="I56" s="22">
        <v>2661.3749872812446</v>
      </c>
      <c r="J56" s="22">
        <v>3189.186029891091</v>
      </c>
      <c r="K56" s="22">
        <v>3451.5905000602365</v>
      </c>
      <c r="L56" s="22">
        <v>3472.8813167437434</v>
      </c>
      <c r="M56" s="22">
        <v>4986.0833731867197</v>
      </c>
      <c r="N56" s="22">
        <v>5887.3314431650288</v>
      </c>
      <c r="O56" s="22">
        <v>6289.8945657713857</v>
      </c>
      <c r="P56" s="22">
        <v>6232.969577519737</v>
      </c>
      <c r="Q56" s="22">
        <v>6265.6532336119935</v>
      </c>
      <c r="R56" s="22">
        <v>6945.7852056977063</v>
      </c>
      <c r="S56" s="22">
        <v>7025.8841939562135</v>
      </c>
      <c r="T56" s="22">
        <v>7091.5437260615181</v>
      </c>
      <c r="U56" s="22">
        <v>7140.1108002805195</v>
      </c>
      <c r="V56" s="22">
        <v>7215.4508744050972</v>
      </c>
      <c r="W56" s="22">
        <v>7290.7459303256428</v>
      </c>
      <c r="X56" s="12"/>
      <c r="Y56" s="12"/>
      <c r="Z56" s="13"/>
      <c r="AA56" s="13"/>
      <c r="AB56" s="7"/>
      <c r="AD56" s="19"/>
      <c r="AE56" s="16"/>
      <c r="AF56" s="16"/>
      <c r="AG56" s="16"/>
    </row>
    <row r="57" spans="1:34" x14ac:dyDescent="0.35">
      <c r="X57" s="12"/>
      <c r="Y57" s="12"/>
      <c r="Z57" s="13"/>
      <c r="AA57" s="13"/>
      <c r="AB57" s="7"/>
      <c r="AD57" s="19"/>
      <c r="AE57" s="16"/>
      <c r="AF57" s="16"/>
      <c r="AG57" s="16"/>
    </row>
    <row r="58" spans="1:34" ht="15.5" x14ac:dyDescent="0.35">
      <c r="A58" s="1">
        <v>7</v>
      </c>
      <c r="B58" s="17" t="s">
        <v>66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3"/>
      <c r="AA58" s="13"/>
      <c r="AB58" s="7"/>
      <c r="AD58" s="19"/>
      <c r="AE58" s="16"/>
      <c r="AF58" s="16"/>
      <c r="AG58" s="16"/>
    </row>
    <row r="59" spans="1:34" ht="15.5" x14ac:dyDescent="0.35">
      <c r="B59" s="28" t="s">
        <v>67</v>
      </c>
      <c r="C59" s="12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2"/>
      <c r="Y59" s="12">
        <v>0</v>
      </c>
      <c r="Z59" s="13"/>
      <c r="AA59" s="13"/>
      <c r="AD59" s="19"/>
      <c r="AE59" s="16" t="s">
        <v>68</v>
      </c>
      <c r="AF59" s="16"/>
      <c r="AG59" s="16" t="s">
        <v>13</v>
      </c>
    </row>
    <row r="60" spans="1:34" ht="15.5" x14ac:dyDescent="0.35">
      <c r="B60" s="28" t="s">
        <v>69</v>
      </c>
      <c r="C60" s="12">
        <v>243.42486228916189</v>
      </c>
      <c r="D60" s="18">
        <v>0</v>
      </c>
      <c r="E60" s="18">
        <v>1.328062542934404</v>
      </c>
      <c r="F60" s="18">
        <v>12.06920039130623</v>
      </c>
      <c r="G60" s="18">
        <v>15.25658010470047</v>
      </c>
      <c r="H60" s="18">
        <v>20.390260715915989</v>
      </c>
      <c r="I60" s="18">
        <v>23.167014722953912</v>
      </c>
      <c r="J60" s="18">
        <v>24.128769654666019</v>
      </c>
      <c r="K60" s="18">
        <v>24.128769654666019</v>
      </c>
      <c r="L60" s="18">
        <v>25.661984937210388</v>
      </c>
      <c r="M60" s="18">
        <v>25.661984937210388</v>
      </c>
      <c r="N60" s="18">
        <v>25.661984937210388</v>
      </c>
      <c r="O60" s="18">
        <v>25.661984937210388</v>
      </c>
      <c r="P60" s="18">
        <v>25.70183597712272</v>
      </c>
      <c r="Q60" s="18">
        <v>25.70183597712272</v>
      </c>
      <c r="R60" s="18">
        <v>25.70183597712272</v>
      </c>
      <c r="S60" s="18">
        <v>48.891669356067702</v>
      </c>
      <c r="T60" s="18">
        <v>50.2075444643936</v>
      </c>
      <c r="U60" s="18">
        <v>51.427034660415949</v>
      </c>
      <c r="V60" s="18">
        <v>51.427034660415949</v>
      </c>
      <c r="W60" s="18">
        <v>51.427034660415949</v>
      </c>
      <c r="X60" s="12"/>
      <c r="Y60" s="12">
        <v>553.60242326906177</v>
      </c>
      <c r="Z60" s="24" t="b">
        <v>1</v>
      </c>
      <c r="AA60" s="13"/>
      <c r="AD60" s="19"/>
      <c r="AE60" s="16" t="s">
        <v>68</v>
      </c>
      <c r="AF60" s="16"/>
      <c r="AG60" s="16" t="s">
        <v>16</v>
      </c>
    </row>
    <row r="61" spans="1:34" ht="15.5" x14ac:dyDescent="0.35">
      <c r="B61" s="28" t="s">
        <v>70</v>
      </c>
      <c r="C61" s="12">
        <v>1122.2401023560788</v>
      </c>
      <c r="D61" s="18">
        <v>9.2050151849274595</v>
      </c>
      <c r="E61" s="18">
        <v>11.244890712297225</v>
      </c>
      <c r="F61" s="18">
        <v>18.226909861978996</v>
      </c>
      <c r="G61" s="18">
        <v>25.332987063031446</v>
      </c>
      <c r="H61" s="18">
        <v>35.465321547426377</v>
      </c>
      <c r="I61" s="18">
        <v>52.805661938579767</v>
      </c>
      <c r="J61" s="18">
        <v>69.459337885697963</v>
      </c>
      <c r="K61" s="18">
        <v>87.18290768224162</v>
      </c>
      <c r="L61" s="18">
        <v>103.35097347873686</v>
      </c>
      <c r="M61" s="18">
        <v>122.88910862117675</v>
      </c>
      <c r="N61" s="18">
        <v>142.51879250073915</v>
      </c>
      <c r="O61" s="18">
        <v>162.63358505980028</v>
      </c>
      <c r="P61" s="18">
        <v>179.85670504575316</v>
      </c>
      <c r="Q61" s="18">
        <v>195.19379586506062</v>
      </c>
      <c r="R61" s="18">
        <v>221.08718533699115</v>
      </c>
      <c r="S61" s="18">
        <v>240.63701888627548</v>
      </c>
      <c r="T61" s="18">
        <v>259.09442640599826</v>
      </c>
      <c r="U61" s="18">
        <v>279.61437037726023</v>
      </c>
      <c r="V61" s="18">
        <v>285.34460096507638</v>
      </c>
      <c r="W61" s="18">
        <v>269.88510785445561</v>
      </c>
      <c r="X61" s="12"/>
      <c r="Y61" s="12">
        <v>2771.0287022735051</v>
      </c>
      <c r="Z61" s="13"/>
      <c r="AA61" s="13"/>
      <c r="AD61" s="19"/>
      <c r="AE61" s="16" t="s">
        <v>71</v>
      </c>
      <c r="AF61" s="16"/>
      <c r="AG61" s="16" t="s">
        <v>13</v>
      </c>
    </row>
    <row r="62" spans="1:34" ht="15.5" x14ac:dyDescent="0.35">
      <c r="B62" s="28" t="s">
        <v>72</v>
      </c>
      <c r="C62" s="12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2"/>
      <c r="Y62" s="12">
        <v>0</v>
      </c>
      <c r="Z62" s="24" t="b">
        <v>1</v>
      </c>
      <c r="AA62" s="13"/>
      <c r="AD62" s="19"/>
      <c r="AE62" s="16" t="s">
        <v>71</v>
      </c>
      <c r="AF62" s="16"/>
      <c r="AG62" s="16" t="s">
        <v>16</v>
      </c>
    </row>
    <row r="63" spans="1:34" ht="15.5" x14ac:dyDescent="0.35">
      <c r="B63" s="21" t="s">
        <v>1</v>
      </c>
      <c r="C63" s="22">
        <v>1365.6649646452406</v>
      </c>
      <c r="D63" s="22">
        <v>9.2050151849274595</v>
      </c>
      <c r="E63" s="22">
        <v>12.57295325523163</v>
      </c>
      <c r="F63" s="22">
        <v>30.296110253285228</v>
      </c>
      <c r="G63" s="22">
        <v>40.589567167731914</v>
      </c>
      <c r="H63" s="22">
        <v>55.85558226334237</v>
      </c>
      <c r="I63" s="22">
        <v>75.972676661533683</v>
      </c>
      <c r="J63" s="22">
        <v>93.588107540363978</v>
      </c>
      <c r="K63" s="22">
        <v>111.31167733690764</v>
      </c>
      <c r="L63" s="22">
        <v>129.01295841594725</v>
      </c>
      <c r="M63" s="22">
        <v>148.55109355838712</v>
      </c>
      <c r="N63" s="22">
        <v>168.18077743794953</v>
      </c>
      <c r="O63" s="22">
        <v>188.29556999701066</v>
      </c>
      <c r="P63" s="22">
        <v>205.55854102287589</v>
      </c>
      <c r="Q63" s="22">
        <v>220.89563184218335</v>
      </c>
      <c r="R63" s="22">
        <v>246.78902131411388</v>
      </c>
      <c r="S63" s="22">
        <v>289.52868824234321</v>
      </c>
      <c r="T63" s="22">
        <v>309.30197087039187</v>
      </c>
      <c r="U63" s="22">
        <v>331.04140503767616</v>
      </c>
      <c r="V63" s="22">
        <v>336.77163562549231</v>
      </c>
      <c r="W63" s="22">
        <v>321.31214251487154</v>
      </c>
      <c r="X63" s="12"/>
      <c r="Y63" s="12"/>
      <c r="Z63" s="13"/>
      <c r="AA63" s="13"/>
      <c r="AB63" s="7"/>
      <c r="AD63" s="19"/>
      <c r="AE63" s="16"/>
      <c r="AF63" s="16"/>
      <c r="AG63" s="16"/>
    </row>
    <row r="64" spans="1:34" x14ac:dyDescent="0.35">
      <c r="X64" s="12"/>
      <c r="Y64" s="12"/>
      <c r="Z64" s="13"/>
      <c r="AA64" s="13"/>
      <c r="AB64" s="7"/>
      <c r="AD64" s="19"/>
    </row>
    <row r="65" spans="1:33" ht="15.5" x14ac:dyDescent="0.35">
      <c r="A65" s="1">
        <v>8</v>
      </c>
      <c r="B65" s="17" t="s">
        <v>73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3"/>
      <c r="AA65" s="13"/>
      <c r="AB65" s="7"/>
      <c r="AD65" s="19"/>
    </row>
    <row r="66" spans="1:33" ht="15.5" x14ac:dyDescent="0.35">
      <c r="B66" s="20" t="s">
        <v>74</v>
      </c>
      <c r="C66" s="12">
        <v>-11364.009795490329</v>
      </c>
      <c r="D66" s="18">
        <v>-1309.2281460612005</v>
      </c>
      <c r="E66" s="18">
        <v>-907.16873505181786</v>
      </c>
      <c r="F66" s="18">
        <v>-1473.2052518198923</v>
      </c>
      <c r="G66" s="18">
        <v>-1187.7223527291439</v>
      </c>
      <c r="H66" s="18">
        <v>-1117.8156361799595</v>
      </c>
      <c r="I66" s="18">
        <v>-1230.1100579285317</v>
      </c>
      <c r="J66" s="18">
        <v>-980.87244203703597</v>
      </c>
      <c r="K66" s="18">
        <v>-826.19548238363143</v>
      </c>
      <c r="L66" s="18">
        <v>-778.73703135253265</v>
      </c>
      <c r="M66" s="18">
        <v>-883.94100462269</v>
      </c>
      <c r="N66" s="18">
        <v>-909.64665046440894</v>
      </c>
      <c r="O66" s="18">
        <v>-875.17181068663604</v>
      </c>
      <c r="P66" s="18">
        <v>-889.25558531571346</v>
      </c>
      <c r="Q66" s="18">
        <v>-921.23151714720586</v>
      </c>
      <c r="R66" s="18">
        <v>-1032.4535228680134</v>
      </c>
      <c r="S66" s="18">
        <v>-1067.8033651867115</v>
      </c>
      <c r="T66" s="18">
        <v>-1135.060703992767</v>
      </c>
      <c r="U66" s="18">
        <v>-1028.2768032508977</v>
      </c>
      <c r="V66" s="18">
        <v>-985.14352998015681</v>
      </c>
      <c r="W66" s="18">
        <v>-959.84924209483427</v>
      </c>
      <c r="X66" s="12"/>
      <c r="Y66" s="12">
        <v>-20498.88887115378</v>
      </c>
      <c r="Z66" s="24"/>
      <c r="AA66" s="24"/>
      <c r="AB66" s="23"/>
      <c r="AD66" s="19"/>
      <c r="AE66" s="30" t="s">
        <v>75</v>
      </c>
    </row>
    <row r="67" spans="1:33" ht="15.5" x14ac:dyDescent="0.35">
      <c r="B67" s="20" t="s">
        <v>76</v>
      </c>
      <c r="C67" s="12">
        <v>2023.9074410318412</v>
      </c>
      <c r="D67" s="18">
        <v>392.56664852912257</v>
      </c>
      <c r="E67" s="18">
        <v>543.37334090725369</v>
      </c>
      <c r="F67" s="18">
        <v>125.62493099568587</v>
      </c>
      <c r="G67" s="18">
        <v>400.74479953928665</v>
      </c>
      <c r="H67" s="18">
        <v>359.41016245313693</v>
      </c>
      <c r="I67" s="18">
        <v>80.83162914176215</v>
      </c>
      <c r="J67" s="18">
        <v>108.04893180946334</v>
      </c>
      <c r="K67" s="18">
        <v>109.20472518889632</v>
      </c>
      <c r="L67" s="18">
        <v>114.35022607858188</v>
      </c>
      <c r="M67" s="18">
        <v>80.620524310694179</v>
      </c>
      <c r="N67" s="18">
        <v>48.01441757766883</v>
      </c>
      <c r="O67" s="18">
        <v>47.414736256946561</v>
      </c>
      <c r="P67" s="18">
        <v>45.102627059863792</v>
      </c>
      <c r="Q67" s="18">
        <v>50.596554774013299</v>
      </c>
      <c r="R67" s="18">
        <v>32.628514332639575</v>
      </c>
      <c r="S67" s="18">
        <v>44.486536583039218</v>
      </c>
      <c r="T67" s="18">
        <v>43.959503202075169</v>
      </c>
      <c r="U67" s="18">
        <v>83.538573781468386</v>
      </c>
      <c r="V67" s="18">
        <v>106.73397929965877</v>
      </c>
      <c r="W67" s="18">
        <v>122.46871858601591</v>
      </c>
      <c r="X67" s="12"/>
      <c r="Y67" s="12">
        <v>2939.7200804072722</v>
      </c>
      <c r="Z67" s="24"/>
      <c r="AA67" s="24"/>
      <c r="AB67" s="23"/>
      <c r="AD67" s="19"/>
      <c r="AE67" s="30" t="s">
        <v>77</v>
      </c>
    </row>
    <row r="68" spans="1:33" ht="15.5" x14ac:dyDescent="0.35">
      <c r="B68" s="21" t="s">
        <v>1</v>
      </c>
      <c r="C68" s="22">
        <v>-9340.1023544584878</v>
      </c>
      <c r="D68" s="22">
        <v>-916.66149753207787</v>
      </c>
      <c r="E68" s="22">
        <v>-363.79539414456417</v>
      </c>
      <c r="F68" s="22">
        <v>-1347.5803208242064</v>
      </c>
      <c r="G68" s="22">
        <v>-786.9775531898573</v>
      </c>
      <c r="H68" s="22">
        <v>-758.40547372682249</v>
      </c>
      <c r="I68" s="22">
        <v>-1149.2784287867696</v>
      </c>
      <c r="J68" s="22">
        <v>-872.82351022757257</v>
      </c>
      <c r="K68" s="22">
        <v>-716.99075719473512</v>
      </c>
      <c r="L68" s="22">
        <v>-664.38680527395081</v>
      </c>
      <c r="M68" s="22">
        <v>-803.32048031199588</v>
      </c>
      <c r="N68" s="22">
        <v>-861.6322328867401</v>
      </c>
      <c r="O68" s="22">
        <v>-827.75707442968951</v>
      </c>
      <c r="P68" s="22">
        <v>-844.15295825584963</v>
      </c>
      <c r="Q68" s="22">
        <v>-870.63496237319259</v>
      </c>
      <c r="R68" s="22">
        <v>-999.82500853537374</v>
      </c>
      <c r="S68" s="22">
        <v>-1023.3168286036723</v>
      </c>
      <c r="T68" s="22">
        <v>-1091.1012007906918</v>
      </c>
      <c r="U68" s="22">
        <v>-944.73822946942937</v>
      </c>
      <c r="V68" s="22">
        <v>-878.409550680498</v>
      </c>
      <c r="W68" s="22">
        <v>-837.38052350881833</v>
      </c>
      <c r="X68" s="12"/>
      <c r="Y68" s="12"/>
      <c r="Z68" s="13"/>
      <c r="AA68" s="13"/>
      <c r="AB68" s="7"/>
      <c r="AD68" s="19"/>
    </row>
    <row r="69" spans="1:33" x14ac:dyDescent="0.35">
      <c r="X69" s="12"/>
      <c r="Y69" s="12"/>
      <c r="Z69" s="13"/>
      <c r="AA69" s="13"/>
      <c r="AB69" s="7"/>
      <c r="AD69" s="19"/>
    </row>
    <row r="70" spans="1:33" ht="15.5" x14ac:dyDescent="0.35">
      <c r="A70" s="1">
        <v>9</v>
      </c>
      <c r="B70" s="31" t="s">
        <v>78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3"/>
      <c r="AA70" s="13"/>
      <c r="AB70" s="13"/>
      <c r="AD70" s="19"/>
    </row>
    <row r="71" spans="1:33" ht="15.5" x14ac:dyDescent="0.35">
      <c r="B71" s="17" t="s">
        <v>79</v>
      </c>
      <c r="C71" s="32">
        <v>4374.7098237207747</v>
      </c>
      <c r="D71" s="12">
        <v>0</v>
      </c>
      <c r="E71" s="12">
        <v>25.743510257490392</v>
      </c>
      <c r="F71" s="12">
        <v>149.33751246121307</v>
      </c>
      <c r="G71" s="12">
        <v>168.71413929247382</v>
      </c>
      <c r="H71" s="12">
        <v>220.64314788163327</v>
      </c>
      <c r="I71" s="12">
        <v>236.20972246935287</v>
      </c>
      <c r="J71" s="12">
        <v>344.63763341736529</v>
      </c>
      <c r="K71" s="12">
        <v>358.00675782143969</v>
      </c>
      <c r="L71" s="12">
        <v>366.13348642052858</v>
      </c>
      <c r="M71" s="12">
        <v>385.87343518879049</v>
      </c>
      <c r="N71" s="12">
        <v>727.3105240149456</v>
      </c>
      <c r="O71" s="12">
        <v>743.82046601488275</v>
      </c>
      <c r="P71" s="12">
        <v>760.70517369408901</v>
      </c>
      <c r="Q71" s="12">
        <v>777.97318138753781</v>
      </c>
      <c r="R71" s="12">
        <v>799.29141369225806</v>
      </c>
      <c r="S71" s="12">
        <v>819.21995196771661</v>
      </c>
      <c r="T71" s="12">
        <v>837.92691191207655</v>
      </c>
      <c r="U71" s="12">
        <v>857.09302897961106</v>
      </c>
      <c r="V71" s="12">
        <v>876.60769664604754</v>
      </c>
      <c r="W71" s="12">
        <v>896.50666055270051</v>
      </c>
      <c r="X71" s="12"/>
      <c r="Y71" s="12">
        <v>10351.754354072154</v>
      </c>
      <c r="Z71" s="13"/>
      <c r="AA71" s="13"/>
      <c r="AB71" s="13"/>
      <c r="AC71" s="25"/>
      <c r="AD71" s="19"/>
      <c r="AE71" s="16"/>
      <c r="AF71" s="16" t="s">
        <v>80</v>
      </c>
      <c r="AG71" s="16" t="s">
        <v>81</v>
      </c>
    </row>
    <row r="72" spans="1:33" ht="15.5" x14ac:dyDescent="0.35">
      <c r="B72" s="21" t="s">
        <v>1</v>
      </c>
      <c r="C72" s="13">
        <v>4374.7098237207747</v>
      </c>
      <c r="D72" s="22">
        <v>0</v>
      </c>
      <c r="E72" s="22">
        <v>25.743510257490392</v>
      </c>
      <c r="F72" s="22">
        <v>149.33751246121307</v>
      </c>
      <c r="G72" s="22">
        <v>168.71413929247382</v>
      </c>
      <c r="H72" s="22">
        <v>220.64314788163327</v>
      </c>
      <c r="I72" s="22">
        <v>236.20972246935287</v>
      </c>
      <c r="J72" s="22">
        <v>344.63763341736529</v>
      </c>
      <c r="K72" s="22">
        <v>358.00675782143969</v>
      </c>
      <c r="L72" s="22">
        <v>366.13348642052858</v>
      </c>
      <c r="M72" s="22">
        <v>385.87343518879049</v>
      </c>
      <c r="N72" s="22">
        <v>727.3105240149456</v>
      </c>
      <c r="O72" s="22">
        <v>743.82046601488275</v>
      </c>
      <c r="P72" s="22">
        <v>760.70517369408901</v>
      </c>
      <c r="Q72" s="22">
        <v>777.97318138753781</v>
      </c>
      <c r="R72" s="22">
        <v>799.29141369225806</v>
      </c>
      <c r="S72" s="22">
        <v>819.21995196771661</v>
      </c>
      <c r="T72" s="22">
        <v>837.92691191207655</v>
      </c>
      <c r="U72" s="22">
        <v>857.09302897961106</v>
      </c>
      <c r="V72" s="22">
        <v>876.60769664604754</v>
      </c>
      <c r="W72" s="22">
        <v>896.50666055270051</v>
      </c>
      <c r="X72" s="12"/>
      <c r="Y72" s="12"/>
      <c r="Z72" s="13"/>
      <c r="AA72" s="13"/>
      <c r="AB72" s="7"/>
      <c r="AD72" s="19"/>
    </row>
    <row r="73" spans="1:33" x14ac:dyDescent="0.35">
      <c r="X73" s="12"/>
      <c r="Y73" s="33"/>
      <c r="Z73" s="33"/>
      <c r="AA73" s="13"/>
      <c r="AB73" s="34"/>
    </row>
    <row r="74" spans="1:33" ht="16" thickBot="1" x14ac:dyDescent="0.4">
      <c r="B74" s="1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3"/>
      <c r="AA74" s="13"/>
      <c r="AB74" s="7"/>
    </row>
    <row r="75" spans="1:33" ht="16" thickBot="1" x14ac:dyDescent="0.4">
      <c r="A75" s="1">
        <v>10</v>
      </c>
      <c r="B75" s="35" t="s">
        <v>82</v>
      </c>
      <c r="C75" s="36">
        <v>57934.061043033602</v>
      </c>
      <c r="D75" s="37">
        <v>4687.3495347192302</v>
      </c>
      <c r="E75" s="37">
        <v>5247.1806416102509</v>
      </c>
      <c r="F75" s="37">
        <v>5318.7251057604599</v>
      </c>
      <c r="G75" s="37">
        <v>4981.1540000106897</v>
      </c>
      <c r="H75" s="37">
        <v>5356.8382103657714</v>
      </c>
      <c r="I75" s="37">
        <v>5949.069973159144</v>
      </c>
      <c r="J75" s="37">
        <v>5720.0665390809427</v>
      </c>
      <c r="K75" s="37">
        <v>5518.1201607523044</v>
      </c>
      <c r="L75" s="37">
        <v>5905.5826765111324</v>
      </c>
      <c r="M75" s="37">
        <v>4907.1312895712563</v>
      </c>
      <c r="N75" s="37">
        <v>4355.2429785199929</v>
      </c>
      <c r="O75" s="37">
        <v>4633.2748329846254</v>
      </c>
      <c r="P75" s="37">
        <v>4662.2467931768251</v>
      </c>
      <c r="Q75" s="37">
        <v>4872.0426429568251</v>
      </c>
      <c r="R75" s="37">
        <v>5507.2096188000178</v>
      </c>
      <c r="S75" s="37">
        <v>5823.0472703872747</v>
      </c>
      <c r="T75" s="37">
        <v>6173.5591175930476</v>
      </c>
      <c r="U75" s="37">
        <v>6362.2565609482353</v>
      </c>
      <c r="V75" s="37">
        <v>6368.0972861639075</v>
      </c>
      <c r="W75" s="37">
        <v>7660.594145256724</v>
      </c>
      <c r="X75" s="12"/>
      <c r="Y75" s="12">
        <v>110008.78937832866</v>
      </c>
      <c r="Z75" s="7"/>
      <c r="AA75" s="7"/>
      <c r="AB75" s="23"/>
    </row>
    <row r="76" spans="1:33" ht="15.5" x14ac:dyDescent="0.35">
      <c r="B76" s="17" t="s">
        <v>83</v>
      </c>
      <c r="C76" s="12">
        <v>46286.227787603646</v>
      </c>
      <c r="D76" s="12">
        <v>609.47375428337023</v>
      </c>
      <c r="E76" s="12">
        <v>664.94224755130949</v>
      </c>
      <c r="F76" s="12">
        <v>1445.3967073267854</v>
      </c>
      <c r="G76" s="12">
        <v>2151.6282584879655</v>
      </c>
      <c r="H76" s="12">
        <v>2236.7966185987125</v>
      </c>
      <c r="I76" s="12">
        <v>3294.5301840927973</v>
      </c>
      <c r="J76" s="12">
        <v>3892.335359826473</v>
      </c>
      <c r="K76" s="12">
        <v>4118.7229986406855</v>
      </c>
      <c r="L76" s="12">
        <v>4137.3653696923066</v>
      </c>
      <c r="M76" s="12">
        <v>6309.8843574330049</v>
      </c>
      <c r="N76" s="12">
        <v>6727.4268902566964</v>
      </c>
      <c r="O76" s="12">
        <v>7153.7302534106857</v>
      </c>
      <c r="P76" s="12">
        <v>7103.9698774182434</v>
      </c>
      <c r="Q76" s="12">
        <v>7154.4019395975911</v>
      </c>
      <c r="R76" s="12">
        <v>8073.4419176208939</v>
      </c>
      <c r="S76" s="12">
        <v>8023.8628120301519</v>
      </c>
      <c r="T76" s="12">
        <v>8041.6746219471861</v>
      </c>
      <c r="U76" s="12">
        <v>8173.4807873403061</v>
      </c>
      <c r="V76" s="12">
        <v>8144.3197292306913</v>
      </c>
      <c r="W76" s="12">
        <v>8239.6132461641755</v>
      </c>
      <c r="X76" s="12"/>
      <c r="Y76" s="12">
        <v>105696.99793095002</v>
      </c>
      <c r="Z76" s="13"/>
      <c r="AA76" s="13"/>
      <c r="AB76" s="7"/>
    </row>
    <row r="77" spans="1:33" ht="15.5" x14ac:dyDescent="0.35">
      <c r="B77" s="17" t="s">
        <v>84</v>
      </c>
      <c r="C77" s="12">
        <v>11647.83325542995</v>
      </c>
      <c r="D77" s="12">
        <v>4077.8757804358597</v>
      </c>
      <c r="E77" s="12">
        <v>4582.2383940589407</v>
      </c>
      <c r="F77" s="12">
        <v>3873.3283984336736</v>
      </c>
      <c r="G77" s="12">
        <v>2829.5257415227243</v>
      </c>
      <c r="H77" s="12">
        <v>3120.0415917670584</v>
      </c>
      <c r="I77" s="12">
        <v>2654.5397890663485</v>
      </c>
      <c r="J77" s="12">
        <v>1827.7311792544699</v>
      </c>
      <c r="K77" s="12">
        <v>1399.3971621116189</v>
      </c>
      <c r="L77" s="12">
        <v>1768.2173068188256</v>
      </c>
      <c r="M77" s="12">
        <v>-1402.7530678617488</v>
      </c>
      <c r="N77" s="12">
        <v>-2372.183911736704</v>
      </c>
      <c r="O77" s="12">
        <v>-2520.4554204260612</v>
      </c>
      <c r="P77" s="12">
        <v>-2441.7230842414174</v>
      </c>
      <c r="Q77" s="12">
        <v>-2282.3592966407659</v>
      </c>
      <c r="R77" s="12">
        <v>-2566.2322988208757</v>
      </c>
      <c r="S77" s="12">
        <v>-2200.8155416428772</v>
      </c>
      <c r="T77" s="12">
        <v>-1868.115504354138</v>
      </c>
      <c r="U77" s="12">
        <v>-1811.2242263920698</v>
      </c>
      <c r="V77" s="12">
        <v>-1776.2224430667836</v>
      </c>
      <c r="W77" s="12">
        <v>-579.01910090745298</v>
      </c>
      <c r="X77" s="12"/>
      <c r="Y77" s="12">
        <v>4311.7914473786204</v>
      </c>
      <c r="Z77" s="13"/>
      <c r="AA77" s="13"/>
      <c r="AB77" s="7"/>
    </row>
    <row r="78" spans="1:33" x14ac:dyDescent="0.35">
      <c r="AB78" s="38"/>
    </row>
    <row r="79" spans="1:33" ht="16" thickBot="1" x14ac:dyDescent="0.4">
      <c r="B79" s="17"/>
      <c r="C79" s="39"/>
      <c r="G79" s="12"/>
      <c r="AE79" s="12"/>
    </row>
    <row r="80" spans="1:33" ht="16" thickBot="1" x14ac:dyDescent="0.4">
      <c r="A80" s="1">
        <v>11</v>
      </c>
      <c r="B80" s="40" t="s">
        <v>85</v>
      </c>
      <c r="C80" s="41">
        <v>57934.061043033602</v>
      </c>
      <c r="D80" s="42"/>
      <c r="E80" s="43">
        <v>0</v>
      </c>
      <c r="F80" s="42"/>
      <c r="G80" s="42"/>
      <c r="H80" s="44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AE80" s="12"/>
    </row>
    <row r="81" spans="1:33" ht="15.5" x14ac:dyDescent="0.35">
      <c r="B81" s="17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33" ht="15.5" x14ac:dyDescent="0.35">
      <c r="B82" s="17"/>
      <c r="C82" s="12"/>
      <c r="D82" s="46"/>
      <c r="AC82" s="42"/>
    </row>
    <row r="83" spans="1:33" ht="15.5" x14ac:dyDescent="0.35">
      <c r="A83" s="1">
        <v>12</v>
      </c>
      <c r="B83" s="17" t="s">
        <v>86</v>
      </c>
      <c r="AE83" s="15" t="s">
        <v>8</v>
      </c>
      <c r="AF83" s="15" t="s">
        <v>8</v>
      </c>
      <c r="AG83" s="15" t="s">
        <v>9</v>
      </c>
    </row>
    <row r="84" spans="1:33" ht="15.5" x14ac:dyDescent="0.35">
      <c r="B84" s="20" t="s">
        <v>12</v>
      </c>
      <c r="C84" s="47">
        <v>206247.51115624807</v>
      </c>
      <c r="D84" s="18">
        <v>30220.930635612509</v>
      </c>
      <c r="E84" s="18">
        <v>27524.93691026044</v>
      </c>
      <c r="F84" s="18">
        <v>31826.545020650468</v>
      </c>
      <c r="G84" s="18">
        <v>20694.871092404821</v>
      </c>
      <c r="H84" s="18">
        <v>22408.61655962668</v>
      </c>
      <c r="I84" s="18">
        <v>21479.47642981436</v>
      </c>
      <c r="J84" s="18">
        <v>15937.096999136371</v>
      </c>
      <c r="K84" s="18">
        <v>13689.477545541209</v>
      </c>
      <c r="L84" s="18">
        <v>14433.209787823829</v>
      </c>
      <c r="M84" s="18">
        <v>1922.175017042779</v>
      </c>
      <c r="N84" s="18">
        <v>876.74427620440997</v>
      </c>
      <c r="O84" s="18">
        <v>671.43442112879029</v>
      </c>
      <c r="P84" s="18">
        <v>667.83714471544022</v>
      </c>
      <c r="Q84" s="18">
        <v>708.63268998342005</v>
      </c>
      <c r="R84" s="18">
        <v>802.85966217793987</v>
      </c>
      <c r="S84" s="18">
        <v>930.33733114098959</v>
      </c>
      <c r="T84" s="18">
        <v>1452.3296329835789</v>
      </c>
      <c r="U84" s="18">
        <v>0</v>
      </c>
      <c r="V84" s="18">
        <v>0</v>
      </c>
      <c r="W84" s="18">
        <v>0</v>
      </c>
      <c r="AE84" s="16" t="s">
        <v>12</v>
      </c>
      <c r="AF84" s="16"/>
      <c r="AG84" s="16" t="s">
        <v>87</v>
      </c>
    </row>
    <row r="85" spans="1:33" ht="15.5" x14ac:dyDescent="0.35">
      <c r="B85" s="20" t="s">
        <v>68</v>
      </c>
      <c r="C85" s="47">
        <v>4101.7086631772754</v>
      </c>
      <c r="D85" s="18">
        <v>122.2593482121097</v>
      </c>
      <c r="E85" s="18">
        <v>117.13719174178979</v>
      </c>
      <c r="F85" s="18">
        <v>138.9156097536497</v>
      </c>
      <c r="G85" s="18">
        <v>158.34312671834971</v>
      </c>
      <c r="H85" s="18">
        <v>218.1548505287796</v>
      </c>
      <c r="I85" s="18">
        <v>356.29942501434959</v>
      </c>
      <c r="J85" s="18">
        <v>146.7837232367296</v>
      </c>
      <c r="K85" s="18">
        <v>147.1422890474397</v>
      </c>
      <c r="L85" s="18">
        <v>159.55056210824961</v>
      </c>
      <c r="M85" s="18">
        <v>170.88030395322988</v>
      </c>
      <c r="N85" s="18">
        <v>400.70059032111999</v>
      </c>
      <c r="O85" s="18">
        <v>131.54092674794015</v>
      </c>
      <c r="P85" s="18">
        <v>129.00426263600008</v>
      </c>
      <c r="Q85" s="18">
        <v>138.30707974702977</v>
      </c>
      <c r="R85" s="18">
        <v>176.84325338248982</v>
      </c>
      <c r="S85" s="18">
        <v>321.1152264397997</v>
      </c>
      <c r="T85" s="18">
        <v>539.77947039841979</v>
      </c>
      <c r="U85" s="18">
        <v>177.07299614256971</v>
      </c>
      <c r="V85" s="18">
        <v>169.6660599748497</v>
      </c>
      <c r="W85" s="18">
        <v>182.21236707237955</v>
      </c>
      <c r="AE85" s="16" t="s">
        <v>68</v>
      </c>
      <c r="AF85" s="16"/>
      <c r="AG85" s="16" t="s">
        <v>87</v>
      </c>
    </row>
    <row r="86" spans="1:33" ht="15.5" x14ac:dyDescent="0.35">
      <c r="B86" s="20" t="s">
        <v>71</v>
      </c>
      <c r="C86" s="47">
        <v>147159.56243025901</v>
      </c>
      <c r="D86" s="18">
        <v>1034.7270497155598</v>
      </c>
      <c r="E86" s="18">
        <v>1581.6848554010899</v>
      </c>
      <c r="F86" s="18">
        <v>2155.3381809939892</v>
      </c>
      <c r="G86" s="18">
        <v>2771.4833906103809</v>
      </c>
      <c r="H86" s="18">
        <v>3444.6490355635319</v>
      </c>
      <c r="I86" s="18">
        <v>4158.4123422704242</v>
      </c>
      <c r="J86" s="18">
        <v>4906.4745543834906</v>
      </c>
      <c r="K86" s="18">
        <v>5649.0230360103869</v>
      </c>
      <c r="L86" s="18">
        <v>6408.2691689924613</v>
      </c>
      <c r="M86" s="18">
        <v>7130.2499977103062</v>
      </c>
      <c r="N86" s="18">
        <v>7846.3573760683275</v>
      </c>
      <c r="O86" s="18">
        <v>8557.7369573573269</v>
      </c>
      <c r="P86" s="18">
        <v>9238.7162303074037</v>
      </c>
      <c r="Q86" s="18">
        <v>9924.501601358239</v>
      </c>
      <c r="R86" s="18">
        <v>10662.140345556836</v>
      </c>
      <c r="S86" s="18">
        <v>11282.84738088954</v>
      </c>
      <c r="T86" s="18">
        <v>11865.98535255207</v>
      </c>
      <c r="U86" s="18">
        <v>12467.029871492399</v>
      </c>
      <c r="V86" s="18">
        <v>12955.511573877509</v>
      </c>
      <c r="W86" s="18">
        <v>13118.424129147748</v>
      </c>
      <c r="AE86" s="16" t="s">
        <v>71</v>
      </c>
      <c r="AF86" s="16"/>
      <c r="AG86" s="16" t="s">
        <v>87</v>
      </c>
    </row>
    <row r="87" spans="1:33" ht="15.5" x14ac:dyDescent="0.35">
      <c r="B87" s="20" t="s">
        <v>88</v>
      </c>
      <c r="C87" s="47">
        <v>-6416.7012174870042</v>
      </c>
      <c r="D87" s="18">
        <v>78.704390512955115</v>
      </c>
      <c r="E87" s="18">
        <v>230.18576800000415</v>
      </c>
      <c r="F87" s="18">
        <v>-373.64563199999799</v>
      </c>
      <c r="G87" s="18">
        <v>-373.64163199999797</v>
      </c>
      <c r="H87" s="18">
        <v>-373.64563199999799</v>
      </c>
      <c r="I87" s="18">
        <v>-373.64563199999799</v>
      </c>
      <c r="J87" s="18">
        <v>-373.64163199999797</v>
      </c>
      <c r="K87" s="18">
        <v>-373.64163199999797</v>
      </c>
      <c r="L87" s="18">
        <v>-373.64163199999797</v>
      </c>
      <c r="M87" s="18">
        <v>-373.64163199999797</v>
      </c>
      <c r="N87" s="18">
        <v>-373.64563199999799</v>
      </c>
      <c r="O87" s="18">
        <v>-373.64363199999798</v>
      </c>
      <c r="P87" s="18">
        <v>-373.64563199999799</v>
      </c>
      <c r="Q87" s="18">
        <v>-373.64163199999797</v>
      </c>
      <c r="R87" s="18">
        <v>-373.64563199999799</v>
      </c>
      <c r="S87" s="18">
        <v>-373.64563199999799</v>
      </c>
      <c r="T87" s="18">
        <v>-373.64563199999799</v>
      </c>
      <c r="U87" s="18">
        <v>-373.64563199999799</v>
      </c>
      <c r="V87" s="18">
        <v>-373.64563199999799</v>
      </c>
      <c r="W87" s="18">
        <v>-373.64163199999797</v>
      </c>
      <c r="AE87" s="16" t="s">
        <v>40</v>
      </c>
      <c r="AF87" s="16"/>
      <c r="AG87" s="16" t="s">
        <v>87</v>
      </c>
    </row>
    <row r="88" spans="1:33" ht="15.5" x14ac:dyDescent="0.35">
      <c r="B88" s="20" t="s">
        <v>89</v>
      </c>
      <c r="C88" s="47">
        <v>102821.37846794835</v>
      </c>
      <c r="D88" s="18">
        <v>5749.8800639358114</v>
      </c>
      <c r="E88" s="18">
        <v>5681.3146241492595</v>
      </c>
      <c r="F88" s="18">
        <v>5654.20811609062</v>
      </c>
      <c r="G88" s="18">
        <v>5630.2419654754303</v>
      </c>
      <c r="H88" s="18">
        <v>5565.3647321566086</v>
      </c>
      <c r="I88" s="18">
        <v>5539.4643281172575</v>
      </c>
      <c r="J88" s="18">
        <v>5474.9521934719387</v>
      </c>
      <c r="K88" s="18">
        <v>5450.592862191108</v>
      </c>
      <c r="L88" s="18">
        <v>5430.2959024690481</v>
      </c>
      <c r="M88" s="18">
        <v>5371.4394664120573</v>
      </c>
      <c r="N88" s="18">
        <v>5252.9107129974682</v>
      </c>
      <c r="O88" s="18">
        <v>5178.0181547325874</v>
      </c>
      <c r="P88" s="18">
        <v>5155.7232026567972</v>
      </c>
      <c r="Q88" s="18">
        <v>4969.2686002396276</v>
      </c>
      <c r="R88" s="18">
        <v>4564.1750876551368</v>
      </c>
      <c r="S88" s="18">
        <v>4529.2418061661083</v>
      </c>
      <c r="T88" s="18">
        <v>4452.9891295765092</v>
      </c>
      <c r="U88" s="18">
        <v>4407.7281674323376</v>
      </c>
      <c r="V88" s="18">
        <v>4393.4780648793385</v>
      </c>
      <c r="W88" s="18">
        <v>4370.0912871433266</v>
      </c>
      <c r="AE88" s="16" t="s">
        <v>42</v>
      </c>
      <c r="AF88" s="16"/>
      <c r="AG88" s="16" t="s">
        <v>87</v>
      </c>
    </row>
    <row r="89" spans="1:33" ht="15.5" x14ac:dyDescent="0.35">
      <c r="B89" s="20" t="s">
        <v>90</v>
      </c>
      <c r="C89" s="47">
        <v>207820.27687349508</v>
      </c>
      <c r="D89" s="18">
        <v>17501.959641379392</v>
      </c>
      <c r="E89" s="18">
        <v>16985.771177658378</v>
      </c>
      <c r="F89" s="18">
        <v>16503.599143440151</v>
      </c>
      <c r="G89" s="18">
        <v>15638.136556419169</v>
      </c>
      <c r="H89" s="18">
        <v>15555.88944190604</v>
      </c>
      <c r="I89" s="18">
        <v>16386.959000174851</v>
      </c>
      <c r="J89" s="18">
        <v>14961.283950279751</v>
      </c>
      <c r="K89" s="18">
        <v>13252.34924528243</v>
      </c>
      <c r="L89" s="18">
        <v>12847.213788203961</v>
      </c>
      <c r="M89" s="18">
        <v>9251.8724383085555</v>
      </c>
      <c r="N89" s="18">
        <v>6322.3813752288843</v>
      </c>
      <c r="O89" s="18">
        <v>5445.6251158561727</v>
      </c>
      <c r="P89" s="18">
        <v>5369.681335417733</v>
      </c>
      <c r="Q89" s="18">
        <v>5628.2713047632624</v>
      </c>
      <c r="R89" s="18">
        <v>5463.0922262821414</v>
      </c>
      <c r="S89" s="18">
        <v>5566.0785208944626</v>
      </c>
      <c r="T89" s="18">
        <v>5900.683123513053</v>
      </c>
      <c r="U89" s="18">
        <v>6649.8393033551047</v>
      </c>
      <c r="V89" s="18">
        <v>6498.6238672773152</v>
      </c>
      <c r="W89" s="18">
        <v>6090.9663178542542</v>
      </c>
      <c r="AE89" s="16" t="s">
        <v>90</v>
      </c>
      <c r="AF89" s="16"/>
      <c r="AG89" s="16" t="s">
        <v>87</v>
      </c>
    </row>
    <row r="90" spans="1:33" ht="15.5" x14ac:dyDescent="0.35">
      <c r="B90" s="20" t="s">
        <v>31</v>
      </c>
      <c r="C90" s="47">
        <v>376870.73951245123</v>
      </c>
      <c r="D90" s="18">
        <v>2567.6020040589988</v>
      </c>
      <c r="E90" s="18">
        <v>3007.8520673669495</v>
      </c>
      <c r="F90" s="18">
        <v>6688.734261569778</v>
      </c>
      <c r="G90" s="18">
        <v>12165.95480609812</v>
      </c>
      <c r="H90" s="18">
        <v>12179.242410163592</v>
      </c>
      <c r="I90" s="18">
        <v>19238.640164048749</v>
      </c>
      <c r="J90" s="18">
        <v>22713.577075063713</v>
      </c>
      <c r="K90" s="18">
        <v>22908.542314548904</v>
      </c>
      <c r="L90" s="18">
        <v>23190.036232262741</v>
      </c>
      <c r="M90" s="18">
        <v>23529.23765175866</v>
      </c>
      <c r="N90" s="18">
        <v>21891.783217072589</v>
      </c>
      <c r="O90" s="18">
        <v>23122.813511526259</v>
      </c>
      <c r="P90" s="18">
        <v>23444.34114635727</v>
      </c>
      <c r="Q90" s="18">
        <v>22525.211015176032</v>
      </c>
      <c r="R90" s="18">
        <v>23489.055264124479</v>
      </c>
      <c r="S90" s="18">
        <v>22096.449099178411</v>
      </c>
      <c r="T90" s="18">
        <v>22271.469046489212</v>
      </c>
      <c r="U90" s="18">
        <v>22931.048692894648</v>
      </c>
      <c r="V90" s="18">
        <v>23025.558777612001</v>
      </c>
      <c r="W90" s="18">
        <v>23883.59075508008</v>
      </c>
      <c r="AE90" s="16" t="s">
        <v>31</v>
      </c>
      <c r="AF90" s="16"/>
      <c r="AG90" s="16" t="s">
        <v>87</v>
      </c>
    </row>
    <row r="91" spans="1:33" ht="15.5" x14ac:dyDescent="0.35">
      <c r="B91" s="20" t="s">
        <v>33</v>
      </c>
      <c r="C91" s="47">
        <v>669909.39117899479</v>
      </c>
      <c r="D91" s="18">
        <v>10303.388528898349</v>
      </c>
      <c r="E91" s="18">
        <v>10627.03213112694</v>
      </c>
      <c r="F91" s="18">
        <v>17035.371779836678</v>
      </c>
      <c r="G91" s="18">
        <v>16897.952867872809</v>
      </c>
      <c r="H91" s="18">
        <v>16889.677209421789</v>
      </c>
      <c r="I91" s="18">
        <v>18463.235689824731</v>
      </c>
      <c r="J91" s="18">
        <v>20423.899712524817</v>
      </c>
      <c r="K91" s="18">
        <v>20338.359857371201</v>
      </c>
      <c r="L91" s="18">
        <v>19867.612611896737</v>
      </c>
      <c r="M91" s="18">
        <v>40589.782759271642</v>
      </c>
      <c r="N91" s="18">
        <v>46430.808401737428</v>
      </c>
      <c r="O91" s="18">
        <v>46022.170090151521</v>
      </c>
      <c r="P91" s="18">
        <v>46036.323139047796</v>
      </c>
      <c r="Q91" s="18">
        <v>46640.963760850551</v>
      </c>
      <c r="R91" s="18">
        <v>48849.468621202817</v>
      </c>
      <c r="S91" s="18">
        <v>49271.831728522389</v>
      </c>
      <c r="T91" s="18">
        <v>49136.845406961547</v>
      </c>
      <c r="U91" s="18">
        <v>49236.244956643764</v>
      </c>
      <c r="V91" s="18">
        <v>48953.202599476826</v>
      </c>
      <c r="W91" s="18">
        <v>47895.219326354607</v>
      </c>
      <c r="AE91" s="16" t="s">
        <v>33</v>
      </c>
      <c r="AF91" s="16"/>
      <c r="AG91" s="16" t="s">
        <v>87</v>
      </c>
    </row>
    <row r="92" spans="1:33" ht="15.5" x14ac:dyDescent="0.35">
      <c r="B92" s="20" t="s">
        <v>91</v>
      </c>
      <c r="C92" s="47">
        <v>174210.79286338636</v>
      </c>
      <c r="D92" s="18">
        <v>4638.6159069341511</v>
      </c>
      <c r="E92" s="18">
        <v>4575.0026903569615</v>
      </c>
      <c r="F92" s="18">
        <v>4711.1959346217536</v>
      </c>
      <c r="G92" s="18">
        <v>4722.6071578434321</v>
      </c>
      <c r="H92" s="18">
        <v>4695.1390799947294</v>
      </c>
      <c r="I92" s="18">
        <v>4575.893662773914</v>
      </c>
      <c r="J92" s="18">
        <v>4678.3173219988212</v>
      </c>
      <c r="K92" s="18">
        <v>7548.1939357991132</v>
      </c>
      <c r="L92" s="18">
        <v>7581.5799353546736</v>
      </c>
      <c r="M92" s="18">
        <v>7427.6625256758116</v>
      </c>
      <c r="N92" s="18">
        <v>9892.2884061446675</v>
      </c>
      <c r="O92" s="18">
        <v>11090.699541875929</v>
      </c>
      <c r="P92" s="18">
        <v>11584.191508889737</v>
      </c>
      <c r="Q92" s="18">
        <v>11860.880045986889</v>
      </c>
      <c r="R92" s="18">
        <v>11903.354523741669</v>
      </c>
      <c r="S92" s="18">
        <v>12695.678699618842</v>
      </c>
      <c r="T92" s="18">
        <v>12605.777756132633</v>
      </c>
      <c r="U92" s="18">
        <v>11783.504387785542</v>
      </c>
      <c r="V92" s="18">
        <v>12156.832807294744</v>
      </c>
      <c r="W92" s="18">
        <v>13483.377034562356</v>
      </c>
      <c r="AE92" s="16" t="s">
        <v>44</v>
      </c>
      <c r="AF92" s="16"/>
      <c r="AG92" s="16" t="s">
        <v>87</v>
      </c>
    </row>
    <row r="93" spans="1:33" ht="15.5" x14ac:dyDescent="0.35">
      <c r="B93" s="21" t="s">
        <v>1</v>
      </c>
      <c r="C93" s="22">
        <v>1882724.6599284736</v>
      </c>
      <c r="D93" s="47">
        <v>72218.067569259831</v>
      </c>
      <c r="E93" s="47">
        <v>70330.917416061813</v>
      </c>
      <c r="F93" s="47">
        <v>84340.262414957091</v>
      </c>
      <c r="G93" s="47">
        <v>78305.94933144252</v>
      </c>
      <c r="H93" s="47">
        <v>80583.087687361753</v>
      </c>
      <c r="I93" s="47">
        <v>89824.735410038644</v>
      </c>
      <c r="J93" s="47">
        <v>88868.743898095636</v>
      </c>
      <c r="K93" s="47">
        <v>88610.039453791789</v>
      </c>
      <c r="L93" s="47">
        <v>89544.126357111702</v>
      </c>
      <c r="M93" s="47">
        <v>95019.658528133048</v>
      </c>
      <c r="N93" s="47">
        <v>98540.328723774888</v>
      </c>
      <c r="O93" s="47">
        <v>99846.395087376543</v>
      </c>
      <c r="P93" s="47">
        <v>101252.17233802818</v>
      </c>
      <c r="Q93" s="47">
        <v>102022.39446610505</v>
      </c>
      <c r="R93" s="47">
        <v>105537.34335212351</v>
      </c>
      <c r="S93" s="47">
        <v>106319.93416085055</v>
      </c>
      <c r="T93" s="47">
        <v>107852.21328660702</v>
      </c>
      <c r="U93" s="47">
        <v>107278.82274374636</v>
      </c>
      <c r="V93" s="47">
        <v>107779.2281183926</v>
      </c>
      <c r="W93" s="47">
        <v>108650.23958521476</v>
      </c>
    </row>
    <row r="94" spans="1:33" ht="15.5" x14ac:dyDescent="0.35">
      <c r="B94" s="17"/>
    </row>
    <row r="95" spans="1:33" ht="15.5" x14ac:dyDescent="0.35">
      <c r="B95" s="17" t="s">
        <v>92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/>
    </row>
    <row r="98" spans="1:27" x14ac:dyDescent="0.35">
      <c r="S98" s="46"/>
    </row>
    <row r="100" spans="1:27" x14ac:dyDescent="0.35">
      <c r="A100" s="1">
        <v>13</v>
      </c>
      <c r="B100" s="48" t="s">
        <v>93</v>
      </c>
    </row>
    <row r="101" spans="1:27" x14ac:dyDescent="0.35">
      <c r="B101" t="s">
        <v>94</v>
      </c>
      <c r="C101" s="12">
        <v>-226.15041479596945</v>
      </c>
      <c r="D101" s="12">
        <v>-126.87008927171634</v>
      </c>
      <c r="E101" s="12">
        <v>0</v>
      </c>
      <c r="F101" s="12">
        <v>93.844267868203801</v>
      </c>
      <c r="G101" s="12">
        <v>-45.88741769987044</v>
      </c>
      <c r="H101" s="12">
        <v>-55.604027481499003</v>
      </c>
      <c r="I101" s="12">
        <v>126.64704196526367</v>
      </c>
      <c r="J101" s="12">
        <v>-17.080555892229324</v>
      </c>
      <c r="K101" s="12">
        <v>-29.676538959026093</v>
      </c>
      <c r="L101" s="12">
        <v>-193.56946561748694</v>
      </c>
      <c r="M101" s="12">
        <v>-53.015416275971411</v>
      </c>
      <c r="N101" s="12">
        <v>-33.919140128289541</v>
      </c>
      <c r="O101" s="12">
        <v>-23.423757146023171</v>
      </c>
      <c r="P101" s="12">
        <v>-11.53611023313861</v>
      </c>
      <c r="Q101" s="12">
        <v>-4.1924025811922636</v>
      </c>
      <c r="R101" s="12">
        <v>-7.3702456982650606</v>
      </c>
      <c r="S101" s="12">
        <v>-2.1411706980101486</v>
      </c>
      <c r="T101" s="12">
        <v>17.986584411179404</v>
      </c>
      <c r="U101" s="12">
        <v>0.14539739860546094</v>
      </c>
      <c r="V101" s="12">
        <v>0.18500283778341631</v>
      </c>
      <c r="W101" s="12">
        <v>1.0393762517084114E-2</v>
      </c>
    </row>
    <row r="103" spans="1:27" x14ac:dyDescent="0.35">
      <c r="B103" t="s">
        <v>95</v>
      </c>
      <c r="C103" s="12">
        <v>-0.21646949084697167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-6.6562775683030026E-2</v>
      </c>
      <c r="J103" s="42">
        <v>-5.1317377998159948E-2</v>
      </c>
      <c r="K103" s="42">
        <v>-4.377136548145999E-2</v>
      </c>
      <c r="L103" s="42">
        <v>-4.5171973189920001E-2</v>
      </c>
      <c r="M103" s="42">
        <v>-4.7191145799589995E-2</v>
      </c>
      <c r="N103" s="42">
        <v>-2.7043207267220003E-2</v>
      </c>
      <c r="O103" s="42">
        <v>-1.8354283205310011E-2</v>
      </c>
      <c r="P103" s="42">
        <v>-1.700611269285001E-2</v>
      </c>
      <c r="Q103" s="42">
        <v>-2.025361585527E-2</v>
      </c>
      <c r="R103" s="42">
        <v>-1.3615168020640001E-2</v>
      </c>
      <c r="S103" s="42">
        <v>-2.651991252406E-2</v>
      </c>
      <c r="T103" s="42">
        <v>-3.7614432029920014E-2</v>
      </c>
      <c r="U103" s="42">
        <v>0</v>
      </c>
      <c r="V103" s="42">
        <v>0</v>
      </c>
      <c r="W103" s="42">
        <v>0</v>
      </c>
      <c r="Z103" s="49" t="s">
        <v>96</v>
      </c>
      <c r="AA103" s="49" t="s">
        <v>97</v>
      </c>
    </row>
    <row r="104" spans="1:27" x14ac:dyDescent="0.35">
      <c r="B104" t="s">
        <v>98</v>
      </c>
      <c r="C104" s="12">
        <v>22405.584057638556</v>
      </c>
      <c r="D104" s="42">
        <v>3584.1516309267572</v>
      </c>
      <c r="E104" s="42">
        <v>3377.4369004158752</v>
      </c>
      <c r="F104" s="42">
        <v>3860.893140886159</v>
      </c>
      <c r="G104" s="42">
        <v>2815.3777932906683</v>
      </c>
      <c r="H104" s="42">
        <v>3036.0115245561069</v>
      </c>
      <c r="I104" s="42">
        <v>3068.4179395927113</v>
      </c>
      <c r="J104" s="42">
        <v>2534.2670013801312</v>
      </c>
      <c r="K104" s="42">
        <v>2312.4444699982837</v>
      </c>
      <c r="L104" s="42">
        <v>2467.6151576004499</v>
      </c>
      <c r="M104" s="42">
        <v>746.10826905121189</v>
      </c>
      <c r="N104" s="42">
        <v>476.42551911141823</v>
      </c>
      <c r="O104" s="42">
        <v>411.32271259208051</v>
      </c>
      <c r="P104" s="42">
        <v>422.40307887536488</v>
      </c>
      <c r="Q104" s="42">
        <v>462.53457334074568</v>
      </c>
      <c r="R104" s="42">
        <v>480.34444235042429</v>
      </c>
      <c r="S104" s="42">
        <v>528.53541950008798</v>
      </c>
      <c r="T104" s="42">
        <v>669.48348459153817</v>
      </c>
      <c r="U104" s="42">
        <v>454.14051844325201</v>
      </c>
      <c r="V104" s="42">
        <v>458.96049777604696</v>
      </c>
      <c r="W104" s="42">
        <v>443.95826663687001</v>
      </c>
      <c r="Z104" s="49" t="s">
        <v>99</v>
      </c>
      <c r="AA104" s="49">
        <v>0</v>
      </c>
    </row>
    <row r="105" spans="1:27" x14ac:dyDescent="0.35">
      <c r="B105" t="s">
        <v>100</v>
      </c>
      <c r="C105" s="12">
        <v>878.45141235119092</v>
      </c>
      <c r="D105" s="42">
        <v>95.233217678569389</v>
      </c>
      <c r="E105" s="42">
        <v>91.752640996440263</v>
      </c>
      <c r="F105" s="42">
        <v>97.233417627303041</v>
      </c>
      <c r="G105" s="42">
        <v>109.67489305694511</v>
      </c>
      <c r="H105" s="42">
        <v>110.6139953052264</v>
      </c>
      <c r="I105" s="42">
        <v>137.75569936657692</v>
      </c>
      <c r="J105" s="42">
        <v>141.79509921754482</v>
      </c>
      <c r="K105" s="42">
        <v>126.52928510120979</v>
      </c>
      <c r="L105" s="42">
        <v>104.1112245173408</v>
      </c>
      <c r="M105" s="42">
        <v>62.797599133815588</v>
      </c>
      <c r="N105" s="42">
        <v>46.964311259091787</v>
      </c>
      <c r="O105" s="42">
        <v>44.49846209595642</v>
      </c>
      <c r="P105" s="42">
        <v>29.328483621643109</v>
      </c>
      <c r="Q105" s="42">
        <v>30.5104614277511</v>
      </c>
      <c r="R105" s="42">
        <v>25.864593686902239</v>
      </c>
      <c r="S105" s="42">
        <v>28.593639408897069</v>
      </c>
      <c r="T105" s="42">
        <v>21.739556368555533</v>
      </c>
      <c r="U105" s="42">
        <v>24.934870283962979</v>
      </c>
      <c r="V105" s="42">
        <v>25.475024129186419</v>
      </c>
      <c r="W105" s="42">
        <v>26.635127926117438</v>
      </c>
      <c r="Z105" s="49" t="s">
        <v>101</v>
      </c>
      <c r="AA105" s="49">
        <v>0</v>
      </c>
    </row>
    <row r="106" spans="1:27" x14ac:dyDescent="0.35">
      <c r="B106" t="s">
        <v>102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Z106" t="s">
        <v>103</v>
      </c>
    </row>
    <row r="107" spans="1:27" x14ac:dyDescent="0.35">
      <c r="B107" t="s">
        <v>1</v>
      </c>
      <c r="C107" s="22">
        <v>23284.035469989747</v>
      </c>
      <c r="D107" s="22">
        <v>3679.3848486053266</v>
      </c>
      <c r="E107" s="22">
        <v>3469.1895414123155</v>
      </c>
      <c r="F107" s="22">
        <v>3958.126558513462</v>
      </c>
      <c r="G107" s="22">
        <v>2925.0526863476134</v>
      </c>
      <c r="H107" s="22">
        <v>3146.6255198613335</v>
      </c>
      <c r="I107" s="22">
        <v>3206.1736389592884</v>
      </c>
      <c r="J107" s="22">
        <v>2676.0621005976759</v>
      </c>
      <c r="K107" s="22">
        <v>2438.9737550994937</v>
      </c>
      <c r="L107" s="22">
        <v>2571.7263821177908</v>
      </c>
      <c r="M107" s="22">
        <v>808.90586818502743</v>
      </c>
      <c r="N107" s="22">
        <v>523.38983037051003</v>
      </c>
      <c r="O107" s="22">
        <v>455.82117468803693</v>
      </c>
      <c r="P107" s="22">
        <v>451.73156249700799</v>
      </c>
      <c r="Q107" s="22">
        <v>493.04503476849681</v>
      </c>
      <c r="R107" s="22">
        <v>506.20903603732654</v>
      </c>
      <c r="S107" s="22">
        <v>557.12905890898503</v>
      </c>
      <c r="T107" s="22">
        <v>691.22304096009373</v>
      </c>
      <c r="U107" s="22">
        <v>479.075388727215</v>
      </c>
      <c r="V107" s="22">
        <v>484.43552190523337</v>
      </c>
      <c r="W107" s="22">
        <v>470.59339456298744</v>
      </c>
    </row>
  </sheetData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3:W93">
    <cfRule type="colorScale" priority="2">
      <colorScale>
        <cfvo type="min"/>
        <cfvo type="max"/>
        <color rgb="FFFFEF9C"/>
        <color rgb="FF63BE7B"/>
      </colorScale>
    </cfRule>
  </conditionalFormatting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DAB34-1B5B-43F4-9B44-F118D0B5FF27}">
  <sheetPr>
    <tabColor theme="9" tint="-0.249977111117893"/>
  </sheetPr>
  <dimension ref="A1:AH107"/>
  <sheetViews>
    <sheetView zoomScale="80" zoomScaleNormal="80" workbookViewId="0">
      <pane xSplit="3" ySplit="5" topLeftCell="D63" activePane="bottomRight" state="frozen"/>
      <selection pane="topRight" activeCell="D1" sqref="D1"/>
      <selection pane="bottomLeft" activeCell="A6" sqref="A6"/>
      <selection pane="bottomRight" sqref="A1:XFD1048576"/>
    </sheetView>
  </sheetViews>
  <sheetFormatPr defaultRowHeight="14.5" x14ac:dyDescent="0.35"/>
  <cols>
    <col min="1" max="1" width="9.1796875" style="1"/>
    <col min="2" max="2" width="28.453125" customWidth="1"/>
    <col min="3" max="3" width="19.453125" customWidth="1"/>
    <col min="4" max="23" width="11.453125" customWidth="1"/>
    <col min="24" max="24" width="3.7265625" customWidth="1"/>
    <col min="25" max="25" width="12.453125" customWidth="1"/>
    <col min="26" max="26" width="7.453125" bestFit="1" customWidth="1"/>
    <col min="27" max="27" width="4.1796875" customWidth="1"/>
    <col min="28" max="28" width="18" customWidth="1"/>
    <col min="29" max="29" width="15.453125" customWidth="1"/>
    <col min="30" max="30" width="3.1796875" customWidth="1"/>
    <col min="31" max="31" width="23.81640625" customWidth="1"/>
    <col min="32" max="32" width="13" customWidth="1"/>
    <col min="33" max="33" width="41.453125" customWidth="1"/>
    <col min="34" max="34" width="35.26953125" bestFit="1" customWidth="1"/>
  </cols>
  <sheetData>
    <row r="1" spans="1:33" ht="21.5" thickBot="1" x14ac:dyDescent="0.55000000000000004">
      <c r="C1" s="2" t="s">
        <v>0</v>
      </c>
      <c r="D1" s="3"/>
      <c r="F1" s="4" t="s">
        <v>105</v>
      </c>
      <c r="Z1" s="5"/>
      <c r="AA1" s="5"/>
      <c r="AB1" s="5"/>
    </row>
    <row r="2" spans="1:33" ht="15" thickBot="1" x14ac:dyDescent="0.4">
      <c r="C2" s="6">
        <v>6.7699999999999996E-2</v>
      </c>
      <c r="Z2" s="7"/>
      <c r="AA2" s="7"/>
      <c r="AB2" s="7"/>
    </row>
    <row r="3" spans="1:33" ht="15" thickBot="1" x14ac:dyDescent="0.4">
      <c r="Z3" s="7"/>
      <c r="AA3" s="7"/>
      <c r="AB3" s="7"/>
    </row>
    <row r="4" spans="1:33" ht="15" thickBot="1" x14ac:dyDescent="0.4">
      <c r="Y4" t="s">
        <v>1</v>
      </c>
      <c r="Z4" s="7" t="s">
        <v>2</v>
      </c>
      <c r="AA4" s="7"/>
      <c r="AB4" s="7" t="s">
        <v>3</v>
      </c>
      <c r="AC4" s="8" t="s">
        <v>4</v>
      </c>
    </row>
    <row r="5" spans="1:33" ht="15" thickBot="1" x14ac:dyDescent="0.4">
      <c r="B5" s="9" t="s">
        <v>5</v>
      </c>
      <c r="C5" s="10" t="s">
        <v>6</v>
      </c>
      <c r="D5" s="11">
        <v>2023</v>
      </c>
      <c r="E5" s="11">
        <v>2024</v>
      </c>
      <c r="F5" s="11">
        <v>2025</v>
      </c>
      <c r="G5" s="11">
        <v>2026</v>
      </c>
      <c r="H5" s="11">
        <v>2027</v>
      </c>
      <c r="I5" s="11">
        <v>2028</v>
      </c>
      <c r="J5" s="11">
        <v>2029</v>
      </c>
      <c r="K5" s="11">
        <v>2030</v>
      </c>
      <c r="L5" s="11">
        <v>2031</v>
      </c>
      <c r="M5" s="11">
        <v>2032</v>
      </c>
      <c r="N5" s="11">
        <v>2033</v>
      </c>
      <c r="O5" s="11">
        <v>2034</v>
      </c>
      <c r="P5" s="11">
        <v>2035</v>
      </c>
      <c r="Q5" s="11">
        <v>2036</v>
      </c>
      <c r="R5" s="11">
        <v>2037</v>
      </c>
      <c r="S5" s="11">
        <v>2038</v>
      </c>
      <c r="T5" s="11">
        <v>2039</v>
      </c>
      <c r="U5" s="11">
        <v>2040</v>
      </c>
      <c r="V5" s="11">
        <v>2041</v>
      </c>
      <c r="W5" s="11">
        <v>2042</v>
      </c>
      <c r="Y5" s="12"/>
      <c r="Z5" s="13"/>
      <c r="AA5" s="13"/>
      <c r="AB5" s="7" t="s">
        <v>7</v>
      </c>
      <c r="AC5" s="14">
        <v>0</v>
      </c>
      <c r="AE5" s="15" t="s">
        <v>8</v>
      </c>
      <c r="AF5" s="15" t="s">
        <v>8</v>
      </c>
      <c r="AG5" s="15" t="s">
        <v>9</v>
      </c>
    </row>
    <row r="6" spans="1:33" ht="15" thickBot="1" x14ac:dyDescent="0.4">
      <c r="Y6" s="12"/>
      <c r="Z6" s="13"/>
      <c r="AA6" s="13"/>
      <c r="AB6" s="7" t="s">
        <v>10</v>
      </c>
      <c r="AC6" s="14">
        <v>19802.701876087522</v>
      </c>
      <c r="AE6" s="16"/>
      <c r="AF6" s="16"/>
      <c r="AG6" s="16"/>
    </row>
    <row r="7" spans="1:33" ht="15.5" x14ac:dyDescent="0.35">
      <c r="A7" s="1">
        <v>1</v>
      </c>
      <c r="B7" s="17" t="s">
        <v>11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3"/>
      <c r="AA7" s="13"/>
      <c r="AB7" s="7"/>
      <c r="AE7" s="16"/>
      <c r="AF7" s="16"/>
      <c r="AG7" s="16"/>
    </row>
    <row r="8" spans="1:33" ht="15.5" x14ac:dyDescent="0.35">
      <c r="B8" s="17" t="s">
        <v>12</v>
      </c>
      <c r="C8" s="12">
        <v>305.46319989173645</v>
      </c>
      <c r="D8" s="18">
        <v>54.19219147198929</v>
      </c>
      <c r="E8" s="18">
        <v>50.224317165589603</v>
      </c>
      <c r="F8" s="18">
        <v>60.711924552894921</v>
      </c>
      <c r="G8" s="18">
        <v>40.13534046969334</v>
      </c>
      <c r="H8" s="18">
        <v>43.050802026187476</v>
      </c>
      <c r="I8" s="18">
        <v>40.254843558430053</v>
      </c>
      <c r="J8" s="18">
        <v>36.141315214346101</v>
      </c>
      <c r="K8" s="18">
        <v>32.74037416901114</v>
      </c>
      <c r="L8" s="18">
        <v>34.652860704628743</v>
      </c>
      <c r="M8" s="18">
        <v>4.8808589789632499</v>
      </c>
      <c r="N8" s="18">
        <v>2.6210744245353288</v>
      </c>
      <c r="O8" s="18">
        <v>2.0613994645795599</v>
      </c>
      <c r="P8" s="18">
        <v>2.06824156221065</v>
      </c>
      <c r="Q8" s="18">
        <v>2.2022857296143603</v>
      </c>
      <c r="R8" s="18">
        <v>2.6955171906216999</v>
      </c>
      <c r="S8" s="18">
        <v>2.9987611786422699</v>
      </c>
      <c r="T8" s="18">
        <v>5.0641447334227667</v>
      </c>
      <c r="U8" s="18">
        <v>0</v>
      </c>
      <c r="V8" s="18">
        <v>0</v>
      </c>
      <c r="W8" s="18">
        <v>0</v>
      </c>
      <c r="X8" s="12"/>
      <c r="Y8" s="12">
        <v>416.69625259536048</v>
      </c>
      <c r="Z8" s="13"/>
      <c r="AA8" s="13"/>
      <c r="AB8" s="7"/>
      <c r="AD8" s="19"/>
      <c r="AE8" s="16" t="s">
        <v>12</v>
      </c>
      <c r="AF8" s="16"/>
      <c r="AG8" s="16" t="s">
        <v>13</v>
      </c>
    </row>
    <row r="9" spans="1:33" ht="7.5" customHeight="1" x14ac:dyDescent="0.35">
      <c r="B9" s="2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3"/>
      <c r="AA9" s="13"/>
      <c r="AB9" s="7"/>
      <c r="AD9" s="19"/>
      <c r="AE9" s="16"/>
      <c r="AF9" s="16"/>
      <c r="AG9" s="16"/>
    </row>
    <row r="10" spans="1:33" ht="15.5" x14ac:dyDescent="0.35">
      <c r="B10" s="21" t="s">
        <v>1</v>
      </c>
      <c r="C10" s="22">
        <v>305.46319989173645</v>
      </c>
      <c r="D10" s="22">
        <v>54.19219147198929</v>
      </c>
      <c r="E10" s="22">
        <v>50.224317165589603</v>
      </c>
      <c r="F10" s="22">
        <v>60.711924552894921</v>
      </c>
      <c r="G10" s="22">
        <v>40.13534046969334</v>
      </c>
      <c r="H10" s="22">
        <v>43.050802026187476</v>
      </c>
      <c r="I10" s="22">
        <v>40.254843558430053</v>
      </c>
      <c r="J10" s="22">
        <v>36.141315214346101</v>
      </c>
      <c r="K10" s="22">
        <v>32.74037416901114</v>
      </c>
      <c r="L10" s="22">
        <v>34.652860704628743</v>
      </c>
      <c r="M10" s="22">
        <v>4.8808589789632499</v>
      </c>
      <c r="N10" s="22">
        <v>2.6210744245353288</v>
      </c>
      <c r="O10" s="22">
        <v>2.0613994645795599</v>
      </c>
      <c r="P10" s="22">
        <v>2.06824156221065</v>
      </c>
      <c r="Q10" s="22">
        <v>2.2022857296143603</v>
      </c>
      <c r="R10" s="22">
        <v>2.6955171906216999</v>
      </c>
      <c r="S10" s="22">
        <v>2.9987611786422699</v>
      </c>
      <c r="T10" s="22">
        <v>5.0641447334227667</v>
      </c>
      <c r="U10" s="22">
        <v>0</v>
      </c>
      <c r="V10" s="22">
        <v>0</v>
      </c>
      <c r="W10" s="22">
        <v>0</v>
      </c>
      <c r="X10" s="12"/>
      <c r="Y10" s="12">
        <v>416.69625259536048</v>
      </c>
      <c r="Z10" s="13"/>
      <c r="AA10" s="13"/>
      <c r="AB10" s="23"/>
      <c r="AD10" s="19"/>
      <c r="AE10" s="16"/>
      <c r="AF10" s="16"/>
      <c r="AG10" s="16"/>
    </row>
    <row r="11" spans="1:33" x14ac:dyDescent="0.35">
      <c r="X11" s="12"/>
      <c r="Y11" s="12"/>
      <c r="Z11" s="13"/>
      <c r="AA11" s="13"/>
      <c r="AB11" s="7"/>
      <c r="AD11" s="19"/>
      <c r="AE11" s="16"/>
      <c r="AF11" s="16"/>
      <c r="AG11" s="16"/>
    </row>
    <row r="12" spans="1:33" ht="15.5" x14ac:dyDescent="0.35">
      <c r="A12" s="1">
        <v>2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3"/>
      <c r="AA12" s="13"/>
      <c r="AB12" s="7"/>
      <c r="AD12" s="19"/>
      <c r="AE12" s="16"/>
      <c r="AF12" s="16"/>
      <c r="AG12" s="16"/>
    </row>
    <row r="13" spans="1:33" ht="15.5" x14ac:dyDescent="0.35">
      <c r="B13" s="20" t="s">
        <v>15</v>
      </c>
      <c r="C13" s="12">
        <v>2187.0643251261113</v>
      </c>
      <c r="D13" s="18">
        <v>289.96706246348947</v>
      </c>
      <c r="E13" s="18">
        <v>285.11617364131712</v>
      </c>
      <c r="F13" s="18">
        <v>285.54035775802237</v>
      </c>
      <c r="G13" s="18">
        <v>314.12440957535853</v>
      </c>
      <c r="H13" s="18">
        <v>322.86883398197051</v>
      </c>
      <c r="I13" s="18">
        <v>299.9418468306547</v>
      </c>
      <c r="J13" s="18">
        <v>281.42838375059426</v>
      </c>
      <c r="K13" s="18">
        <v>270.65599399437161</v>
      </c>
      <c r="L13" s="18">
        <v>272.15337343007616</v>
      </c>
      <c r="M13" s="18">
        <v>90.782709283436887</v>
      </c>
      <c r="N13" s="18">
        <v>83.215658630981139</v>
      </c>
      <c r="O13" s="18">
        <v>93.809191498236473</v>
      </c>
      <c r="P13" s="18">
        <v>84.099718474105956</v>
      </c>
      <c r="Q13" s="18">
        <v>84.592536729780946</v>
      </c>
      <c r="R13" s="18">
        <v>70.507270874269167</v>
      </c>
      <c r="S13" s="18">
        <v>56.91557852054585</v>
      </c>
      <c r="T13" s="18">
        <v>55.984835506850963</v>
      </c>
      <c r="U13" s="18">
        <v>0</v>
      </c>
      <c r="V13" s="18">
        <v>0</v>
      </c>
      <c r="W13" s="18">
        <v>0</v>
      </c>
      <c r="X13" s="12"/>
      <c r="Y13" s="12">
        <v>3241.703934944062</v>
      </c>
      <c r="Z13" s="24" t="b">
        <v>1</v>
      </c>
      <c r="AA13" s="24"/>
      <c r="AB13" s="23"/>
      <c r="AC13" s="25"/>
      <c r="AD13" s="19"/>
      <c r="AE13" s="16" t="s">
        <v>12</v>
      </c>
      <c r="AF13" s="16"/>
      <c r="AG13" s="16" t="s">
        <v>16</v>
      </c>
    </row>
    <row r="14" spans="1:33" ht="15.5" x14ac:dyDescent="0.35">
      <c r="B14" s="20" t="s">
        <v>17</v>
      </c>
      <c r="C14" s="12">
        <v>92.970191390745001</v>
      </c>
      <c r="D14" s="18">
        <v>16.15657538389074</v>
      </c>
      <c r="E14" s="18">
        <v>20.144527601205432</v>
      </c>
      <c r="F14" s="18">
        <v>20.144527601205432</v>
      </c>
      <c r="G14" s="18">
        <v>20.144527601205432</v>
      </c>
      <c r="H14" s="18">
        <v>20.144527601205432</v>
      </c>
      <c r="I14" s="18">
        <v>20.144527601205432</v>
      </c>
      <c r="J14" s="18">
        <v>0</v>
      </c>
      <c r="K14" s="18">
        <v>0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2"/>
      <c r="Y14" s="12">
        <v>116.87921338991788</v>
      </c>
      <c r="Z14" s="13"/>
      <c r="AA14" s="13"/>
      <c r="AB14" s="7"/>
      <c r="AD14" s="19"/>
      <c r="AE14" s="16" t="s">
        <v>18</v>
      </c>
      <c r="AF14" s="16"/>
      <c r="AG14" s="16" t="s">
        <v>16</v>
      </c>
    </row>
    <row r="15" spans="1:33" ht="15.5" x14ac:dyDescent="0.35">
      <c r="B15" s="26" t="s">
        <v>19</v>
      </c>
      <c r="C15" s="12">
        <v>652.14435901013348</v>
      </c>
      <c r="D15" s="18">
        <v>0</v>
      </c>
      <c r="E15" s="18">
        <v>0</v>
      </c>
      <c r="F15" s="18">
        <v>0</v>
      </c>
      <c r="G15" s="18">
        <v>1.2470000000000001</v>
      </c>
      <c r="H15" s="18">
        <v>0</v>
      </c>
      <c r="I15" s="18">
        <v>50.503101000000001</v>
      </c>
      <c r="J15" s="18">
        <v>52.513819000000005</v>
      </c>
      <c r="K15" s="18">
        <v>13.911</v>
      </c>
      <c r="L15" s="18">
        <v>0</v>
      </c>
      <c r="M15" s="18">
        <v>820.75245999999981</v>
      </c>
      <c r="N15" s="18">
        <v>0</v>
      </c>
      <c r="O15" s="18">
        <v>0</v>
      </c>
      <c r="P15" s="18">
        <v>0</v>
      </c>
      <c r="Q15" s="18">
        <v>0</v>
      </c>
      <c r="R15" s="18">
        <v>231.41399999999999</v>
      </c>
      <c r="S15" s="18">
        <v>70.225999999999999</v>
      </c>
      <c r="T15" s="18">
        <v>0</v>
      </c>
      <c r="U15" s="18">
        <v>123.905</v>
      </c>
      <c r="V15" s="18">
        <v>0</v>
      </c>
      <c r="W15" s="18">
        <v>0</v>
      </c>
      <c r="X15" s="12"/>
      <c r="Y15" s="12">
        <v>1364.4723799999999</v>
      </c>
      <c r="Z15" s="13"/>
      <c r="AA15" s="13"/>
      <c r="AB15" s="23"/>
      <c r="AC15" s="25"/>
      <c r="AD15" s="19"/>
      <c r="AE15" s="16"/>
      <c r="AF15" s="16"/>
      <c r="AG15" s="16"/>
    </row>
    <row r="16" spans="1:33" ht="7.5" customHeight="1" x14ac:dyDescent="0.35">
      <c r="B16" s="2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24"/>
      <c r="AA16" s="24"/>
      <c r="AB16" s="23"/>
      <c r="AD16" s="19"/>
      <c r="AE16" s="16"/>
      <c r="AF16" s="16"/>
      <c r="AG16" s="16"/>
    </row>
    <row r="17" spans="1:33" ht="15.5" x14ac:dyDescent="0.35">
      <c r="B17" s="21" t="s">
        <v>1</v>
      </c>
      <c r="C17" s="22">
        <v>2932.1788755269904</v>
      </c>
      <c r="D17" s="22">
        <v>306.12363784738022</v>
      </c>
      <c r="E17" s="22">
        <v>305.26070124252254</v>
      </c>
      <c r="F17" s="22">
        <v>305.68488535922779</v>
      </c>
      <c r="G17" s="22">
        <v>335.51593717656397</v>
      </c>
      <c r="H17" s="22">
        <v>343.01336158317594</v>
      </c>
      <c r="I17" s="22">
        <v>370.58947543186014</v>
      </c>
      <c r="J17" s="22">
        <v>333.94220275059428</v>
      </c>
      <c r="K17" s="22">
        <v>284.56699399437161</v>
      </c>
      <c r="L17" s="22">
        <v>272.15337343007616</v>
      </c>
      <c r="M17" s="22">
        <v>911.53516928343674</v>
      </c>
      <c r="N17" s="22">
        <v>83.215658630981139</v>
      </c>
      <c r="O17" s="22">
        <v>93.809191498236473</v>
      </c>
      <c r="P17" s="22">
        <v>84.099718474105956</v>
      </c>
      <c r="Q17" s="22">
        <v>84.592536729780946</v>
      </c>
      <c r="R17" s="22">
        <v>301.92127087426917</v>
      </c>
      <c r="S17" s="22">
        <v>127.14157852054585</v>
      </c>
      <c r="T17" s="22">
        <v>55.984835506850963</v>
      </c>
      <c r="U17" s="22">
        <v>123.905</v>
      </c>
      <c r="V17" s="22">
        <v>0</v>
      </c>
      <c r="W17" s="22">
        <v>0</v>
      </c>
      <c r="X17" s="12"/>
      <c r="Y17" s="12">
        <v>4723.0555283339791</v>
      </c>
      <c r="Z17" s="13"/>
      <c r="AA17" s="13"/>
      <c r="AB17" s="7"/>
      <c r="AD17" s="19"/>
      <c r="AE17" s="16"/>
      <c r="AF17" s="16"/>
      <c r="AG17" s="16"/>
    </row>
    <row r="18" spans="1:33" x14ac:dyDescent="0.35">
      <c r="X18" s="12"/>
      <c r="Y18" s="12"/>
      <c r="Z18" s="13"/>
      <c r="AA18" s="13"/>
      <c r="AB18" s="7"/>
      <c r="AD18" s="19"/>
      <c r="AE18" s="16"/>
      <c r="AF18" s="16"/>
      <c r="AG18" s="16"/>
    </row>
    <row r="19" spans="1:33" ht="15.5" x14ac:dyDescent="0.35">
      <c r="A19" s="1">
        <v>3</v>
      </c>
      <c r="B19" s="17" t="s">
        <v>20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3"/>
      <c r="AA19" s="13"/>
      <c r="AB19" s="7"/>
      <c r="AD19" s="19"/>
      <c r="AE19" s="16"/>
      <c r="AF19" s="16"/>
      <c r="AG19" s="16"/>
    </row>
    <row r="20" spans="1:33" ht="15.5" x14ac:dyDescent="0.35">
      <c r="B20" s="20" t="s">
        <v>21</v>
      </c>
      <c r="C20" s="12">
        <v>4036.6581652467939</v>
      </c>
      <c r="D20" s="18">
        <v>657.13656730673449</v>
      </c>
      <c r="E20" s="18">
        <v>751.32112223720651</v>
      </c>
      <c r="F20" s="18">
        <v>773.88232296684919</v>
      </c>
      <c r="G20" s="18">
        <v>527.14137046726751</v>
      </c>
      <c r="H20" s="18">
        <v>626.92385955309192</v>
      </c>
      <c r="I20" s="18">
        <v>583.22996451551955</v>
      </c>
      <c r="J20" s="18">
        <v>479.60652648659374</v>
      </c>
      <c r="K20" s="18">
        <v>385.67908256040579</v>
      </c>
      <c r="L20" s="18">
        <v>421.96121630350336</v>
      </c>
      <c r="M20" s="18">
        <v>110.89636058278532</v>
      </c>
      <c r="N20" s="18">
        <v>18.637130372438019</v>
      </c>
      <c r="O20" s="18">
        <v>14.16329635934213</v>
      </c>
      <c r="P20" s="18">
        <v>14.716655734895991</v>
      </c>
      <c r="Q20" s="18">
        <v>15.45730365314869</v>
      </c>
      <c r="R20" s="18">
        <v>18.973260591327509</v>
      </c>
      <c r="S20" s="18">
        <v>21.048088484338567</v>
      </c>
      <c r="T20" s="18">
        <v>29.053445885642827</v>
      </c>
      <c r="U20" s="18">
        <v>0</v>
      </c>
      <c r="V20" s="18">
        <v>0</v>
      </c>
      <c r="W20" s="18">
        <v>0</v>
      </c>
      <c r="X20" s="12"/>
      <c r="Y20" s="12">
        <v>5449.8275740610907</v>
      </c>
      <c r="Z20" s="13"/>
      <c r="AA20" s="13"/>
      <c r="AB20" s="7"/>
      <c r="AD20" s="19"/>
      <c r="AE20" s="16" t="s">
        <v>12</v>
      </c>
      <c r="AF20" s="16"/>
      <c r="AG20" s="16" t="s">
        <v>22</v>
      </c>
    </row>
    <row r="21" spans="1:33" ht="15.5" x14ac:dyDescent="0.35">
      <c r="B21" s="20" t="s">
        <v>23</v>
      </c>
      <c r="C21" s="12">
        <v>112.3578486185379</v>
      </c>
      <c r="D21" s="18">
        <v>1.0750528770799999</v>
      </c>
      <c r="E21" s="18">
        <v>3.3220597147100004</v>
      </c>
      <c r="F21" s="18">
        <v>7.0175015236</v>
      </c>
      <c r="G21" s="18">
        <v>28.81018236400001</v>
      </c>
      <c r="H21" s="18">
        <v>22.46768862099999</v>
      </c>
      <c r="I21" s="18">
        <v>16.369455448</v>
      </c>
      <c r="J21" s="18">
        <v>15.905943735000001</v>
      </c>
      <c r="K21" s="18">
        <v>13.186440885</v>
      </c>
      <c r="L21" s="18">
        <v>11.361050218000001</v>
      </c>
      <c r="M21" s="18">
        <v>9.8228468639999988</v>
      </c>
      <c r="N21" s="18">
        <v>9.0422467650000034</v>
      </c>
      <c r="O21" s="18">
        <v>7.6400943999999953</v>
      </c>
      <c r="P21" s="18">
        <v>8.3116009769999994</v>
      </c>
      <c r="Q21" s="18">
        <v>8.0178274060000039</v>
      </c>
      <c r="R21" s="18">
        <v>8.9430612459999992</v>
      </c>
      <c r="S21" s="18">
        <v>8.5707638200000034</v>
      </c>
      <c r="T21" s="18">
        <v>9.1674173600000053</v>
      </c>
      <c r="U21" s="18">
        <v>0</v>
      </c>
      <c r="V21" s="18">
        <v>0</v>
      </c>
      <c r="W21" s="18">
        <v>0</v>
      </c>
      <c r="X21" s="12"/>
      <c r="Y21" s="12">
        <v>189.03123422439003</v>
      </c>
      <c r="Z21" s="13"/>
      <c r="AA21" s="13"/>
      <c r="AB21" s="7"/>
      <c r="AD21" s="19"/>
      <c r="AE21" s="16" t="s">
        <v>12</v>
      </c>
      <c r="AF21" s="16"/>
      <c r="AG21" s="16" t="s">
        <v>24</v>
      </c>
    </row>
    <row r="22" spans="1:33" ht="15.5" x14ac:dyDescent="0.35">
      <c r="B22" s="21" t="s">
        <v>1</v>
      </c>
      <c r="C22" s="22">
        <v>4149.01601386533</v>
      </c>
      <c r="D22" s="22">
        <v>658.21162018381449</v>
      </c>
      <c r="E22" s="22">
        <v>754.64318195191652</v>
      </c>
      <c r="F22" s="22">
        <v>780.89982449044919</v>
      </c>
      <c r="G22" s="22">
        <v>555.95155283126746</v>
      </c>
      <c r="H22" s="22">
        <v>649.39154817409189</v>
      </c>
      <c r="I22" s="22">
        <v>599.59941996351961</v>
      </c>
      <c r="J22" s="22">
        <v>495.51247022159373</v>
      </c>
      <c r="K22" s="22">
        <v>398.86552344540581</v>
      </c>
      <c r="L22" s="22">
        <v>433.32226652150337</v>
      </c>
      <c r="M22" s="22">
        <v>120.71920744678532</v>
      </c>
      <c r="N22" s="22">
        <v>27.679377137438024</v>
      </c>
      <c r="O22" s="22">
        <v>21.803390759342125</v>
      </c>
      <c r="P22" s="22">
        <v>23.028256711895992</v>
      </c>
      <c r="Q22" s="22">
        <v>23.475131059148694</v>
      </c>
      <c r="R22" s="22">
        <v>27.916321837327509</v>
      </c>
      <c r="S22" s="22">
        <v>29.618852304338571</v>
      </c>
      <c r="T22" s="22">
        <v>38.220863245642832</v>
      </c>
      <c r="U22" s="22">
        <v>0</v>
      </c>
      <c r="V22" s="22">
        <v>0</v>
      </c>
      <c r="W22" s="22">
        <v>0</v>
      </c>
      <c r="X22" s="12"/>
      <c r="Y22" s="12">
        <v>5638.8588082854803</v>
      </c>
      <c r="Z22" s="24"/>
      <c r="AA22" s="24"/>
      <c r="AB22" s="23"/>
      <c r="AD22" s="19"/>
      <c r="AE22" s="16"/>
      <c r="AF22" s="16"/>
      <c r="AG22" s="16"/>
    </row>
    <row r="23" spans="1:33" x14ac:dyDescent="0.35">
      <c r="X23" s="12"/>
      <c r="Y23" s="12"/>
      <c r="Z23" s="13"/>
      <c r="AA23" s="13"/>
      <c r="AB23" s="7"/>
      <c r="AD23" s="19"/>
      <c r="AE23" s="16"/>
      <c r="AF23" s="16"/>
      <c r="AG23" s="16"/>
    </row>
    <row r="24" spans="1:33" ht="15.5" x14ac:dyDescent="0.35">
      <c r="A24" s="1">
        <v>4</v>
      </c>
      <c r="B24" s="17" t="s">
        <v>25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3"/>
      <c r="AA24" s="13"/>
      <c r="AB24" s="7"/>
      <c r="AD24" s="19"/>
      <c r="AE24" s="16"/>
      <c r="AF24" s="16"/>
      <c r="AG24" s="16"/>
    </row>
    <row r="25" spans="1:33" ht="15.5" x14ac:dyDescent="0.35">
      <c r="B25" s="20" t="s">
        <v>26</v>
      </c>
      <c r="C25" s="12">
        <v>-247.46660144012196</v>
      </c>
      <c r="D25" s="12">
        <v>-127.14042359252605</v>
      </c>
      <c r="E25" s="12">
        <v>0</v>
      </c>
      <c r="F25" s="12">
        <v>93.901086423467419</v>
      </c>
      <c r="G25" s="12">
        <v>-45.869756175800191</v>
      </c>
      <c r="H25" s="12">
        <v>-44.262077936314654</v>
      </c>
      <c r="I25" s="12">
        <v>79.821696703376347</v>
      </c>
      <c r="J25" s="12">
        <v>-18.438198256008466</v>
      </c>
      <c r="K25" s="12">
        <v>-26.879478932011473</v>
      </c>
      <c r="L25" s="12">
        <v>-192.40275316145249</v>
      </c>
      <c r="M25" s="12">
        <v>-54.339846031739221</v>
      </c>
      <c r="N25" s="12">
        <v>-34.73061492141639</v>
      </c>
      <c r="O25" s="12">
        <v>-24.234843620347615</v>
      </c>
      <c r="P25" s="12">
        <v>-11.570153359356629</v>
      </c>
      <c r="Q25" s="12">
        <v>-3.9874723896372846</v>
      </c>
      <c r="R25" s="12">
        <v>-7.4289929510757124</v>
      </c>
      <c r="S25" s="12">
        <v>-2.5864963259106672</v>
      </c>
      <c r="T25" s="12">
        <v>25.393542138600505</v>
      </c>
      <c r="U25" s="12">
        <v>0.1316134429652345</v>
      </c>
      <c r="V25" s="12">
        <v>0.18371616704748986</v>
      </c>
      <c r="W25" s="12">
        <v>1.1254206057741401E-2</v>
      </c>
      <c r="X25" s="12"/>
      <c r="Y25" s="12">
        <v>-394.42819857208207</v>
      </c>
      <c r="Z25" s="13"/>
      <c r="AA25" s="13"/>
      <c r="AB25" s="7"/>
      <c r="AD25" s="19"/>
      <c r="AE25" s="16"/>
      <c r="AF25" s="16"/>
      <c r="AG25" s="16"/>
    </row>
    <row r="26" spans="1:33" ht="15.5" x14ac:dyDescent="0.35">
      <c r="B26" s="20" t="s">
        <v>27</v>
      </c>
      <c r="C26" s="12">
        <v>23358.160819130262</v>
      </c>
      <c r="D26" s="12">
        <v>3679.1143622656496</v>
      </c>
      <c r="E26" s="12">
        <v>3469.0899880474967</v>
      </c>
      <c r="F26" s="12">
        <v>3955.9110454480551</v>
      </c>
      <c r="G26" s="12">
        <v>2924.1788330195927</v>
      </c>
      <c r="H26" s="12">
        <v>3189.8867600943017</v>
      </c>
      <c r="I26" s="12">
        <v>3174.8271911777006</v>
      </c>
      <c r="J26" s="12">
        <v>2676.4481908798684</v>
      </c>
      <c r="K26" s="12">
        <v>2458.6127441385061</v>
      </c>
      <c r="L26" s="12">
        <v>2583.5337760970037</v>
      </c>
      <c r="M26" s="12">
        <v>823.03528167973741</v>
      </c>
      <c r="N26" s="12">
        <v>542.65523108533557</v>
      </c>
      <c r="O26" s="12">
        <v>463.74343148131453</v>
      </c>
      <c r="P26" s="12">
        <v>461.91143126924334</v>
      </c>
      <c r="Q26" s="12">
        <v>499.41919901142757</v>
      </c>
      <c r="R26" s="12">
        <v>521.97176180982842</v>
      </c>
      <c r="S26" s="12">
        <v>566.63573427524591</v>
      </c>
      <c r="T26" s="12">
        <v>718.96268114331122</v>
      </c>
      <c r="U26" s="12">
        <v>482.20395300574086</v>
      </c>
      <c r="V26" s="12">
        <v>488.25422641715244</v>
      </c>
      <c r="W26" s="12">
        <v>473.93549152287079</v>
      </c>
      <c r="X26" s="12"/>
      <c r="Y26" s="12"/>
      <c r="Z26" s="13"/>
      <c r="AA26" s="13"/>
      <c r="AB26" s="7"/>
      <c r="AD26" s="19"/>
      <c r="AE26" s="16"/>
      <c r="AF26" s="16"/>
      <c r="AG26" s="16" t="s">
        <v>28</v>
      </c>
    </row>
    <row r="27" spans="1:33" ht="15.5" x14ac:dyDescent="0.35">
      <c r="B27" s="21" t="s">
        <v>1</v>
      </c>
      <c r="C27" s="22">
        <v>23110.694217690147</v>
      </c>
      <c r="D27" s="22">
        <v>3551.9739386731235</v>
      </c>
      <c r="E27" s="22">
        <v>3469.0899880474967</v>
      </c>
      <c r="F27" s="22">
        <v>4049.8121318715225</v>
      </c>
      <c r="G27" s="22">
        <v>2878.3090768437924</v>
      </c>
      <c r="H27" s="22">
        <v>3145.6246821579871</v>
      </c>
      <c r="I27" s="22">
        <v>3254.6488878810769</v>
      </c>
      <c r="J27" s="22">
        <v>2658.0099926238599</v>
      </c>
      <c r="K27" s="22">
        <v>2431.7332652064947</v>
      </c>
      <c r="L27" s="22">
        <v>2391.1310229355513</v>
      </c>
      <c r="M27" s="22">
        <v>768.69543564799824</v>
      </c>
      <c r="N27" s="22">
        <v>507.92461616391915</v>
      </c>
      <c r="O27" s="22">
        <v>439.50858786096694</v>
      </c>
      <c r="P27" s="22">
        <v>450.34127790988668</v>
      </c>
      <c r="Q27" s="22">
        <v>495.43172662179029</v>
      </c>
      <c r="R27" s="22">
        <v>514.54276885875277</v>
      </c>
      <c r="S27" s="22">
        <v>564.04923794933529</v>
      </c>
      <c r="T27" s="22">
        <v>744.35622328191175</v>
      </c>
      <c r="U27" s="22">
        <v>482.33556644870612</v>
      </c>
      <c r="V27" s="22">
        <v>488.4379425841999</v>
      </c>
      <c r="W27" s="22">
        <v>473.94674572892853</v>
      </c>
      <c r="X27" s="12"/>
      <c r="Y27" s="12">
        <v>33759.903115297304</v>
      </c>
      <c r="Z27" s="24"/>
      <c r="AA27" s="24"/>
      <c r="AB27" s="23"/>
      <c r="AD27" s="19"/>
      <c r="AE27" s="16"/>
      <c r="AF27" s="16"/>
      <c r="AG27" s="16"/>
    </row>
    <row r="28" spans="1:33" ht="7.5" customHeight="1" x14ac:dyDescent="0.35">
      <c r="X28" s="12"/>
      <c r="Y28" s="12"/>
      <c r="Z28" s="13"/>
      <c r="AA28" s="13"/>
      <c r="AB28" s="7"/>
      <c r="AD28" s="19"/>
      <c r="AE28" s="16"/>
      <c r="AF28" s="16"/>
      <c r="AG28" s="16"/>
    </row>
    <row r="29" spans="1:33" ht="15.5" x14ac:dyDescent="0.35">
      <c r="B29" s="1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3"/>
      <c r="AA29" s="13"/>
      <c r="AB29" s="7"/>
      <c r="AD29" s="19"/>
      <c r="AE29" s="16"/>
      <c r="AF29" s="16"/>
      <c r="AG29" s="16"/>
    </row>
    <row r="30" spans="1:33" ht="15.5" x14ac:dyDescent="0.35">
      <c r="A30" s="1">
        <v>5</v>
      </c>
      <c r="B30" s="17" t="s">
        <v>29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3"/>
      <c r="AA30" s="13"/>
      <c r="AB30" s="7"/>
      <c r="AD30" s="19"/>
      <c r="AE30" s="16"/>
      <c r="AF30" s="16"/>
      <c r="AG30" s="16"/>
    </row>
    <row r="31" spans="1:33" ht="15.5" x14ac:dyDescent="0.35">
      <c r="B31" s="20" t="s">
        <v>30</v>
      </c>
      <c r="C31" s="12">
        <v>-4250.3044918917039</v>
      </c>
      <c r="D31" s="18">
        <v>37.206214785158629</v>
      </c>
      <c r="E31" s="18">
        <v>48.323301689135917</v>
      </c>
      <c r="F31" s="18">
        <v>-59.26997770292845</v>
      </c>
      <c r="G31" s="18">
        <v>-249.81713203559426</v>
      </c>
      <c r="H31" s="18">
        <v>-254.70369509668438</v>
      </c>
      <c r="I31" s="18">
        <v>-533.74927804777838</v>
      </c>
      <c r="J31" s="18">
        <v>-707.65785969804256</v>
      </c>
      <c r="K31" s="18">
        <v>-708.60914007608437</v>
      </c>
      <c r="L31" s="18">
        <v>-745.31904327018697</v>
      </c>
      <c r="M31" s="18">
        <v>-799.96047425272252</v>
      </c>
      <c r="N31" s="18">
        <v>-715.30001563327937</v>
      </c>
      <c r="O31" s="18">
        <v>-827.10993900427832</v>
      </c>
      <c r="P31" s="18">
        <v>-802.84284224114333</v>
      </c>
      <c r="Q31" s="18">
        <v>-614.34173754855578</v>
      </c>
      <c r="R31" s="18">
        <v>-649.04227386133823</v>
      </c>
      <c r="S31" s="18">
        <v>-354.53444569287666</v>
      </c>
      <c r="T31" s="18">
        <v>-156.38611944173701</v>
      </c>
      <c r="U31" s="18">
        <v>-161.45035534347488</v>
      </c>
      <c r="V31" s="18">
        <v>-152.79114667233179</v>
      </c>
      <c r="W31" s="18">
        <v>-80.528458239577532</v>
      </c>
      <c r="X31" s="12"/>
      <c r="Y31" s="12">
        <v>-8487.8844173843208</v>
      </c>
      <c r="Z31" s="13"/>
      <c r="AA31" s="13"/>
      <c r="AB31" s="23"/>
      <c r="AC31" s="25"/>
      <c r="AD31" s="19"/>
      <c r="AE31" s="16" t="s">
        <v>31</v>
      </c>
      <c r="AF31" s="16"/>
      <c r="AG31" s="16" t="s">
        <v>13</v>
      </c>
    </row>
    <row r="32" spans="1:33" ht="15.5" x14ac:dyDescent="0.35">
      <c r="B32" s="20" t="s">
        <v>32</v>
      </c>
      <c r="C32" s="12">
        <v>-9624.6638359665121</v>
      </c>
      <c r="D32" s="18">
        <v>-305.80195806349752</v>
      </c>
      <c r="E32" s="18">
        <v>-316.15816779314224</v>
      </c>
      <c r="F32" s="18">
        <v>-473.97241451729008</v>
      </c>
      <c r="G32" s="18">
        <v>-483.36541950159312</v>
      </c>
      <c r="H32" s="18">
        <v>-500.07585700726651</v>
      </c>
      <c r="I32" s="18">
        <v>-556.88016139431136</v>
      </c>
      <c r="J32" s="18">
        <v>-661.52903865300789</v>
      </c>
      <c r="K32" s="18">
        <v>-677.68017314456597</v>
      </c>
      <c r="L32" s="18">
        <v>-311.60708584543084</v>
      </c>
      <c r="M32" s="18">
        <v>-1234.7602402188345</v>
      </c>
      <c r="N32" s="18">
        <v>-1612.2103042526535</v>
      </c>
      <c r="O32" s="18">
        <v>-1642.7514175470078</v>
      </c>
      <c r="P32" s="18">
        <v>-1582.7376358391746</v>
      </c>
      <c r="Q32" s="18">
        <v>-1638.2312878204455</v>
      </c>
      <c r="R32" s="18">
        <v>-1766.8569850654474</v>
      </c>
      <c r="S32" s="18">
        <v>-1715.6383302551715</v>
      </c>
      <c r="T32" s="18">
        <v>-1702.8300056344692</v>
      </c>
      <c r="U32" s="18">
        <v>-1755.0992786427009</v>
      </c>
      <c r="V32" s="18">
        <v>-1806.6164209794285</v>
      </c>
      <c r="W32" s="18">
        <v>-683.68179141780251</v>
      </c>
      <c r="X32" s="12"/>
      <c r="Y32" s="12">
        <v>-21428.48397359324</v>
      </c>
      <c r="Z32" s="13"/>
      <c r="AA32" s="13"/>
      <c r="AB32" s="23"/>
      <c r="AC32" s="25"/>
      <c r="AD32" s="19"/>
      <c r="AE32" s="16" t="s">
        <v>33</v>
      </c>
      <c r="AF32" s="16"/>
      <c r="AG32" s="16" t="s">
        <v>13</v>
      </c>
    </row>
    <row r="33" spans="1:33" ht="15.5" x14ac:dyDescent="0.35">
      <c r="B33" s="20" t="s">
        <v>34</v>
      </c>
      <c r="C33" s="12">
        <v>99.724804181698303</v>
      </c>
      <c r="D33" s="18">
        <v>10.814548752400661</v>
      </c>
      <c r="E33" s="18">
        <v>11.031256436467649</v>
      </c>
      <c r="F33" s="18">
        <v>10.67981673659949</v>
      </c>
      <c r="G33" s="18">
        <v>10.66090008426294</v>
      </c>
      <c r="H33" s="18">
        <v>11.38662237898653</v>
      </c>
      <c r="I33" s="18">
        <v>13.601887486828801</v>
      </c>
      <c r="J33" s="18">
        <v>11.24861594424365</v>
      </c>
      <c r="K33" s="18">
        <v>10.43353790009574</v>
      </c>
      <c r="L33" s="18">
        <v>11.046973829303649</v>
      </c>
      <c r="M33" s="18">
        <v>8.0376920865202184</v>
      </c>
      <c r="N33" s="18">
        <v>5.7048693871472178</v>
      </c>
      <c r="O33" s="18">
        <v>5.0865885601284289</v>
      </c>
      <c r="P33" s="18">
        <v>5.0954099246738922</v>
      </c>
      <c r="Q33" s="18">
        <v>5.1260406319059584</v>
      </c>
      <c r="R33" s="18">
        <v>5.5946686081767751</v>
      </c>
      <c r="S33" s="18">
        <v>6.0594594765873806</v>
      </c>
      <c r="T33" s="18">
        <v>6.5089114212721499</v>
      </c>
      <c r="U33" s="18">
        <v>7.3633597049954469</v>
      </c>
      <c r="V33" s="18">
        <v>7.4158740173500011</v>
      </c>
      <c r="W33" s="18">
        <v>7.0080704157921936</v>
      </c>
      <c r="X33" s="12"/>
      <c r="Y33" s="12">
        <v>169.90510378373881</v>
      </c>
      <c r="Z33" s="13"/>
      <c r="AA33" s="13"/>
      <c r="AB33" s="23"/>
      <c r="AC33" s="25"/>
      <c r="AD33" s="19"/>
      <c r="AE33" s="16" t="s">
        <v>35</v>
      </c>
      <c r="AF33" s="16"/>
      <c r="AG33" s="16" t="s">
        <v>13</v>
      </c>
    </row>
    <row r="34" spans="1:33" ht="15.5" x14ac:dyDescent="0.35">
      <c r="B34" s="20" t="s">
        <v>36</v>
      </c>
      <c r="C34" s="12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2"/>
      <c r="Y34" s="12">
        <v>0</v>
      </c>
      <c r="Z34" s="13"/>
      <c r="AA34" s="13"/>
      <c r="AB34" s="23"/>
      <c r="AD34" s="19"/>
      <c r="AE34" s="16" t="s">
        <v>37</v>
      </c>
      <c r="AF34" s="16"/>
      <c r="AG34" s="16" t="s">
        <v>38</v>
      </c>
    </row>
    <row r="35" spans="1:33" ht="15.5" x14ac:dyDescent="0.35">
      <c r="B35" s="20" t="s">
        <v>39</v>
      </c>
      <c r="C35" s="12">
        <v>36.960711997939121</v>
      </c>
      <c r="D35" s="18">
        <v>24.45351209904754</v>
      </c>
      <c r="E35" s="18">
        <v>16.025579196000059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2"/>
      <c r="Y35" s="12">
        <v>40.479091295047596</v>
      </c>
      <c r="Z35" s="13"/>
      <c r="AA35" s="13"/>
      <c r="AB35" s="23"/>
      <c r="AD35" s="19"/>
      <c r="AE35" s="16" t="s">
        <v>40</v>
      </c>
      <c r="AF35" s="16"/>
      <c r="AG35" s="16" t="s">
        <v>13</v>
      </c>
    </row>
    <row r="36" spans="1:33" ht="15.5" x14ac:dyDescent="0.35">
      <c r="B36" s="20" t="s">
        <v>41</v>
      </c>
      <c r="C36" s="12">
        <v>2458.9887825246678</v>
      </c>
      <c r="D36" s="18">
        <v>263.78231224598852</v>
      </c>
      <c r="E36" s="18">
        <v>258.20244419015665</v>
      </c>
      <c r="F36" s="18">
        <v>257.50144849295015</v>
      </c>
      <c r="G36" s="18">
        <v>255.20833223090759</v>
      </c>
      <c r="H36" s="18">
        <v>249.42985301121763</v>
      </c>
      <c r="I36" s="18">
        <v>248.01249102527444</v>
      </c>
      <c r="J36" s="18">
        <v>242.84160699420445</v>
      </c>
      <c r="K36" s="18">
        <v>241.95759312097917</v>
      </c>
      <c r="L36" s="18">
        <v>219.04291409425991</v>
      </c>
      <c r="M36" s="18">
        <v>215.51048006602727</v>
      </c>
      <c r="N36" s="18">
        <v>210.29840023959619</v>
      </c>
      <c r="O36" s="18">
        <v>208.4498745483227</v>
      </c>
      <c r="P36" s="18">
        <v>206.98120156178555</v>
      </c>
      <c r="Q36" s="18">
        <v>197.37694092801976</v>
      </c>
      <c r="R36" s="18">
        <v>180.89277802653072</v>
      </c>
      <c r="S36" s="18">
        <v>177.13393458954374</v>
      </c>
      <c r="T36" s="18">
        <v>173.68308738742786</v>
      </c>
      <c r="U36" s="18">
        <v>172.45681183138555</v>
      </c>
      <c r="V36" s="18">
        <v>172.02345618669602</v>
      </c>
      <c r="W36" s="18">
        <v>171.19803167098655</v>
      </c>
      <c r="X36" s="12"/>
      <c r="Y36" s="12">
        <v>4321.9839924422613</v>
      </c>
      <c r="Z36" s="13"/>
      <c r="AA36" s="13"/>
      <c r="AB36" s="23"/>
      <c r="AD36" s="19"/>
      <c r="AE36" s="16" t="s">
        <v>42</v>
      </c>
      <c r="AF36" s="16"/>
      <c r="AG36" s="16" t="s">
        <v>13</v>
      </c>
    </row>
    <row r="37" spans="1:33" ht="15.5" x14ac:dyDescent="0.35">
      <c r="B37" s="20" t="s">
        <v>43</v>
      </c>
      <c r="C37" s="12">
        <v>-1282.8409850989933</v>
      </c>
      <c r="D37" s="18">
        <v>8.7623800454736607</v>
      </c>
      <c r="E37" s="18">
        <v>8.773451212695587</v>
      </c>
      <c r="F37" s="18">
        <v>8.7848537456534999</v>
      </c>
      <c r="G37" s="18">
        <v>8.7965818498748298</v>
      </c>
      <c r="H37" s="18">
        <v>8.7582820305488092</v>
      </c>
      <c r="I37" s="18">
        <v>8.817608880739721</v>
      </c>
      <c r="J37" s="18">
        <v>8.8086575907588305</v>
      </c>
      <c r="K37" s="18">
        <v>-149.4243506141591</v>
      </c>
      <c r="L37" s="18">
        <v>-153.08907162165892</v>
      </c>
      <c r="M37" s="18">
        <v>-156.9061572959865</v>
      </c>
      <c r="N37" s="18">
        <v>-311.51709439629815</v>
      </c>
      <c r="O37" s="18">
        <v>-272.47964439960202</v>
      </c>
      <c r="P37" s="18">
        <v>-286.10740313679423</v>
      </c>
      <c r="Q37" s="18">
        <v>-297.22380600232265</v>
      </c>
      <c r="R37" s="18">
        <v>-307.31609097470948</v>
      </c>
      <c r="S37" s="18">
        <v>-353.16498124062292</v>
      </c>
      <c r="T37" s="18">
        <v>-364.29092566851398</v>
      </c>
      <c r="U37" s="18">
        <v>-227.21792487564116</v>
      </c>
      <c r="V37" s="18">
        <v>-234.38405537225245</v>
      </c>
      <c r="W37" s="18">
        <v>-234.38999179048346</v>
      </c>
      <c r="X37" s="12"/>
      <c r="Y37" s="12">
        <v>-3286.0096820333001</v>
      </c>
      <c r="Z37" s="24"/>
      <c r="AA37" s="24"/>
      <c r="AB37" s="23"/>
      <c r="AC37" s="25"/>
      <c r="AD37" s="19"/>
      <c r="AE37" s="16" t="s">
        <v>44</v>
      </c>
      <c r="AF37" s="16"/>
      <c r="AG37" s="16" t="s">
        <v>13</v>
      </c>
    </row>
    <row r="38" spans="1:33" ht="15.5" x14ac:dyDescent="0.35">
      <c r="B38" s="20" t="s">
        <v>45</v>
      </c>
      <c r="C38" s="12">
        <v>4969.3039213661232</v>
      </c>
      <c r="D38" s="18">
        <v>676.92139060747206</v>
      </c>
      <c r="E38" s="18">
        <v>576.56650724249835</v>
      </c>
      <c r="F38" s="18">
        <v>558.0940570007034</v>
      </c>
      <c r="G38" s="18">
        <v>568.27168912545699</v>
      </c>
      <c r="H38" s="18">
        <v>556.5977879183929</v>
      </c>
      <c r="I38" s="18">
        <v>587.88889900031722</v>
      </c>
      <c r="J38" s="18">
        <v>541.72586464712629</v>
      </c>
      <c r="K38" s="18">
        <v>498.93543892855126</v>
      </c>
      <c r="L38" s="18">
        <v>489.75051114199994</v>
      </c>
      <c r="M38" s="18">
        <v>387.86588846204302</v>
      </c>
      <c r="N38" s="18">
        <v>279.54361900668516</v>
      </c>
      <c r="O38" s="18">
        <v>241.10569059167818</v>
      </c>
      <c r="P38" s="18">
        <v>241.16150087619718</v>
      </c>
      <c r="Q38" s="18">
        <v>251.18000361827603</v>
      </c>
      <c r="R38" s="18">
        <v>250.54954326622476</v>
      </c>
      <c r="S38" s="18">
        <v>268.44682022335525</v>
      </c>
      <c r="T38" s="18">
        <v>291.53777794725193</v>
      </c>
      <c r="U38" s="18">
        <v>334.95592643305469</v>
      </c>
      <c r="V38" s="18">
        <v>342.80389450169019</v>
      </c>
      <c r="W38" s="18">
        <v>334.55043899069182</v>
      </c>
      <c r="X38" s="12"/>
      <c r="Y38" s="12">
        <v>8278.4532495296662</v>
      </c>
      <c r="Z38" s="24"/>
      <c r="AA38" s="24"/>
      <c r="AB38" s="23"/>
      <c r="AD38" s="19"/>
      <c r="AE38" s="16" t="s">
        <v>35</v>
      </c>
      <c r="AF38" s="16" t="s">
        <v>44</v>
      </c>
      <c r="AG38" s="16" t="s">
        <v>22</v>
      </c>
    </row>
    <row r="39" spans="1:33" ht="15.5" x14ac:dyDescent="0.35">
      <c r="B39" s="20" t="s">
        <v>46</v>
      </c>
      <c r="C39" s="12">
        <v>65.66523873845631</v>
      </c>
      <c r="D39" s="18">
        <v>4.3093527609199995</v>
      </c>
      <c r="E39" s="18">
        <v>1.9282107369499999</v>
      </c>
      <c r="F39" s="18">
        <v>7.1672783298899994</v>
      </c>
      <c r="G39" s="18">
        <v>5.833695592169998</v>
      </c>
      <c r="H39" s="18">
        <v>6.2368961937499989</v>
      </c>
      <c r="I39" s="18">
        <v>5.7846764748499933</v>
      </c>
      <c r="J39" s="18">
        <v>5.0209828056699974</v>
      </c>
      <c r="K39" s="18">
        <v>5.8945085178699959</v>
      </c>
      <c r="L39" s="18">
        <v>7.0928749120899903</v>
      </c>
      <c r="M39" s="18">
        <v>8.7344621488399987</v>
      </c>
      <c r="N39" s="18">
        <v>8.0340924605699975</v>
      </c>
      <c r="O39" s="18">
        <v>6.8628228666699993</v>
      </c>
      <c r="P39" s="18">
        <v>7.7479984084200009</v>
      </c>
      <c r="Q39" s="18">
        <v>7.878950662099995</v>
      </c>
      <c r="R39" s="18">
        <v>5.4917484858100014</v>
      </c>
      <c r="S39" s="18">
        <v>5.9137419049099993</v>
      </c>
      <c r="T39" s="18">
        <v>6.9746471050700007</v>
      </c>
      <c r="U39" s="18">
        <v>6.9236301166399965</v>
      </c>
      <c r="V39" s="18">
        <v>7.1785652255999963</v>
      </c>
      <c r="W39" s="18">
        <v>7.1120897499300018</v>
      </c>
      <c r="X39" s="12"/>
      <c r="Y39" s="12">
        <v>128.12122545871998</v>
      </c>
      <c r="Z39" s="13"/>
      <c r="AA39" s="13"/>
      <c r="AB39" s="23"/>
      <c r="AD39" s="19"/>
      <c r="AE39" s="16" t="s">
        <v>35</v>
      </c>
      <c r="AF39" s="16" t="s">
        <v>44</v>
      </c>
      <c r="AG39" s="16" t="s">
        <v>24</v>
      </c>
    </row>
    <row r="40" spans="1:33" ht="15.5" x14ac:dyDescent="0.35">
      <c r="B40" s="20" t="s">
        <v>47</v>
      </c>
      <c r="C40" s="12">
        <v>0</v>
      </c>
      <c r="D40" s="12">
        <v>0</v>
      </c>
      <c r="E40" s="12">
        <v>0</v>
      </c>
      <c r="F40" s="12">
        <v>0</v>
      </c>
      <c r="G40" s="12">
        <v>0</v>
      </c>
      <c r="H40" s="12">
        <v>0</v>
      </c>
      <c r="I40" s="12">
        <v>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2">
        <v>0</v>
      </c>
      <c r="T40" s="12">
        <v>0</v>
      </c>
      <c r="U40" s="12">
        <v>0</v>
      </c>
      <c r="V40" s="12">
        <v>0</v>
      </c>
      <c r="W40" s="12">
        <v>0</v>
      </c>
      <c r="X40" s="12"/>
      <c r="Y40" s="12">
        <v>0</v>
      </c>
      <c r="Z40" s="24"/>
      <c r="AA40" s="24"/>
      <c r="AB40" s="23"/>
      <c r="AD40" s="19"/>
      <c r="AE40" s="16"/>
      <c r="AF40" s="16"/>
      <c r="AG40" s="16"/>
    </row>
    <row r="41" spans="1:33" ht="15.5" x14ac:dyDescent="0.35">
      <c r="B41" s="20" t="s">
        <v>48</v>
      </c>
      <c r="C41" s="12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2"/>
      <c r="Y41" s="12">
        <v>0</v>
      </c>
      <c r="Z41" s="24"/>
      <c r="AA41" s="24"/>
      <c r="AB41" s="23"/>
      <c r="AD41" s="19"/>
      <c r="AE41" s="16"/>
      <c r="AF41" s="16"/>
      <c r="AG41" s="16"/>
    </row>
    <row r="42" spans="1:33" ht="15.5" x14ac:dyDescent="0.35">
      <c r="B42" s="20" t="s">
        <v>49</v>
      </c>
      <c r="C42" s="12">
        <v>50.164082356190619</v>
      </c>
      <c r="D42" s="18">
        <v>0</v>
      </c>
      <c r="E42" s="18">
        <v>56.085849897368</v>
      </c>
      <c r="F42" s="18">
        <v>0.98127629091686996</v>
      </c>
      <c r="G42" s="18">
        <v>5.4428373083709999E-2</v>
      </c>
      <c r="H42" s="18">
        <v>0.16256959866859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2"/>
      <c r="Y42" s="12">
        <v>57.284124160037166</v>
      </c>
      <c r="Z42" s="24"/>
      <c r="AA42" s="24"/>
      <c r="AB42" s="23"/>
      <c r="AD42" s="19"/>
      <c r="AE42" s="16"/>
      <c r="AF42" s="16"/>
      <c r="AG42" s="16"/>
    </row>
    <row r="43" spans="1:33" x14ac:dyDescent="0.35">
      <c r="X43" s="12"/>
      <c r="Z43" s="24"/>
      <c r="AA43" s="24"/>
      <c r="AB43" s="23"/>
      <c r="AD43" s="19"/>
      <c r="AE43" s="16"/>
      <c r="AF43" s="16"/>
      <c r="AG43" s="16"/>
    </row>
    <row r="44" spans="1:33" ht="15.5" x14ac:dyDescent="0.35">
      <c r="B44" s="21" t="s">
        <v>1</v>
      </c>
      <c r="C44" s="22">
        <v>-7477.0017717921346</v>
      </c>
      <c r="D44" s="22">
        <v>720.44775323296346</v>
      </c>
      <c r="E44" s="22">
        <v>660.77843280812988</v>
      </c>
      <c r="F44" s="22">
        <v>309.96633837649483</v>
      </c>
      <c r="G44" s="22">
        <v>115.64307571856868</v>
      </c>
      <c r="H44" s="22">
        <v>77.792459027613575</v>
      </c>
      <c r="I44" s="22">
        <v>-226.52387657407942</v>
      </c>
      <c r="J44" s="22">
        <v>-559.54117036904688</v>
      </c>
      <c r="K44" s="22">
        <v>-778.49258536731327</v>
      </c>
      <c r="L44" s="22">
        <v>-483.08192675962334</v>
      </c>
      <c r="M44" s="22">
        <v>-1571.4783490041132</v>
      </c>
      <c r="N44" s="22">
        <v>-2135.4464331882327</v>
      </c>
      <c r="O44" s="22">
        <v>-2280.8360243840889</v>
      </c>
      <c r="P44" s="22">
        <v>-2210.7017704460359</v>
      </c>
      <c r="Q44" s="22">
        <v>-2088.2348955310222</v>
      </c>
      <c r="R44" s="22">
        <v>-2280.6866115147527</v>
      </c>
      <c r="S44" s="22">
        <v>-1965.7838009942745</v>
      </c>
      <c r="T44" s="22">
        <v>-1744.8026268836982</v>
      </c>
      <c r="U44" s="22">
        <v>-1622.0678307757414</v>
      </c>
      <c r="V44" s="22">
        <v>-1664.3698330926766</v>
      </c>
      <c r="W44" s="22">
        <v>-478.7316106204629</v>
      </c>
      <c r="X44" s="12"/>
      <c r="Y44" s="12"/>
      <c r="Z44" s="13"/>
      <c r="AA44" s="13"/>
      <c r="AB44" s="7"/>
      <c r="AD44" s="19"/>
      <c r="AE44" s="16"/>
      <c r="AF44" s="16"/>
      <c r="AG44" s="16"/>
    </row>
    <row r="45" spans="1:33" x14ac:dyDescent="0.35">
      <c r="X45" s="12"/>
      <c r="Y45" s="12"/>
      <c r="Z45" s="13"/>
      <c r="AA45" s="13"/>
      <c r="AB45" s="7"/>
      <c r="AD45" s="19"/>
      <c r="AE45" s="16"/>
      <c r="AF45" s="16"/>
      <c r="AG45" s="16"/>
    </row>
    <row r="46" spans="1:33" ht="15.5" x14ac:dyDescent="0.35">
      <c r="A46" s="1">
        <v>6</v>
      </c>
      <c r="B46" s="17" t="s">
        <v>50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3"/>
      <c r="AA46" s="13"/>
      <c r="AB46" s="23"/>
      <c r="AD46" s="19"/>
      <c r="AE46" s="16"/>
      <c r="AF46" s="16"/>
      <c r="AG46" s="16"/>
    </row>
    <row r="47" spans="1:33" ht="15.5" x14ac:dyDescent="0.35">
      <c r="B47" s="20" t="s">
        <v>51</v>
      </c>
      <c r="C47" s="12">
        <v>14936.934453085252</v>
      </c>
      <c r="D47" s="12">
        <v>0.46241606989934608</v>
      </c>
      <c r="E47" s="12">
        <v>7.8672892717871648</v>
      </c>
      <c r="F47" s="12">
        <v>171.13494456046766</v>
      </c>
      <c r="G47" s="12">
        <v>393.76874932184398</v>
      </c>
      <c r="H47" s="12">
        <v>394.68215608536519</v>
      </c>
      <c r="I47" s="12">
        <v>831.92914059500049</v>
      </c>
      <c r="J47" s="12">
        <v>1041.0519548204177</v>
      </c>
      <c r="K47" s="12">
        <v>1153.3182979554024</v>
      </c>
      <c r="L47" s="12">
        <v>1165.9106828157364</v>
      </c>
      <c r="M47" s="12">
        <v>2083.8729428928145</v>
      </c>
      <c r="N47" s="12">
        <v>2645.6967005793144</v>
      </c>
      <c r="O47" s="12">
        <v>2862.7784398406761</v>
      </c>
      <c r="P47" s="12">
        <v>2862.7784398406761</v>
      </c>
      <c r="Q47" s="12">
        <v>2862.7784398406848</v>
      </c>
      <c r="R47" s="12">
        <v>2924.6026923996201</v>
      </c>
      <c r="S47" s="12">
        <v>2925.3974139088082</v>
      </c>
      <c r="T47" s="12">
        <v>2925.3974139088082</v>
      </c>
      <c r="U47" s="12">
        <v>2925.5244759076081</v>
      </c>
      <c r="V47" s="12">
        <v>2925.5244759076022</v>
      </c>
      <c r="W47" s="12">
        <v>2925.5244759076027</v>
      </c>
      <c r="X47" s="12"/>
      <c r="Y47" s="12">
        <v>36030.001542430138</v>
      </c>
      <c r="Z47" s="23"/>
      <c r="AA47" s="23"/>
      <c r="AB47" s="23"/>
      <c r="AC47" s="25"/>
      <c r="AD47" s="19"/>
      <c r="AE47" s="16" t="s">
        <v>52</v>
      </c>
      <c r="AF47" s="16"/>
      <c r="AG47" s="16" t="s">
        <v>53</v>
      </c>
    </row>
    <row r="48" spans="1:33" ht="15.5" x14ac:dyDescent="0.35">
      <c r="B48" s="20" t="s">
        <v>54</v>
      </c>
      <c r="C48" s="12">
        <v>6162.3904866943803</v>
      </c>
      <c r="D48" s="12">
        <v>0</v>
      </c>
      <c r="E48" s="12">
        <v>0</v>
      </c>
      <c r="F48" s="12">
        <v>90.165123046987745</v>
      </c>
      <c r="G48" s="12">
        <v>252.90944583474797</v>
      </c>
      <c r="H48" s="12">
        <v>253.59164051805197</v>
      </c>
      <c r="I48" s="12">
        <v>581.10460306389621</v>
      </c>
      <c r="J48" s="12">
        <v>749.71547336909362</v>
      </c>
      <c r="K48" s="12">
        <v>749.71547336909362</v>
      </c>
      <c r="L48" s="12">
        <v>749.71547336909362</v>
      </c>
      <c r="M48" s="12">
        <v>811.62130874214927</v>
      </c>
      <c r="N48" s="12">
        <v>811.621308742113</v>
      </c>
      <c r="O48" s="12">
        <v>811.621308742113</v>
      </c>
      <c r="P48" s="12">
        <v>811.621308742113</v>
      </c>
      <c r="Q48" s="12">
        <v>811.62130874214927</v>
      </c>
      <c r="R48" s="12">
        <v>1108.3508607000099</v>
      </c>
      <c r="S48" s="12">
        <v>1109.3422276597678</v>
      </c>
      <c r="T48" s="12">
        <v>1109.3422276597678</v>
      </c>
      <c r="U48" s="12">
        <v>1109.3422276598578</v>
      </c>
      <c r="V48" s="12">
        <v>1109.3422276597678</v>
      </c>
      <c r="W48" s="12">
        <v>1109.3422276597678</v>
      </c>
      <c r="X48" s="12"/>
      <c r="Y48" s="12">
        <v>14140.085775280542</v>
      </c>
      <c r="Z48" s="23"/>
      <c r="AA48" s="23"/>
      <c r="AB48" s="23"/>
      <c r="AC48" s="25"/>
      <c r="AD48" s="19"/>
      <c r="AE48" s="16" t="s">
        <v>55</v>
      </c>
      <c r="AF48" s="16"/>
      <c r="AG48" s="16" t="s">
        <v>56</v>
      </c>
    </row>
    <row r="49" spans="1:34" ht="15.5" x14ac:dyDescent="0.35">
      <c r="B49" s="20" t="s">
        <v>57</v>
      </c>
      <c r="C49" s="12">
        <v>2527.936105383968</v>
      </c>
      <c r="D49" s="18">
        <v>0</v>
      </c>
      <c r="E49" s="18">
        <v>0</v>
      </c>
      <c r="F49" s="18">
        <v>60.342937401701626</v>
      </c>
      <c r="G49" s="18">
        <v>180.71333612890419</v>
      </c>
      <c r="H49" s="18">
        <v>183.69649097498237</v>
      </c>
      <c r="I49" s="18">
        <v>251.75410171211288</v>
      </c>
      <c r="J49" s="18">
        <v>287.99250787568781</v>
      </c>
      <c r="K49" s="18">
        <v>294.4456641183981</v>
      </c>
      <c r="L49" s="18">
        <v>303.90843941404114</v>
      </c>
      <c r="M49" s="18">
        <v>325.63141972459232</v>
      </c>
      <c r="N49" s="18">
        <v>331.90025153673747</v>
      </c>
      <c r="O49" s="18">
        <v>362.73485320610922</v>
      </c>
      <c r="P49" s="18">
        <v>366.02655961508106</v>
      </c>
      <c r="Q49" s="18">
        <v>348.87150543271611</v>
      </c>
      <c r="R49" s="18">
        <v>356.64522442241741</v>
      </c>
      <c r="S49" s="18">
        <v>364.59145143057998</v>
      </c>
      <c r="T49" s="18">
        <v>372.715504439158</v>
      </c>
      <c r="U49" s="18">
        <v>381.01984050407026</v>
      </c>
      <c r="V49" s="18">
        <v>389.51080415050052</v>
      </c>
      <c r="W49" s="18">
        <v>398.18945628205358</v>
      </c>
      <c r="X49" s="12"/>
      <c r="Y49" s="12">
        <v>5560.6903483698443</v>
      </c>
      <c r="Z49" s="24" t="b">
        <v>1</v>
      </c>
      <c r="AA49" s="13"/>
      <c r="AB49" s="23"/>
      <c r="AC49" s="25"/>
      <c r="AD49" s="19"/>
      <c r="AE49" s="16" t="s">
        <v>31</v>
      </c>
      <c r="AF49" s="16"/>
      <c r="AG49" s="16" t="s">
        <v>16</v>
      </c>
    </row>
    <row r="50" spans="1:34" ht="15.5" x14ac:dyDescent="0.35">
      <c r="B50" s="20" t="s">
        <v>58</v>
      </c>
      <c r="C50" s="12">
        <v>8271.8129359912018</v>
      </c>
      <c r="D50" s="18">
        <v>226.60810194241449</v>
      </c>
      <c r="E50" s="18">
        <v>247.2661390083</v>
      </c>
      <c r="F50" s="18">
        <v>523.83576084231504</v>
      </c>
      <c r="G50" s="18">
        <v>558.49103365916017</v>
      </c>
      <c r="H50" s="18">
        <v>570.56835880728715</v>
      </c>
      <c r="I50" s="18">
        <v>603.17135890205964</v>
      </c>
      <c r="J50" s="18">
        <v>628.91145101322672</v>
      </c>
      <c r="K50" s="18">
        <v>613.70830113823945</v>
      </c>
      <c r="L50" s="18">
        <v>594.68744412275043</v>
      </c>
      <c r="M50" s="18">
        <v>969.01975766347346</v>
      </c>
      <c r="N50" s="18">
        <v>1198.2213500029927</v>
      </c>
      <c r="O50" s="18">
        <v>1225.849163681703</v>
      </c>
      <c r="P50" s="18">
        <v>1149.8096462380472</v>
      </c>
      <c r="Q50" s="18">
        <v>1175.585547822277</v>
      </c>
      <c r="R50" s="18">
        <v>1205.5407389768693</v>
      </c>
      <c r="S50" s="18">
        <v>1237.112081275671</v>
      </c>
      <c r="T50" s="18">
        <v>1270.8835651165098</v>
      </c>
      <c r="U50" s="18">
        <v>1307.4247712628187</v>
      </c>
      <c r="V50" s="18">
        <v>1347.4987914797182</v>
      </c>
      <c r="W50" s="18">
        <v>1392.1331108387988</v>
      </c>
      <c r="X50" s="12"/>
      <c r="Y50" s="12">
        <v>18046.326473794634</v>
      </c>
      <c r="Z50" s="24" t="b">
        <v>1</v>
      </c>
      <c r="AA50" s="13"/>
      <c r="AB50" s="23"/>
      <c r="AC50" s="25"/>
      <c r="AD50" s="19"/>
      <c r="AE50" s="16" t="s">
        <v>33</v>
      </c>
      <c r="AF50" s="16"/>
      <c r="AG50" s="16" t="s">
        <v>16</v>
      </c>
    </row>
    <row r="51" spans="1:34" ht="15.5" x14ac:dyDescent="0.35">
      <c r="B51" s="20" t="s">
        <v>59</v>
      </c>
      <c r="C51" s="12">
        <v>1013.7433353377278</v>
      </c>
      <c r="D51" s="18">
        <v>76.270282257540501</v>
      </c>
      <c r="E51" s="18">
        <v>77.467016526030079</v>
      </c>
      <c r="F51" s="18">
        <v>84.063119364387589</v>
      </c>
      <c r="G51" s="18">
        <v>91.370087276711729</v>
      </c>
      <c r="H51" s="18">
        <v>89.912806794519895</v>
      </c>
      <c r="I51" s="18">
        <v>102.0661564712354</v>
      </c>
      <c r="J51" s="18">
        <v>97.409840547943304</v>
      </c>
      <c r="K51" s="18">
        <v>101.3493487232914</v>
      </c>
      <c r="L51" s="18">
        <v>108.57391301917849</v>
      </c>
      <c r="M51" s="18">
        <v>101.2865871452087</v>
      </c>
      <c r="N51" s="18">
        <v>95.827787846575916</v>
      </c>
      <c r="O51" s="18">
        <v>102.5545048547947</v>
      </c>
      <c r="P51" s="18">
        <v>98.916934180824839</v>
      </c>
      <c r="Q51" s="18">
        <v>103.171027112332</v>
      </c>
      <c r="R51" s="18">
        <v>87.524053304108961</v>
      </c>
      <c r="S51" s="18">
        <v>101.2096894027421</v>
      </c>
      <c r="T51" s="18">
        <v>100.58453984657619</v>
      </c>
      <c r="U51" s="18">
        <v>106.0395106630136</v>
      </c>
      <c r="V51" s="18">
        <v>104.1770832219174</v>
      </c>
      <c r="W51" s="18">
        <v>97.059437194519745</v>
      </c>
      <c r="X51" s="12"/>
      <c r="Y51" s="12">
        <v>1926.8337257534524</v>
      </c>
      <c r="Z51" s="24" t="b">
        <v>1</v>
      </c>
      <c r="AA51" s="13"/>
      <c r="AB51" s="23"/>
      <c r="AC51" s="25"/>
      <c r="AD51" s="19"/>
      <c r="AE51" s="16" t="s">
        <v>35</v>
      </c>
      <c r="AF51" s="16"/>
      <c r="AG51" s="16" t="s">
        <v>16</v>
      </c>
    </row>
    <row r="52" spans="1:34" ht="15.5" x14ac:dyDescent="0.35">
      <c r="B52" s="20" t="s">
        <v>60</v>
      </c>
      <c r="C52" s="12">
        <v>3493.8806400714125</v>
      </c>
      <c r="D52" s="18">
        <v>9.3161661356400329E-3</v>
      </c>
      <c r="E52" s="18">
        <v>9.5287022448800069E-3</v>
      </c>
      <c r="F52" s="18">
        <v>48.763223899178747</v>
      </c>
      <c r="G52" s="18">
        <v>150.62077218980806</v>
      </c>
      <c r="H52" s="18">
        <v>154.03725676317868</v>
      </c>
      <c r="I52" s="18">
        <v>288.05239099368765</v>
      </c>
      <c r="J52" s="18">
        <v>377.82544456155409</v>
      </c>
      <c r="K52" s="18">
        <v>386.40322115740065</v>
      </c>
      <c r="L52" s="18">
        <v>395.19459901684644</v>
      </c>
      <c r="M52" s="18">
        <v>434.94194737479177</v>
      </c>
      <c r="N52" s="18">
        <v>444.8134267361587</v>
      </c>
      <c r="O52" s="18">
        <v>454.91315607738284</v>
      </c>
      <c r="P52" s="18">
        <v>465.25042463858756</v>
      </c>
      <c r="Q52" s="18">
        <v>475.77539917752904</v>
      </c>
      <c r="R52" s="18">
        <v>646.47279985109776</v>
      </c>
      <c r="S52" s="18">
        <v>661.16647740587382</v>
      </c>
      <c r="T52" s="18">
        <v>676.1811929044635</v>
      </c>
      <c r="U52" s="18">
        <v>691.52993404273377</v>
      </c>
      <c r="V52" s="18">
        <v>707.20919146178869</v>
      </c>
      <c r="W52" s="18">
        <v>723.28915247626617</v>
      </c>
      <c r="X52" s="12"/>
      <c r="Y52" s="12">
        <v>8182.4588555967075</v>
      </c>
      <c r="Z52" s="24" t="b">
        <v>1</v>
      </c>
      <c r="AA52" s="24"/>
      <c r="AB52" s="23"/>
      <c r="AD52" s="19"/>
      <c r="AE52" s="16" t="s">
        <v>37</v>
      </c>
      <c r="AF52" s="16"/>
      <c r="AG52" s="16" t="s">
        <v>61</v>
      </c>
    </row>
    <row r="53" spans="1:34" ht="15.5" x14ac:dyDescent="0.35">
      <c r="B53" s="20" t="s">
        <v>62</v>
      </c>
      <c r="C53" s="12">
        <v>2064.839671887943</v>
      </c>
      <c r="D53" s="18">
        <v>0</v>
      </c>
      <c r="E53" s="18">
        <v>0</v>
      </c>
      <c r="F53" s="18">
        <v>0</v>
      </c>
      <c r="G53" s="18">
        <v>4.2681775030513176</v>
      </c>
      <c r="H53" s="18">
        <v>6.2611384746018848</v>
      </c>
      <c r="I53" s="18">
        <v>6.4862197306378899</v>
      </c>
      <c r="J53" s="18">
        <v>6.720081815923864</v>
      </c>
      <c r="K53" s="18">
        <v>99.15441046607863</v>
      </c>
      <c r="L53" s="18">
        <v>101.28551331130589</v>
      </c>
      <c r="M53" s="18">
        <v>206.07977024782508</v>
      </c>
      <c r="N53" s="18">
        <v>308.57330453815416</v>
      </c>
      <c r="O53" s="18">
        <v>415.17293621686105</v>
      </c>
      <c r="P53" s="18">
        <v>424.01071898360146</v>
      </c>
      <c r="Q53" s="18">
        <v>433.04183989029445</v>
      </c>
      <c r="R53" s="18">
        <v>561.85605713071959</v>
      </c>
      <c r="S53" s="18">
        <v>574.00407127982623</v>
      </c>
      <c r="T53" s="18">
        <v>586.4077538617596</v>
      </c>
      <c r="U53" s="18">
        <v>599.08997469857218</v>
      </c>
      <c r="V53" s="18">
        <v>611.85135229823709</v>
      </c>
      <c r="W53" s="18">
        <v>624.88258215473934</v>
      </c>
      <c r="X53" s="12"/>
      <c r="Y53" s="12">
        <v>5569.1459026021894</v>
      </c>
      <c r="Z53" s="24" t="b">
        <v>1</v>
      </c>
      <c r="AA53" s="24"/>
      <c r="AB53" s="23"/>
      <c r="AC53" s="25"/>
      <c r="AD53" s="19"/>
      <c r="AE53" s="16" t="s">
        <v>44</v>
      </c>
      <c r="AF53" s="16"/>
      <c r="AG53" s="16" t="s">
        <v>16</v>
      </c>
      <c r="AH53" s="16" t="s">
        <v>61</v>
      </c>
    </row>
    <row r="54" spans="1:34" ht="15.5" x14ac:dyDescent="0.35">
      <c r="B54" s="28" t="s">
        <v>63</v>
      </c>
      <c r="C54" s="12">
        <v>0</v>
      </c>
      <c r="D54" s="12">
        <v>0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/>
      <c r="Y54" s="12"/>
      <c r="Z54" s="24"/>
      <c r="AA54" s="24"/>
      <c r="AB54" s="29"/>
      <c r="AC54" s="25"/>
      <c r="AD54" s="19"/>
      <c r="AE54" s="16"/>
      <c r="AF54" s="16"/>
      <c r="AG54" s="16"/>
    </row>
    <row r="55" spans="1:34" ht="15.5" x14ac:dyDescent="0.35">
      <c r="B55" s="20" t="s">
        <v>64</v>
      </c>
      <c r="C55" s="12">
        <v>-10.838697807518285</v>
      </c>
      <c r="D55" s="18">
        <v>0</v>
      </c>
      <c r="E55" s="18">
        <v>-2.1955213726799989E-2</v>
      </c>
      <c r="F55" s="18">
        <v>-0.17017929959387998</v>
      </c>
      <c r="G55" s="18">
        <v>-0.34530699404894022</v>
      </c>
      <c r="H55" s="18">
        <v>-0.99250091225910031</v>
      </c>
      <c r="I55" s="18">
        <v>-3.0417607665234909</v>
      </c>
      <c r="J55" s="18">
        <v>-0.4407239579235499</v>
      </c>
      <c r="K55" s="18">
        <v>-0.43034602423643009</v>
      </c>
      <c r="L55" s="18">
        <v>-0.53490641383096982</v>
      </c>
      <c r="M55" s="18">
        <v>-0.73034201566538981</v>
      </c>
      <c r="N55" s="18">
        <v>-3.6802906301711267</v>
      </c>
      <c r="O55" s="18">
        <v>-0.54404518898803034</v>
      </c>
      <c r="P55" s="18">
        <v>-0.49357449075574039</v>
      </c>
      <c r="Q55" s="18">
        <v>-0.48129804614358013</v>
      </c>
      <c r="R55" s="18">
        <v>-0.73031513393600023</v>
      </c>
      <c r="S55" s="18">
        <v>-2.726714915377729</v>
      </c>
      <c r="T55" s="18">
        <v>-6.0381951613383329</v>
      </c>
      <c r="U55" s="18">
        <v>-0.94492341976011984</v>
      </c>
      <c r="V55" s="18">
        <v>-0.83396619457942089</v>
      </c>
      <c r="W55" s="18">
        <v>-0.93335359391336004</v>
      </c>
      <c r="X55" s="12"/>
      <c r="Y55" s="12">
        <v>-24.11469837277199</v>
      </c>
      <c r="Z55" s="24"/>
      <c r="AA55" s="24"/>
      <c r="AB55" s="23"/>
      <c r="AD55" s="19"/>
      <c r="AE55" s="16"/>
      <c r="AF55" s="16"/>
      <c r="AG55" s="16" t="s">
        <v>65</v>
      </c>
    </row>
    <row r="56" spans="1:34" ht="15.5" x14ac:dyDescent="0.35">
      <c r="B56" s="21" t="s">
        <v>1</v>
      </c>
      <c r="C56" s="22">
        <v>38460.698930644372</v>
      </c>
      <c r="D56" s="22">
        <v>303.35011643599</v>
      </c>
      <c r="E56" s="22">
        <v>332.58801829463533</v>
      </c>
      <c r="F56" s="22">
        <v>978.13492981544459</v>
      </c>
      <c r="G56" s="22">
        <v>1631.7962949201783</v>
      </c>
      <c r="H56" s="22">
        <v>1651.7573475057279</v>
      </c>
      <c r="I56" s="22">
        <v>2661.5222107021068</v>
      </c>
      <c r="J56" s="22">
        <v>3189.1860300459239</v>
      </c>
      <c r="K56" s="22">
        <v>3397.664370903668</v>
      </c>
      <c r="L56" s="22">
        <v>3418.741158655122</v>
      </c>
      <c r="M56" s="22">
        <v>4931.7233917751901</v>
      </c>
      <c r="N56" s="22">
        <v>5832.9738393518746</v>
      </c>
      <c r="O56" s="22">
        <v>6235.0803174306511</v>
      </c>
      <c r="P56" s="22">
        <v>6177.9204577481751</v>
      </c>
      <c r="Q56" s="22">
        <v>6210.3637699718392</v>
      </c>
      <c r="R56" s="22">
        <v>6890.2621116509081</v>
      </c>
      <c r="S56" s="22">
        <v>6970.0966974478906</v>
      </c>
      <c r="T56" s="22">
        <v>7035.4740025757055</v>
      </c>
      <c r="U56" s="22">
        <v>7119.0258113189147</v>
      </c>
      <c r="V56" s="22">
        <v>7194.2799599849532</v>
      </c>
      <c r="W56" s="22">
        <v>7269.4870889198355</v>
      </c>
      <c r="X56" s="12"/>
      <c r="Y56" s="12"/>
      <c r="Z56" s="13"/>
      <c r="AA56" s="13"/>
      <c r="AB56" s="7"/>
      <c r="AD56" s="19"/>
      <c r="AE56" s="16"/>
      <c r="AF56" s="16"/>
      <c r="AG56" s="16"/>
    </row>
    <row r="57" spans="1:34" x14ac:dyDescent="0.35">
      <c r="X57" s="12"/>
      <c r="Y57" s="12"/>
      <c r="Z57" s="13"/>
      <c r="AA57" s="13"/>
      <c r="AB57" s="7"/>
      <c r="AD57" s="19"/>
      <c r="AE57" s="16"/>
      <c r="AF57" s="16"/>
      <c r="AG57" s="16"/>
    </row>
    <row r="58" spans="1:34" ht="15.5" x14ac:dyDescent="0.35">
      <c r="A58" s="1">
        <v>7</v>
      </c>
      <c r="B58" s="17" t="s">
        <v>66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3"/>
      <c r="AA58" s="13"/>
      <c r="AB58" s="7"/>
      <c r="AD58" s="19"/>
      <c r="AE58" s="16"/>
      <c r="AF58" s="16"/>
      <c r="AG58" s="16"/>
    </row>
    <row r="59" spans="1:34" ht="15.5" x14ac:dyDescent="0.35">
      <c r="B59" s="28" t="s">
        <v>67</v>
      </c>
      <c r="C59" s="12">
        <v>0</v>
      </c>
      <c r="D59" s="18">
        <v>0</v>
      </c>
      <c r="E59" s="18">
        <v>0</v>
      </c>
      <c r="F59" s="18">
        <v>0</v>
      </c>
      <c r="G59" s="18">
        <v>0</v>
      </c>
      <c r="H59" s="18">
        <v>0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2"/>
      <c r="Y59" s="12">
        <v>0</v>
      </c>
      <c r="Z59" s="13"/>
      <c r="AA59" s="13"/>
      <c r="AD59" s="19"/>
      <c r="AE59" s="16" t="s">
        <v>68</v>
      </c>
      <c r="AF59" s="16"/>
      <c r="AG59" s="16" t="s">
        <v>13</v>
      </c>
    </row>
    <row r="60" spans="1:34" ht="15.5" x14ac:dyDescent="0.35">
      <c r="B60" s="28" t="s">
        <v>69</v>
      </c>
      <c r="C60" s="12">
        <v>243.42486228916189</v>
      </c>
      <c r="D60" s="18">
        <v>0</v>
      </c>
      <c r="E60" s="18">
        <v>1.328062542934404</v>
      </c>
      <c r="F60" s="18">
        <v>12.06920039130623</v>
      </c>
      <c r="G60" s="18">
        <v>15.25658010470047</v>
      </c>
      <c r="H60" s="18">
        <v>20.390260715915989</v>
      </c>
      <c r="I60" s="18">
        <v>23.167014722953912</v>
      </c>
      <c r="J60" s="18">
        <v>24.128769654666019</v>
      </c>
      <c r="K60" s="18">
        <v>24.128769654666019</v>
      </c>
      <c r="L60" s="18">
        <v>25.661984937210388</v>
      </c>
      <c r="M60" s="18">
        <v>25.661984937210388</v>
      </c>
      <c r="N60" s="18">
        <v>25.661984937210388</v>
      </c>
      <c r="O60" s="18">
        <v>25.661984937210388</v>
      </c>
      <c r="P60" s="18">
        <v>25.70183597712272</v>
      </c>
      <c r="Q60" s="18">
        <v>25.70183597712272</v>
      </c>
      <c r="R60" s="18">
        <v>25.70183597712272</v>
      </c>
      <c r="S60" s="18">
        <v>48.891669356067702</v>
      </c>
      <c r="T60" s="18">
        <v>50.2075444643936</v>
      </c>
      <c r="U60" s="18">
        <v>51.427034660415949</v>
      </c>
      <c r="V60" s="18">
        <v>51.427034660415949</v>
      </c>
      <c r="W60" s="18">
        <v>51.427034660415949</v>
      </c>
      <c r="X60" s="12"/>
      <c r="Y60" s="12">
        <v>553.60242326906177</v>
      </c>
      <c r="Z60" s="24" t="b">
        <v>1</v>
      </c>
      <c r="AA60" s="13"/>
      <c r="AD60" s="19"/>
      <c r="AE60" s="16" t="s">
        <v>68</v>
      </c>
      <c r="AF60" s="16"/>
      <c r="AG60" s="16" t="s">
        <v>16</v>
      </c>
    </row>
    <row r="61" spans="1:34" ht="15.5" x14ac:dyDescent="0.35">
      <c r="B61" s="28" t="s">
        <v>70</v>
      </c>
      <c r="C61" s="12">
        <v>1122.2400993239676</v>
      </c>
      <c r="D61" s="18">
        <v>9.2050151849274595</v>
      </c>
      <c r="E61" s="18">
        <v>11.244887255741167</v>
      </c>
      <c r="F61" s="18">
        <v>18.226909861978996</v>
      </c>
      <c r="G61" s="18">
        <v>25.332987063031446</v>
      </c>
      <c r="H61" s="18">
        <v>35.465321547426377</v>
      </c>
      <c r="I61" s="18">
        <v>52.805661938579796</v>
      </c>
      <c r="J61" s="18">
        <v>69.459337885697948</v>
      </c>
      <c r="K61" s="18">
        <v>87.18290768224162</v>
      </c>
      <c r="L61" s="18">
        <v>103.35097347873686</v>
      </c>
      <c r="M61" s="18">
        <v>122.88910862117675</v>
      </c>
      <c r="N61" s="18">
        <v>142.51879250073915</v>
      </c>
      <c r="O61" s="18">
        <v>162.63358505980028</v>
      </c>
      <c r="P61" s="18">
        <v>179.85670504575316</v>
      </c>
      <c r="Q61" s="18">
        <v>195.19379586506062</v>
      </c>
      <c r="R61" s="18">
        <v>221.08718533699115</v>
      </c>
      <c r="S61" s="18">
        <v>240.63701888627548</v>
      </c>
      <c r="T61" s="18">
        <v>259.09442640599838</v>
      </c>
      <c r="U61" s="18">
        <v>279.61437037726023</v>
      </c>
      <c r="V61" s="18">
        <v>285.34460096507638</v>
      </c>
      <c r="W61" s="18">
        <v>269.88510785445561</v>
      </c>
      <c r="X61" s="12"/>
      <c r="Y61" s="12">
        <v>2771.0286988169487</v>
      </c>
      <c r="Z61" s="13"/>
      <c r="AA61" s="13"/>
      <c r="AD61" s="19"/>
      <c r="AE61" s="16" t="s">
        <v>71</v>
      </c>
      <c r="AF61" s="16"/>
      <c r="AG61" s="16" t="s">
        <v>13</v>
      </c>
    </row>
    <row r="62" spans="1:34" ht="15.5" x14ac:dyDescent="0.35">
      <c r="B62" s="28" t="s">
        <v>72</v>
      </c>
      <c r="C62" s="12">
        <v>0</v>
      </c>
      <c r="D62" s="18">
        <v>0</v>
      </c>
      <c r="E62" s="18">
        <v>0</v>
      </c>
      <c r="F62" s="18">
        <v>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2"/>
      <c r="Y62" s="12">
        <v>0</v>
      </c>
      <c r="Z62" s="24" t="b">
        <v>1</v>
      </c>
      <c r="AA62" s="13"/>
      <c r="AD62" s="19"/>
      <c r="AE62" s="16" t="s">
        <v>71</v>
      </c>
      <c r="AF62" s="16"/>
      <c r="AG62" s="16" t="s">
        <v>16</v>
      </c>
    </row>
    <row r="63" spans="1:34" ht="15.5" x14ac:dyDescent="0.35">
      <c r="B63" s="21" t="s">
        <v>1</v>
      </c>
      <c r="C63" s="22">
        <v>1365.6649616131294</v>
      </c>
      <c r="D63" s="22">
        <v>9.2050151849274595</v>
      </c>
      <c r="E63" s="22">
        <v>12.572949798675571</v>
      </c>
      <c r="F63" s="22">
        <v>30.296110253285228</v>
      </c>
      <c r="G63" s="22">
        <v>40.589567167731914</v>
      </c>
      <c r="H63" s="22">
        <v>55.85558226334237</v>
      </c>
      <c r="I63" s="22">
        <v>75.972676661533711</v>
      </c>
      <c r="J63" s="22">
        <v>93.588107540363964</v>
      </c>
      <c r="K63" s="22">
        <v>111.31167733690764</v>
      </c>
      <c r="L63" s="22">
        <v>129.01295841594725</v>
      </c>
      <c r="M63" s="22">
        <v>148.55109355838712</v>
      </c>
      <c r="N63" s="22">
        <v>168.18077743794953</v>
      </c>
      <c r="O63" s="22">
        <v>188.29556999701066</v>
      </c>
      <c r="P63" s="22">
        <v>205.55854102287589</v>
      </c>
      <c r="Q63" s="22">
        <v>220.89563184218335</v>
      </c>
      <c r="R63" s="22">
        <v>246.78902131411388</v>
      </c>
      <c r="S63" s="22">
        <v>289.52868824234321</v>
      </c>
      <c r="T63" s="22">
        <v>309.30197087039198</v>
      </c>
      <c r="U63" s="22">
        <v>331.04140503767616</v>
      </c>
      <c r="V63" s="22">
        <v>336.77163562549231</v>
      </c>
      <c r="W63" s="22">
        <v>321.31214251487154</v>
      </c>
      <c r="X63" s="12"/>
      <c r="Y63" s="12"/>
      <c r="Z63" s="13"/>
      <c r="AA63" s="13"/>
      <c r="AB63" s="7"/>
      <c r="AD63" s="19"/>
      <c r="AE63" s="16"/>
      <c r="AF63" s="16"/>
      <c r="AG63" s="16"/>
    </row>
    <row r="64" spans="1:34" x14ac:dyDescent="0.35">
      <c r="X64" s="12"/>
      <c r="Y64" s="12"/>
      <c r="Z64" s="13"/>
      <c r="AA64" s="13"/>
      <c r="AB64" s="7"/>
      <c r="AD64" s="19"/>
    </row>
    <row r="65" spans="1:33" ht="15.5" x14ac:dyDescent="0.35">
      <c r="A65" s="1">
        <v>8</v>
      </c>
      <c r="B65" s="17" t="s">
        <v>73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3"/>
      <c r="AA65" s="13"/>
      <c r="AB65" s="7"/>
      <c r="AD65" s="19"/>
    </row>
    <row r="66" spans="1:33" ht="15.5" x14ac:dyDescent="0.35">
      <c r="B66" s="20" t="s">
        <v>74</v>
      </c>
      <c r="C66" s="12">
        <v>-11305.597038715905</v>
      </c>
      <c r="D66" s="18">
        <v>-1309.0884296589459</v>
      </c>
      <c r="E66" s="18">
        <v>-907.06330272642833</v>
      </c>
      <c r="F66" s="18">
        <v>-1471.5029370745331</v>
      </c>
      <c r="G66" s="18">
        <v>-1187.3132813657714</v>
      </c>
      <c r="H66" s="18">
        <v>-1138.4364340899701</v>
      </c>
      <c r="I66" s="18">
        <v>-1205.4939541030549</v>
      </c>
      <c r="J66" s="18">
        <v>-979.52070024797854</v>
      </c>
      <c r="K66" s="18">
        <v>-801.91129959035027</v>
      </c>
      <c r="L66" s="18">
        <v>-756.3079078541906</v>
      </c>
      <c r="M66" s="18">
        <v>-874.12769230477045</v>
      </c>
      <c r="N66" s="18">
        <v>-903.94212145025608</v>
      </c>
      <c r="O66" s="18">
        <v>-868.61355005734663</v>
      </c>
      <c r="P66" s="18">
        <v>-883.19432586337132</v>
      </c>
      <c r="Q66" s="18">
        <v>-913.2477003695783</v>
      </c>
      <c r="R66" s="18">
        <v>-1026.3741289847494</v>
      </c>
      <c r="S66" s="18">
        <v>-1060.1233273914031</v>
      </c>
      <c r="T66" s="18">
        <v>-1127.888168319977</v>
      </c>
      <c r="U66" s="18">
        <v>-1024.6624085566875</v>
      </c>
      <c r="V66" s="18">
        <v>-981.73802704869968</v>
      </c>
      <c r="W66" s="18">
        <v>-956.15957970645195</v>
      </c>
      <c r="X66" s="12"/>
      <c r="Y66" s="12">
        <v>-20376.709276764515</v>
      </c>
      <c r="Z66" s="24"/>
      <c r="AA66" s="24"/>
      <c r="AB66" s="23"/>
      <c r="AD66" s="19"/>
      <c r="AE66" s="30" t="s">
        <v>75</v>
      </c>
    </row>
    <row r="67" spans="1:33" ht="15.5" x14ac:dyDescent="0.35">
      <c r="B67" s="20" t="s">
        <v>76</v>
      </c>
      <c r="C67" s="12">
        <v>2026.930436525909</v>
      </c>
      <c r="D67" s="18">
        <v>392.46853698648357</v>
      </c>
      <c r="E67" s="18">
        <v>543.3865802249843</v>
      </c>
      <c r="F67" s="18">
        <v>127.02810457702979</v>
      </c>
      <c r="G67" s="18">
        <v>400.92060302444895</v>
      </c>
      <c r="H67" s="18">
        <v>334.92367918426868</v>
      </c>
      <c r="I67" s="18">
        <v>87.118797822487309</v>
      </c>
      <c r="J67" s="18">
        <v>108.21412337902758</v>
      </c>
      <c r="K67" s="18">
        <v>112.55595151803479</v>
      </c>
      <c r="L67" s="18">
        <v>117.91968589540402</v>
      </c>
      <c r="M67" s="18">
        <v>85.041032102117185</v>
      </c>
      <c r="N67" s="18">
        <v>50.481033445272395</v>
      </c>
      <c r="O67" s="18">
        <v>50.070830570606269</v>
      </c>
      <c r="P67" s="18">
        <v>47.399110867088275</v>
      </c>
      <c r="Q67" s="18">
        <v>53.967172480196531</v>
      </c>
      <c r="R67" s="18">
        <v>34.774860235863358</v>
      </c>
      <c r="S67" s="18">
        <v>47.659641458243065</v>
      </c>
      <c r="T67" s="18">
        <v>46.993571664558878</v>
      </c>
      <c r="U67" s="18">
        <v>84.740801557677884</v>
      </c>
      <c r="V67" s="18">
        <v>108.27752282712355</v>
      </c>
      <c r="W67" s="18">
        <v>123.91622215282234</v>
      </c>
      <c r="X67" s="12"/>
      <c r="Y67" s="12">
        <v>2957.8578619737382</v>
      </c>
      <c r="Z67" s="24"/>
      <c r="AA67" s="24"/>
      <c r="AB67" s="23"/>
      <c r="AD67" s="19"/>
      <c r="AE67" s="30" t="s">
        <v>77</v>
      </c>
    </row>
    <row r="68" spans="1:33" ht="15.5" x14ac:dyDescent="0.35">
      <c r="B68" s="21" t="s">
        <v>1</v>
      </c>
      <c r="C68" s="22">
        <v>-9278.6666021899982</v>
      </c>
      <c r="D68" s="22">
        <v>-916.61989267246236</v>
      </c>
      <c r="E68" s="22">
        <v>-363.67672250144403</v>
      </c>
      <c r="F68" s="22">
        <v>-1344.4748324975033</v>
      </c>
      <c r="G68" s="22">
        <v>-786.39267834132249</v>
      </c>
      <c r="H68" s="22">
        <v>-803.51275490570151</v>
      </c>
      <c r="I68" s="22">
        <v>-1118.3751562805676</v>
      </c>
      <c r="J68" s="22">
        <v>-871.30657686895097</v>
      </c>
      <c r="K68" s="22">
        <v>-689.35534807231545</v>
      </c>
      <c r="L68" s="22">
        <v>-638.38822195878663</v>
      </c>
      <c r="M68" s="22">
        <v>-789.08666020265332</v>
      </c>
      <c r="N68" s="22">
        <v>-853.46108800498371</v>
      </c>
      <c r="O68" s="22">
        <v>-818.54271948674034</v>
      </c>
      <c r="P68" s="22">
        <v>-835.79521499628299</v>
      </c>
      <c r="Q68" s="22">
        <v>-859.2805278893818</v>
      </c>
      <c r="R68" s="22">
        <v>-991.59926874888606</v>
      </c>
      <c r="S68" s="22">
        <v>-1012.46368593316</v>
      </c>
      <c r="T68" s="22">
        <v>-1080.8945966554181</v>
      </c>
      <c r="U68" s="22">
        <v>-939.92160699900967</v>
      </c>
      <c r="V68" s="22">
        <v>-873.46050422157612</v>
      </c>
      <c r="W68" s="22">
        <v>-832.24335755362961</v>
      </c>
      <c r="X68" s="12"/>
      <c r="Y68" s="12"/>
      <c r="Z68" s="13"/>
      <c r="AA68" s="13"/>
      <c r="AB68" s="7"/>
      <c r="AD68" s="19"/>
    </row>
    <row r="69" spans="1:33" x14ac:dyDescent="0.35">
      <c r="X69" s="12"/>
      <c r="Y69" s="12"/>
      <c r="Z69" s="13"/>
      <c r="AA69" s="13"/>
      <c r="AB69" s="7"/>
      <c r="AD69" s="19"/>
    </row>
    <row r="70" spans="1:33" ht="15.5" x14ac:dyDescent="0.35">
      <c r="A70" s="1">
        <v>9</v>
      </c>
      <c r="B70" s="31" t="s">
        <v>78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3"/>
      <c r="AA70" s="13"/>
      <c r="AB70" s="13"/>
      <c r="AD70" s="19"/>
    </row>
    <row r="71" spans="1:33" ht="15.5" x14ac:dyDescent="0.35">
      <c r="B71" s="17" t="s">
        <v>79</v>
      </c>
      <c r="C71" s="32">
        <v>4375.5868307878554</v>
      </c>
      <c r="D71" s="12">
        <v>0</v>
      </c>
      <c r="E71" s="12">
        <v>25.743510257490392</v>
      </c>
      <c r="F71" s="12">
        <v>149.33751246121307</v>
      </c>
      <c r="G71" s="12">
        <v>168.71413929247382</v>
      </c>
      <c r="H71" s="12">
        <v>220.64314788163327</v>
      </c>
      <c r="I71" s="12">
        <v>236.20972246935287</v>
      </c>
      <c r="J71" s="12">
        <v>344.63763341736529</v>
      </c>
      <c r="K71" s="12">
        <v>358.00675782143969</v>
      </c>
      <c r="L71" s="12">
        <v>366.13348642052858</v>
      </c>
      <c r="M71" s="12">
        <v>385.87343518879049</v>
      </c>
      <c r="N71" s="12">
        <v>727.3105240149456</v>
      </c>
      <c r="O71" s="12">
        <v>743.82046601488275</v>
      </c>
      <c r="P71" s="12">
        <v>760.70517369408901</v>
      </c>
      <c r="Q71" s="12">
        <v>777.97318138753781</v>
      </c>
      <c r="R71" s="12">
        <v>800.18503665976073</v>
      </c>
      <c r="S71" s="12">
        <v>819.74147661737709</v>
      </c>
      <c r="T71" s="12">
        <v>838.34962821850718</v>
      </c>
      <c r="U71" s="12">
        <v>857.38016197455272</v>
      </c>
      <c r="V71" s="12">
        <v>876.84269919147596</v>
      </c>
      <c r="W71" s="12">
        <v>896.74699764765126</v>
      </c>
      <c r="X71" s="12"/>
      <c r="Y71" s="12">
        <v>10354.354690631069</v>
      </c>
      <c r="Z71" s="13"/>
      <c r="AA71" s="13"/>
      <c r="AB71" s="13"/>
      <c r="AC71" s="25"/>
      <c r="AD71" s="19"/>
      <c r="AE71" s="16"/>
      <c r="AF71" s="16" t="s">
        <v>80</v>
      </c>
      <c r="AG71" s="16" t="s">
        <v>81</v>
      </c>
    </row>
    <row r="72" spans="1:33" ht="15.5" x14ac:dyDescent="0.35">
      <c r="B72" s="21" t="s">
        <v>1</v>
      </c>
      <c r="C72" s="13">
        <v>4375.5868307878554</v>
      </c>
      <c r="D72" s="22">
        <v>0</v>
      </c>
      <c r="E72" s="22">
        <v>25.743510257490392</v>
      </c>
      <c r="F72" s="22">
        <v>149.33751246121307</v>
      </c>
      <c r="G72" s="22">
        <v>168.71413929247382</v>
      </c>
      <c r="H72" s="22">
        <v>220.64314788163327</v>
      </c>
      <c r="I72" s="22">
        <v>236.20972246935287</v>
      </c>
      <c r="J72" s="22">
        <v>344.63763341736529</v>
      </c>
      <c r="K72" s="22">
        <v>358.00675782143969</v>
      </c>
      <c r="L72" s="22">
        <v>366.13348642052858</v>
      </c>
      <c r="M72" s="22">
        <v>385.87343518879049</v>
      </c>
      <c r="N72" s="22">
        <v>727.3105240149456</v>
      </c>
      <c r="O72" s="22">
        <v>743.82046601488275</v>
      </c>
      <c r="P72" s="22">
        <v>760.70517369408901</v>
      </c>
      <c r="Q72" s="22">
        <v>777.97318138753781</v>
      </c>
      <c r="R72" s="22">
        <v>800.18503665976073</v>
      </c>
      <c r="S72" s="22">
        <v>819.74147661737709</v>
      </c>
      <c r="T72" s="22">
        <v>838.34962821850718</v>
      </c>
      <c r="U72" s="22">
        <v>857.38016197455272</v>
      </c>
      <c r="V72" s="22">
        <v>876.84269919147596</v>
      </c>
      <c r="W72" s="22">
        <v>896.74699764765126</v>
      </c>
      <c r="X72" s="12"/>
      <c r="Y72" s="12"/>
      <c r="Z72" s="13"/>
      <c r="AA72" s="13"/>
      <c r="AB72" s="7"/>
      <c r="AD72" s="19"/>
    </row>
    <row r="73" spans="1:33" x14ac:dyDescent="0.35">
      <c r="X73" s="12"/>
      <c r="Y73" s="33"/>
      <c r="Z73" s="33"/>
      <c r="AA73" s="13"/>
      <c r="AB73" s="34"/>
    </row>
    <row r="74" spans="1:33" ht="16" thickBot="1" x14ac:dyDescent="0.4">
      <c r="B74" s="1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3"/>
      <c r="AA74" s="13"/>
      <c r="AB74" s="7"/>
    </row>
    <row r="75" spans="1:33" ht="16" thickBot="1" x14ac:dyDescent="0.4">
      <c r="A75" s="1">
        <v>10</v>
      </c>
      <c r="B75" s="35" t="s">
        <v>82</v>
      </c>
      <c r="C75" s="36">
        <v>57943.63465603743</v>
      </c>
      <c r="D75" s="37">
        <v>4686.8843803577256</v>
      </c>
      <c r="E75" s="37">
        <v>5247.224377065013</v>
      </c>
      <c r="F75" s="37">
        <v>5320.3688246830288</v>
      </c>
      <c r="G75" s="37">
        <v>4980.2623060789474</v>
      </c>
      <c r="H75" s="37">
        <v>5383.6161757140571</v>
      </c>
      <c r="I75" s="37">
        <v>5893.8982038132335</v>
      </c>
      <c r="J75" s="37">
        <v>5720.1700045760499</v>
      </c>
      <c r="K75" s="37">
        <v>5547.0410294376688</v>
      </c>
      <c r="L75" s="37">
        <v>5923.6769783649479</v>
      </c>
      <c r="M75" s="37">
        <v>4911.4135826727843</v>
      </c>
      <c r="N75" s="37">
        <v>4360.9983459684272</v>
      </c>
      <c r="O75" s="37">
        <v>4625.0001791548402</v>
      </c>
      <c r="P75" s="37">
        <v>4657.2246816809202</v>
      </c>
      <c r="Q75" s="37">
        <v>4867.41883992149</v>
      </c>
      <c r="R75" s="37">
        <v>5512.0261681221145</v>
      </c>
      <c r="S75" s="37">
        <v>5824.9278053330381</v>
      </c>
      <c r="T75" s="37">
        <v>6201.0544448933169</v>
      </c>
      <c r="U75" s="37">
        <v>6351.6985070050978</v>
      </c>
      <c r="V75" s="37">
        <v>6358.5019000718685</v>
      </c>
      <c r="W75" s="37">
        <v>7650.518006637195</v>
      </c>
      <c r="X75" s="12"/>
      <c r="Y75" s="12">
        <v>110023.92474155179</v>
      </c>
      <c r="Z75" s="7"/>
      <c r="AA75" s="7"/>
      <c r="AB75" s="23"/>
    </row>
    <row r="76" spans="1:33" ht="15.5" x14ac:dyDescent="0.35">
      <c r="B76" s="17" t="s">
        <v>83</v>
      </c>
      <c r="C76" s="12">
        <v>46022.728197055891</v>
      </c>
      <c r="D76" s="12">
        <v>609.47375428337023</v>
      </c>
      <c r="E76" s="12">
        <v>664.94224755130949</v>
      </c>
      <c r="F76" s="12">
        <v>1445.3967073267854</v>
      </c>
      <c r="G76" s="12">
        <v>2151.6282584879655</v>
      </c>
      <c r="H76" s="12">
        <v>2236.7966185987125</v>
      </c>
      <c r="I76" s="12">
        <v>3294.5301840927973</v>
      </c>
      <c r="J76" s="12">
        <v>3892.335359826473</v>
      </c>
      <c r="K76" s="12">
        <v>4064.797238398382</v>
      </c>
      <c r="L76" s="12">
        <v>4083.2249098567681</v>
      </c>
      <c r="M76" s="12">
        <v>6255.5243232002922</v>
      </c>
      <c r="N76" s="12">
        <v>6672.842297565182</v>
      </c>
      <c r="O76" s="12">
        <v>7098.9160050699684</v>
      </c>
      <c r="P76" s="12">
        <v>7048.9207603842497</v>
      </c>
      <c r="Q76" s="12">
        <v>7099.112622112425</v>
      </c>
      <c r="R76" s="12">
        <v>8018.8005702959963</v>
      </c>
      <c r="S76" s="12">
        <v>7968.5981368572584</v>
      </c>
      <c r="T76" s="12">
        <v>7986.0542059267946</v>
      </c>
      <c r="U76" s="12">
        <v>8152.6829313736434</v>
      </c>
      <c r="V76" s="12">
        <v>8123.3836600314244</v>
      </c>
      <c r="W76" s="12">
        <v>8218.5944748218153</v>
      </c>
      <c r="X76" s="12"/>
      <c r="Y76" s="12">
        <v>105086.55526606161</v>
      </c>
      <c r="Z76" s="13"/>
      <c r="AA76" s="13"/>
      <c r="AB76" s="7"/>
    </row>
    <row r="77" spans="1:33" ht="15.5" x14ac:dyDescent="0.35">
      <c r="B77" s="17" t="s">
        <v>84</v>
      </c>
      <c r="C77" s="12">
        <v>11920.906458981533</v>
      </c>
      <c r="D77" s="12">
        <v>4077.4106260743565</v>
      </c>
      <c r="E77" s="12">
        <v>4582.2821295137037</v>
      </c>
      <c r="F77" s="12">
        <v>3874.972117356243</v>
      </c>
      <c r="G77" s="12">
        <v>2828.6340475909815</v>
      </c>
      <c r="H77" s="12">
        <v>3146.8195571153456</v>
      </c>
      <c r="I77" s="12">
        <v>2599.3680197204353</v>
      </c>
      <c r="J77" s="12">
        <v>1827.8346447495762</v>
      </c>
      <c r="K77" s="12">
        <v>1482.2437910392878</v>
      </c>
      <c r="L77" s="12">
        <v>1840.4520685081791</v>
      </c>
      <c r="M77" s="12">
        <v>-1344.1107405275084</v>
      </c>
      <c r="N77" s="12">
        <v>-2311.8439515967557</v>
      </c>
      <c r="O77" s="12">
        <v>-2473.9158259151286</v>
      </c>
      <c r="P77" s="12">
        <v>-2391.6960787033281</v>
      </c>
      <c r="Q77" s="12">
        <v>-2231.6937821909337</v>
      </c>
      <c r="R77" s="12">
        <v>-2506.7744021738818</v>
      </c>
      <c r="S77" s="12">
        <v>-2143.6703315242203</v>
      </c>
      <c r="T77" s="12">
        <v>-1784.999761033479</v>
      </c>
      <c r="U77" s="12">
        <v>-1800.984424368545</v>
      </c>
      <c r="V77" s="12">
        <v>-1764.8817599595559</v>
      </c>
      <c r="W77" s="12">
        <v>-568.07646818462172</v>
      </c>
      <c r="X77" s="12"/>
      <c r="Y77" s="12">
        <v>4937.3694754901499</v>
      </c>
      <c r="Z77" s="13"/>
      <c r="AA77" s="13"/>
      <c r="AB77" s="7"/>
    </row>
    <row r="78" spans="1:33" x14ac:dyDescent="0.35">
      <c r="AB78" s="38"/>
    </row>
    <row r="79" spans="1:33" ht="16" thickBot="1" x14ac:dyDescent="0.4">
      <c r="B79" s="17"/>
      <c r="C79" s="39"/>
      <c r="G79" s="12"/>
      <c r="AE79" s="12"/>
    </row>
    <row r="80" spans="1:33" ht="16" thickBot="1" x14ac:dyDescent="0.4">
      <c r="A80" s="1">
        <v>11</v>
      </c>
      <c r="B80" s="40" t="s">
        <v>85</v>
      </c>
      <c r="C80" s="41">
        <v>57943.63465603743</v>
      </c>
      <c r="D80" s="42"/>
      <c r="E80" s="43">
        <v>0</v>
      </c>
      <c r="F80" s="42"/>
      <c r="G80" s="42"/>
      <c r="H80" s="44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AE80" s="12"/>
    </row>
    <row r="81" spans="1:33" ht="15.5" x14ac:dyDescent="0.35">
      <c r="B81" s="17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33" ht="15.5" x14ac:dyDescent="0.35">
      <c r="B82" s="17"/>
      <c r="C82" s="12"/>
      <c r="D82" s="46"/>
      <c r="AC82" s="42"/>
    </row>
    <row r="83" spans="1:33" ht="15.5" x14ac:dyDescent="0.35">
      <c r="A83" s="1">
        <v>12</v>
      </c>
      <c r="B83" s="17" t="s">
        <v>86</v>
      </c>
      <c r="AE83" s="15" t="s">
        <v>8</v>
      </c>
      <c r="AF83" s="15" t="s">
        <v>8</v>
      </c>
      <c r="AG83" s="15" t="s">
        <v>9</v>
      </c>
    </row>
    <row r="84" spans="1:33" ht="15.5" x14ac:dyDescent="0.35">
      <c r="B84" s="20" t="s">
        <v>12</v>
      </c>
      <c r="C84" s="47">
        <v>206663.53629697513</v>
      </c>
      <c r="D84" s="18">
        <v>30219.414083386611</v>
      </c>
      <c r="E84" s="18">
        <v>27522.44919763791</v>
      </c>
      <c r="F84" s="18">
        <v>31760.236495164641</v>
      </c>
      <c r="G84" s="18">
        <v>20672.5987861043</v>
      </c>
      <c r="H84" s="18">
        <v>22900.15036373369</v>
      </c>
      <c r="I84" s="18">
        <v>21144.55021077791</v>
      </c>
      <c r="J84" s="18">
        <v>15936.47383193239</v>
      </c>
      <c r="K84" s="18">
        <v>13734.92674116978</v>
      </c>
      <c r="L84" s="18">
        <v>14518.522106023311</v>
      </c>
      <c r="M84" s="18">
        <v>1953.30659014554</v>
      </c>
      <c r="N84" s="18">
        <v>911.07888694236954</v>
      </c>
      <c r="O84" s="18">
        <v>670.94389334687014</v>
      </c>
      <c r="P84" s="18">
        <v>671.53710384917019</v>
      </c>
      <c r="Q84" s="18">
        <v>704.35888881293022</v>
      </c>
      <c r="R84" s="18">
        <v>845.95133653456969</v>
      </c>
      <c r="S84" s="18">
        <v>924.64453057740968</v>
      </c>
      <c r="T84" s="18">
        <v>1572.3932508357791</v>
      </c>
      <c r="U84" s="18">
        <v>0</v>
      </c>
      <c r="V84" s="18">
        <v>0</v>
      </c>
      <c r="W84" s="18">
        <v>0</v>
      </c>
      <c r="AE84" s="16" t="s">
        <v>12</v>
      </c>
      <c r="AF84" s="16"/>
      <c r="AG84" s="16" t="s">
        <v>87</v>
      </c>
    </row>
    <row r="85" spans="1:33" ht="15.5" x14ac:dyDescent="0.35">
      <c r="B85" s="20" t="s">
        <v>68</v>
      </c>
      <c r="C85" s="47">
        <v>4091.7821019438852</v>
      </c>
      <c r="D85" s="18">
        <v>122.2593482121197</v>
      </c>
      <c r="E85" s="18">
        <v>117.09452119248981</v>
      </c>
      <c r="F85" s="18">
        <v>138.91477913503962</v>
      </c>
      <c r="G85" s="18">
        <v>158.35155707948971</v>
      </c>
      <c r="H85" s="18">
        <v>217.45789597442962</v>
      </c>
      <c r="I85" s="18">
        <v>348.28881311251973</v>
      </c>
      <c r="J85" s="18">
        <v>146.75267099184958</v>
      </c>
      <c r="K85" s="18">
        <v>147.07305824631959</v>
      </c>
      <c r="L85" s="18">
        <v>159.70519383153959</v>
      </c>
      <c r="M85" s="18">
        <v>171.7063542371198</v>
      </c>
      <c r="N85" s="18">
        <v>387.52603521486009</v>
      </c>
      <c r="O85" s="18">
        <v>132.54762093446016</v>
      </c>
      <c r="P85" s="18">
        <v>129.54587249482009</v>
      </c>
      <c r="Q85" s="18">
        <v>138.59561195099977</v>
      </c>
      <c r="R85" s="18">
        <v>176.2384203932599</v>
      </c>
      <c r="S85" s="18">
        <v>326.95618922589972</v>
      </c>
      <c r="T85" s="18">
        <v>544.18785449005975</v>
      </c>
      <c r="U85" s="18">
        <v>176.40758729925969</v>
      </c>
      <c r="V85" s="18">
        <v>169.94274882404972</v>
      </c>
      <c r="W85" s="18">
        <v>182.22996910329968</v>
      </c>
      <c r="AE85" s="16" t="s">
        <v>68</v>
      </c>
      <c r="AF85" s="16"/>
      <c r="AG85" s="16" t="s">
        <v>87</v>
      </c>
    </row>
    <row r="86" spans="1:33" ht="15.5" x14ac:dyDescent="0.35">
      <c r="B86" s="20" t="s">
        <v>71</v>
      </c>
      <c r="C86" s="47">
        <v>147159.56238285083</v>
      </c>
      <c r="D86" s="18">
        <v>1034.7270497155598</v>
      </c>
      <c r="E86" s="18">
        <v>1581.68480799288</v>
      </c>
      <c r="F86" s="18">
        <v>2155.3381809939892</v>
      </c>
      <c r="G86" s="18">
        <v>2771.4833906103809</v>
      </c>
      <c r="H86" s="18">
        <v>3444.6490355635419</v>
      </c>
      <c r="I86" s="18">
        <v>4158.4123422704242</v>
      </c>
      <c r="J86" s="18">
        <v>4906.4745543835015</v>
      </c>
      <c r="K86" s="18">
        <v>5649.0230360103869</v>
      </c>
      <c r="L86" s="18">
        <v>6408.2691689924613</v>
      </c>
      <c r="M86" s="18">
        <v>7130.2499977103062</v>
      </c>
      <c r="N86" s="18">
        <v>7846.3573760683275</v>
      </c>
      <c r="O86" s="18">
        <v>8557.7369573573269</v>
      </c>
      <c r="P86" s="18">
        <v>9238.7162303074037</v>
      </c>
      <c r="Q86" s="18">
        <v>9924.501601358239</v>
      </c>
      <c r="R86" s="18">
        <v>10662.140345556865</v>
      </c>
      <c r="S86" s="18">
        <v>11282.84738088954</v>
      </c>
      <c r="T86" s="18">
        <v>11865.98535255207</v>
      </c>
      <c r="U86" s="18">
        <v>12467.029871492399</v>
      </c>
      <c r="V86" s="18">
        <v>12955.511573877491</v>
      </c>
      <c r="W86" s="18">
        <v>13118.424129147748</v>
      </c>
      <c r="AE86" s="16" t="s">
        <v>71</v>
      </c>
      <c r="AF86" s="16"/>
      <c r="AG86" s="16" t="s">
        <v>87</v>
      </c>
    </row>
    <row r="87" spans="1:33" ht="15.5" x14ac:dyDescent="0.35">
      <c r="B87" s="20" t="s">
        <v>88</v>
      </c>
      <c r="C87" s="47">
        <v>-6416.7048174870042</v>
      </c>
      <c r="D87" s="18">
        <v>78.704390512955115</v>
      </c>
      <c r="E87" s="18">
        <v>230.18576800000415</v>
      </c>
      <c r="F87" s="18">
        <v>-373.64563199999799</v>
      </c>
      <c r="G87" s="18">
        <v>-373.64163199999797</v>
      </c>
      <c r="H87" s="18">
        <v>-373.64563199999799</v>
      </c>
      <c r="I87" s="18">
        <v>-373.64563199999799</v>
      </c>
      <c r="J87" s="18">
        <v>-373.64163199999797</v>
      </c>
      <c r="K87" s="18">
        <v>-373.64163199999797</v>
      </c>
      <c r="L87" s="18">
        <v>-373.64163199999797</v>
      </c>
      <c r="M87" s="18">
        <v>-373.64163199999797</v>
      </c>
      <c r="N87" s="18">
        <v>-373.64563199999799</v>
      </c>
      <c r="O87" s="18">
        <v>-373.64363199999798</v>
      </c>
      <c r="P87" s="18">
        <v>-373.64563199999799</v>
      </c>
      <c r="Q87" s="18">
        <v>-373.64163199999797</v>
      </c>
      <c r="R87" s="18">
        <v>-373.64523199999797</v>
      </c>
      <c r="S87" s="18">
        <v>-373.64563199999799</v>
      </c>
      <c r="T87" s="18">
        <v>-373.64563199999799</v>
      </c>
      <c r="U87" s="18">
        <v>-373.64563199999799</v>
      </c>
      <c r="V87" s="18">
        <v>-373.64563199999799</v>
      </c>
      <c r="W87" s="18">
        <v>-373.64563199999799</v>
      </c>
      <c r="AE87" s="16" t="s">
        <v>40</v>
      </c>
      <c r="AF87" s="16"/>
      <c r="AG87" s="16" t="s">
        <v>87</v>
      </c>
    </row>
    <row r="88" spans="1:33" ht="15.5" x14ac:dyDescent="0.35">
      <c r="B88" s="20" t="s">
        <v>89</v>
      </c>
      <c r="C88" s="47">
        <v>102821.37846794835</v>
      </c>
      <c r="D88" s="18">
        <v>5749.8800639358114</v>
      </c>
      <c r="E88" s="18">
        <v>5681.3146241492595</v>
      </c>
      <c r="F88" s="18">
        <v>5654.20811609062</v>
      </c>
      <c r="G88" s="18">
        <v>5630.2419654754303</v>
      </c>
      <c r="H88" s="18">
        <v>5565.3647321566086</v>
      </c>
      <c r="I88" s="18">
        <v>5539.4643281172575</v>
      </c>
      <c r="J88" s="18">
        <v>5474.9521934719387</v>
      </c>
      <c r="K88" s="18">
        <v>5450.592862191108</v>
      </c>
      <c r="L88" s="18">
        <v>5430.2959024690481</v>
      </c>
      <c r="M88" s="18">
        <v>5371.4394664120573</v>
      </c>
      <c r="N88" s="18">
        <v>5252.9107129974682</v>
      </c>
      <c r="O88" s="18">
        <v>5178.0181547325874</v>
      </c>
      <c r="P88" s="18">
        <v>5155.7232026567972</v>
      </c>
      <c r="Q88" s="18">
        <v>4969.2686002396276</v>
      </c>
      <c r="R88" s="18">
        <v>4564.1750876551368</v>
      </c>
      <c r="S88" s="18">
        <v>4529.2418061661083</v>
      </c>
      <c r="T88" s="18">
        <v>4452.9891295765092</v>
      </c>
      <c r="U88" s="18">
        <v>4407.7281674323376</v>
      </c>
      <c r="V88" s="18">
        <v>4393.4780648793385</v>
      </c>
      <c r="W88" s="18">
        <v>4370.0912871433266</v>
      </c>
      <c r="AE88" s="16" t="s">
        <v>42</v>
      </c>
      <c r="AF88" s="16"/>
      <c r="AG88" s="16" t="s">
        <v>87</v>
      </c>
    </row>
    <row r="89" spans="1:33" ht="15.5" x14ac:dyDescent="0.35">
      <c r="B89" s="20" t="s">
        <v>90</v>
      </c>
      <c r="C89" s="47">
        <v>209278.68286138983</v>
      </c>
      <c r="D89" s="18">
        <v>17502.041998135279</v>
      </c>
      <c r="E89" s="18">
        <v>16987.559540629361</v>
      </c>
      <c r="F89" s="18">
        <v>16496.31032285083</v>
      </c>
      <c r="G89" s="18">
        <v>15653.06882294629</v>
      </c>
      <c r="H89" s="18">
        <v>15566.3350075239</v>
      </c>
      <c r="I89" s="18">
        <v>16381.4819988975</v>
      </c>
      <c r="J89" s="18">
        <v>14950.442626392811</v>
      </c>
      <c r="K89" s="18">
        <v>13397.137763373819</v>
      </c>
      <c r="L89" s="18">
        <v>12911.47661984331</v>
      </c>
      <c r="M89" s="18">
        <v>9408.1786651737166</v>
      </c>
      <c r="N89" s="18">
        <v>6503.3115664806137</v>
      </c>
      <c r="O89" s="18">
        <v>5591.098805396955</v>
      </c>
      <c r="P89" s="18">
        <v>5524.8049471336244</v>
      </c>
      <c r="Q89" s="18">
        <v>5746.4348723131016</v>
      </c>
      <c r="R89" s="18">
        <v>5595.6259014043826</v>
      </c>
      <c r="S89" s="18">
        <v>5718.9308913931636</v>
      </c>
      <c r="T89" s="18">
        <v>5958.456736369063</v>
      </c>
      <c r="U89" s="18">
        <v>6698.3150610490657</v>
      </c>
      <c r="V89" s="18">
        <v>6550.2765169465038</v>
      </c>
      <c r="W89" s="18">
        <v>6137.3941971365521</v>
      </c>
      <c r="AE89" s="16" t="s">
        <v>90</v>
      </c>
      <c r="AF89" s="16"/>
      <c r="AG89" s="16" t="s">
        <v>87</v>
      </c>
    </row>
    <row r="90" spans="1:33" ht="15.5" x14ac:dyDescent="0.35">
      <c r="B90" s="20" t="s">
        <v>31</v>
      </c>
      <c r="C90" s="47">
        <v>374367.50953847612</v>
      </c>
      <c r="D90" s="18">
        <v>2567.6020040589988</v>
      </c>
      <c r="E90" s="18">
        <v>3007.8520673669495</v>
      </c>
      <c r="F90" s="18">
        <v>6688.734261569778</v>
      </c>
      <c r="G90" s="18">
        <v>12164.14397766102</v>
      </c>
      <c r="H90" s="18">
        <v>12179.224697329661</v>
      </c>
      <c r="I90" s="18">
        <v>19239.340815503107</v>
      </c>
      <c r="J90" s="18">
        <v>22713.063164558662</v>
      </c>
      <c r="K90" s="18">
        <v>22647.097940047541</v>
      </c>
      <c r="L90" s="18">
        <v>22931.631955639168</v>
      </c>
      <c r="M90" s="18">
        <v>23311.865003347029</v>
      </c>
      <c r="N90" s="18">
        <v>21685.464484019016</v>
      </c>
      <c r="O90" s="18">
        <v>22922.47495617385</v>
      </c>
      <c r="P90" s="18">
        <v>23288.018049578972</v>
      </c>
      <c r="Q90" s="18">
        <v>22358.470725647367</v>
      </c>
      <c r="R90" s="18">
        <v>23369.333104054225</v>
      </c>
      <c r="S90" s="18">
        <v>21993.100744439402</v>
      </c>
      <c r="T90" s="18">
        <v>22148.972884562812</v>
      </c>
      <c r="U90" s="18">
        <v>22710.742615511619</v>
      </c>
      <c r="V90" s="18">
        <v>22812.116738723449</v>
      </c>
      <c r="W90" s="18">
        <v>23628.25934868347</v>
      </c>
      <c r="AE90" s="16" t="s">
        <v>31</v>
      </c>
      <c r="AF90" s="16"/>
      <c r="AG90" s="16" t="s">
        <v>87</v>
      </c>
    </row>
    <row r="91" spans="1:33" ht="15.5" x14ac:dyDescent="0.35">
      <c r="B91" s="20" t="s">
        <v>33</v>
      </c>
      <c r="C91" s="47">
        <v>666795.42431039317</v>
      </c>
      <c r="D91" s="18">
        <v>10303.394310322939</v>
      </c>
      <c r="E91" s="18">
        <v>10627.048614772099</v>
      </c>
      <c r="F91" s="18">
        <v>17032.134955456899</v>
      </c>
      <c r="G91" s="18">
        <v>16896.950417609791</v>
      </c>
      <c r="H91" s="18">
        <v>16891.73818393375</v>
      </c>
      <c r="I91" s="18">
        <v>18465.334516335199</v>
      </c>
      <c r="J91" s="18">
        <v>20423.825044925674</v>
      </c>
      <c r="K91" s="18">
        <v>19948.526668969767</v>
      </c>
      <c r="L91" s="18">
        <v>19479.768026460977</v>
      </c>
      <c r="M91" s="18">
        <v>40278.658566776896</v>
      </c>
      <c r="N91" s="18">
        <v>46151.549486028707</v>
      </c>
      <c r="O91" s="18">
        <v>45723.179892513675</v>
      </c>
      <c r="P91" s="18">
        <v>45734.592958362817</v>
      </c>
      <c r="Q91" s="18">
        <v>46323.545389032239</v>
      </c>
      <c r="R91" s="18">
        <v>48514.808582530284</v>
      </c>
      <c r="S91" s="18">
        <v>48958.339217931913</v>
      </c>
      <c r="T91" s="18">
        <v>48830.893791996146</v>
      </c>
      <c r="U91" s="18">
        <v>49266.971992358012</v>
      </c>
      <c r="V91" s="18">
        <v>48986.491679838728</v>
      </c>
      <c r="W91" s="18">
        <v>47957.672014236632</v>
      </c>
      <c r="AE91" s="16" t="s">
        <v>33</v>
      </c>
      <c r="AF91" s="16"/>
      <c r="AG91" s="16" t="s">
        <v>87</v>
      </c>
    </row>
    <row r="92" spans="1:33" ht="15.5" x14ac:dyDescent="0.35">
      <c r="B92" s="20" t="s">
        <v>91</v>
      </c>
      <c r="C92" s="47">
        <v>174473.12020075336</v>
      </c>
      <c r="D92" s="18">
        <v>4638.1917158679316</v>
      </c>
      <c r="E92" s="18">
        <v>4574.6027072795805</v>
      </c>
      <c r="F92" s="18">
        <v>4711.3073591775028</v>
      </c>
      <c r="G92" s="18">
        <v>4722.871897741381</v>
      </c>
      <c r="H92" s="18">
        <v>4696.0353172753003</v>
      </c>
      <c r="I92" s="18">
        <v>4577.349573871873</v>
      </c>
      <c r="J92" s="18">
        <v>4678.4246395193131</v>
      </c>
      <c r="K92" s="18">
        <v>7545.9765622756431</v>
      </c>
      <c r="L92" s="18">
        <v>7583.3426873897151</v>
      </c>
      <c r="M92" s="18">
        <v>7440.5945732195732</v>
      </c>
      <c r="N92" s="18">
        <v>9914.0442592205272</v>
      </c>
      <c r="O92" s="18">
        <v>11156.652784369708</v>
      </c>
      <c r="P92" s="18">
        <v>11625.710879014649</v>
      </c>
      <c r="Q92" s="18">
        <v>11896.407622738599</v>
      </c>
      <c r="R92" s="18">
        <v>11940.399069764588</v>
      </c>
      <c r="S92" s="18">
        <v>12704.839445119909</v>
      </c>
      <c r="T92" s="18">
        <v>12615.482932882991</v>
      </c>
      <c r="U92" s="18">
        <v>11795.369954911543</v>
      </c>
      <c r="V92" s="18">
        <v>12164.436125722681</v>
      </c>
      <c r="W92" s="18">
        <v>13491.080093390305</v>
      </c>
      <c r="AE92" s="16" t="s">
        <v>44</v>
      </c>
      <c r="AF92" s="16"/>
      <c r="AG92" s="16" t="s">
        <v>87</v>
      </c>
    </row>
    <row r="93" spans="1:33" ht="15.5" x14ac:dyDescent="0.35">
      <c r="B93" s="21" t="s">
        <v>1</v>
      </c>
      <c r="C93" s="22">
        <v>1879234.2913432436</v>
      </c>
      <c r="D93" s="47">
        <v>72216.21496414821</v>
      </c>
      <c r="E93" s="47">
        <v>70329.791849020534</v>
      </c>
      <c r="F93" s="47">
        <v>84263.538838439301</v>
      </c>
      <c r="G93" s="47">
        <v>78296.069183228086</v>
      </c>
      <c r="H93" s="47">
        <v>81087.309601490866</v>
      </c>
      <c r="I93" s="47">
        <v>89480.576966885797</v>
      </c>
      <c r="J93" s="47">
        <v>88856.767094176146</v>
      </c>
      <c r="K93" s="47">
        <v>88146.713000284362</v>
      </c>
      <c r="L93" s="47">
        <v>89049.37002864953</v>
      </c>
      <c r="M93" s="47">
        <v>94692.357585022241</v>
      </c>
      <c r="N93" s="47">
        <v>98278.597174971874</v>
      </c>
      <c r="O93" s="47">
        <v>99559.009432825434</v>
      </c>
      <c r="P93" s="47">
        <v>100995.00361139825</v>
      </c>
      <c r="Q93" s="47">
        <v>101687.94168009311</v>
      </c>
      <c r="R93" s="47">
        <v>105295.02661589332</v>
      </c>
      <c r="S93" s="47">
        <v>106065.25457374334</v>
      </c>
      <c r="T93" s="47">
        <v>107615.71630126543</v>
      </c>
      <c r="U93" s="47">
        <v>107148.91961805423</v>
      </c>
      <c r="V93" s="47">
        <v>107658.60781681225</v>
      </c>
      <c r="W93" s="47">
        <v>108511.50540684134</v>
      </c>
    </row>
    <row r="94" spans="1:33" ht="15.5" x14ac:dyDescent="0.35">
      <c r="B94" s="17"/>
    </row>
    <row r="95" spans="1:33" ht="15.5" x14ac:dyDescent="0.35">
      <c r="B95" s="17" t="s">
        <v>92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/>
    </row>
    <row r="98" spans="1:27" x14ac:dyDescent="0.35">
      <c r="S98" s="46"/>
    </row>
    <row r="100" spans="1:27" x14ac:dyDescent="0.35">
      <c r="A100" s="1">
        <v>13</v>
      </c>
      <c r="B100" s="48" t="s">
        <v>93</v>
      </c>
    </row>
    <row r="101" spans="1:27" x14ac:dyDescent="0.35">
      <c r="B101" t="s">
        <v>94</v>
      </c>
      <c r="C101" s="12">
        <v>-247.46660144012196</v>
      </c>
      <c r="D101" s="12">
        <v>-127.14042359252605</v>
      </c>
      <c r="E101" s="12">
        <v>0</v>
      </c>
      <c r="F101" s="12">
        <v>93.901086423467419</v>
      </c>
      <c r="G101" s="12">
        <v>-45.869756175800191</v>
      </c>
      <c r="H101" s="12">
        <v>-44.262077936314654</v>
      </c>
      <c r="I101" s="12">
        <v>79.821696703376347</v>
      </c>
      <c r="J101" s="12">
        <v>-18.438198256008466</v>
      </c>
      <c r="K101" s="12">
        <v>-26.879478932011473</v>
      </c>
      <c r="L101" s="12">
        <v>-192.40275316145249</v>
      </c>
      <c r="M101" s="12">
        <v>-54.339846031739221</v>
      </c>
      <c r="N101" s="12">
        <v>-34.73061492141639</v>
      </c>
      <c r="O101" s="12">
        <v>-24.234843620347615</v>
      </c>
      <c r="P101" s="12">
        <v>-11.570153359356629</v>
      </c>
      <c r="Q101" s="12">
        <v>-3.9874723896372846</v>
      </c>
      <c r="R101" s="12">
        <v>-7.4289929510757124</v>
      </c>
      <c r="S101" s="12">
        <v>-2.5864963259106672</v>
      </c>
      <c r="T101" s="12">
        <v>25.393542138600505</v>
      </c>
      <c r="U101" s="12">
        <v>0.1316134429652345</v>
      </c>
      <c r="V101" s="12">
        <v>0.18371616704748986</v>
      </c>
      <c r="W101" s="12">
        <v>1.1254206057741401E-2</v>
      </c>
    </row>
    <row r="103" spans="1:27" x14ac:dyDescent="0.35">
      <c r="B103" t="s">
        <v>95</v>
      </c>
      <c r="C103" s="12">
        <v>-0.22098078290197884</v>
      </c>
      <c r="D103" s="42">
        <v>0</v>
      </c>
      <c r="E103" s="42">
        <v>0</v>
      </c>
      <c r="F103" s="42">
        <v>0</v>
      </c>
      <c r="G103" s="42">
        <v>0</v>
      </c>
      <c r="H103" s="42">
        <v>0</v>
      </c>
      <c r="I103" s="42">
        <v>-6.850507939713997E-2</v>
      </c>
      <c r="J103" s="42">
        <v>-5.1368608706669955E-2</v>
      </c>
      <c r="K103" s="42">
        <v>-4.4733092271349979E-2</v>
      </c>
      <c r="L103" s="42">
        <v>-4.4386951299389979E-2</v>
      </c>
      <c r="M103" s="42">
        <v>-4.8453030746440008E-2</v>
      </c>
      <c r="N103" s="42">
        <v>-2.6791667456039999E-2</v>
      </c>
      <c r="O103" s="42">
        <v>-1.8864911596630007E-2</v>
      </c>
      <c r="P103" s="42">
        <v>-1.8337975902429998E-2</v>
      </c>
      <c r="Q103" s="42">
        <v>-2.1055257358399998E-2</v>
      </c>
      <c r="R103" s="42">
        <v>-1.6230047289900001E-2</v>
      </c>
      <c r="S103" s="42">
        <v>-2.6793436326790002E-2</v>
      </c>
      <c r="T103" s="42">
        <v>-3.8541831436080018E-2</v>
      </c>
      <c r="U103" s="42">
        <v>0</v>
      </c>
      <c r="V103" s="42">
        <v>0</v>
      </c>
      <c r="W103" s="42">
        <v>0</v>
      </c>
      <c r="Z103" s="49" t="s">
        <v>96</v>
      </c>
      <c r="AA103" s="49" t="s">
        <v>97</v>
      </c>
    </row>
    <row r="104" spans="1:27" x14ac:dyDescent="0.35">
      <c r="B104" t="s">
        <v>98</v>
      </c>
      <c r="C104" s="12">
        <v>22469.311583909846</v>
      </c>
      <c r="D104" s="42">
        <v>3583.8759033503297</v>
      </c>
      <c r="E104" s="42">
        <v>3377.3399183170782</v>
      </c>
      <c r="F104" s="42">
        <v>3859.0263080818472</v>
      </c>
      <c r="G104" s="42">
        <v>2814.6804381862312</v>
      </c>
      <c r="H104" s="42">
        <v>3079.2627555984623</v>
      </c>
      <c r="I104" s="42">
        <v>3036.5801477760779</v>
      </c>
      <c r="J104" s="42">
        <v>2534.6998274412631</v>
      </c>
      <c r="K104" s="42">
        <v>2323.3156719758572</v>
      </c>
      <c r="L104" s="42">
        <v>2477.399309405444</v>
      </c>
      <c r="M104" s="42">
        <v>758.35158527085161</v>
      </c>
      <c r="N104" s="42">
        <v>491.65578008810627</v>
      </c>
      <c r="O104" s="42">
        <v>418.90246350675369</v>
      </c>
      <c r="P104" s="42">
        <v>431.6401920667451</v>
      </c>
      <c r="Q104" s="42">
        <v>468.69366264498819</v>
      </c>
      <c r="R104" s="42">
        <v>495.86761223226557</v>
      </c>
      <c r="S104" s="42">
        <v>537.1417878477788</v>
      </c>
      <c r="T104" s="42">
        <v>697.15885606309962</v>
      </c>
      <c r="U104" s="42">
        <v>457.2319600182181</v>
      </c>
      <c r="V104" s="42">
        <v>462.37704193744139</v>
      </c>
      <c r="W104" s="42">
        <v>447.10051751560349</v>
      </c>
      <c r="Z104" s="49" t="s">
        <v>99</v>
      </c>
      <c r="AA104" s="49">
        <v>0</v>
      </c>
    </row>
    <row r="105" spans="1:27" x14ac:dyDescent="0.35">
      <c r="B105" t="s">
        <v>100</v>
      </c>
      <c r="C105" s="12">
        <v>888.84923522041856</v>
      </c>
      <c r="D105" s="42">
        <v>95.23845891531964</v>
      </c>
      <c r="E105" s="42">
        <v>91.750069730418389</v>
      </c>
      <c r="F105" s="42">
        <v>96.88473736620773</v>
      </c>
      <c r="G105" s="42">
        <v>109.4983948333616</v>
      </c>
      <c r="H105" s="42">
        <v>110.6240044958393</v>
      </c>
      <c r="I105" s="42">
        <v>138.24704340162279</v>
      </c>
      <c r="J105" s="42">
        <v>141.74836343860551</v>
      </c>
      <c r="K105" s="42">
        <v>135.29707216264902</v>
      </c>
      <c r="L105" s="42">
        <v>106.13446669155961</v>
      </c>
      <c r="M105" s="42">
        <v>64.683696408885851</v>
      </c>
      <c r="N105" s="42">
        <v>50.99945099722926</v>
      </c>
      <c r="O105" s="42">
        <v>44.840967974560854</v>
      </c>
      <c r="P105" s="42">
        <v>30.271239202498258</v>
      </c>
      <c r="Q105" s="42">
        <v>30.725536366439371</v>
      </c>
      <c r="R105" s="42">
        <v>26.104149577562861</v>
      </c>
      <c r="S105" s="42">
        <v>29.493946427467119</v>
      </c>
      <c r="T105" s="42">
        <v>21.803825080211571</v>
      </c>
      <c r="U105" s="42">
        <v>24.971992987522778</v>
      </c>
      <c r="V105" s="42">
        <v>25.87718447971104</v>
      </c>
      <c r="W105" s="42">
        <v>26.834974007267302</v>
      </c>
      <c r="Z105" s="49" t="s">
        <v>101</v>
      </c>
      <c r="AA105" s="49">
        <v>0</v>
      </c>
    </row>
    <row r="106" spans="1:27" x14ac:dyDescent="0.35">
      <c r="B106" t="s">
        <v>102</v>
      </c>
      <c r="C106" s="12">
        <v>0</v>
      </c>
      <c r="D106" s="12">
        <v>0</v>
      </c>
      <c r="E106" s="12">
        <v>0</v>
      </c>
      <c r="F106" s="12">
        <v>0</v>
      </c>
      <c r="G106" s="12">
        <v>0</v>
      </c>
      <c r="H106" s="12">
        <v>0</v>
      </c>
      <c r="I106" s="12">
        <v>0</v>
      </c>
      <c r="J106" s="12">
        <v>0</v>
      </c>
      <c r="K106" s="12">
        <v>0</v>
      </c>
      <c r="L106" s="12">
        <v>0</v>
      </c>
      <c r="M106" s="12">
        <v>0</v>
      </c>
      <c r="N106" s="12">
        <v>0</v>
      </c>
      <c r="O106" s="12">
        <v>0</v>
      </c>
      <c r="P106" s="12">
        <v>0</v>
      </c>
      <c r="Q106" s="12">
        <v>0</v>
      </c>
      <c r="R106" s="12">
        <v>0</v>
      </c>
      <c r="S106" s="12">
        <v>0</v>
      </c>
      <c r="T106" s="12">
        <v>0</v>
      </c>
      <c r="U106" s="12">
        <v>0</v>
      </c>
      <c r="V106" s="12">
        <v>0</v>
      </c>
      <c r="W106" s="12">
        <v>0</v>
      </c>
      <c r="Z106" t="s">
        <v>103</v>
      </c>
    </row>
    <row r="107" spans="1:27" x14ac:dyDescent="0.35">
      <c r="B107" t="s">
        <v>1</v>
      </c>
      <c r="C107" s="22">
        <v>23358.160819130266</v>
      </c>
      <c r="D107" s="22">
        <v>3679.1143622656496</v>
      </c>
      <c r="E107" s="22">
        <v>3469.0899880474967</v>
      </c>
      <c r="F107" s="22">
        <v>3955.9110454480551</v>
      </c>
      <c r="G107" s="22">
        <v>2924.1788330195927</v>
      </c>
      <c r="H107" s="22">
        <v>3189.8867600943017</v>
      </c>
      <c r="I107" s="22">
        <v>3174.8271911777006</v>
      </c>
      <c r="J107" s="22">
        <v>2676.4481908798684</v>
      </c>
      <c r="K107" s="22">
        <v>2458.6127441385061</v>
      </c>
      <c r="L107" s="22">
        <v>2583.5337760970037</v>
      </c>
      <c r="M107" s="22">
        <v>823.03528167973741</v>
      </c>
      <c r="N107" s="22">
        <v>542.65523108533557</v>
      </c>
      <c r="O107" s="22">
        <v>463.74343148131453</v>
      </c>
      <c r="P107" s="22">
        <v>461.91143126924334</v>
      </c>
      <c r="Q107" s="22">
        <v>499.41919901142757</v>
      </c>
      <c r="R107" s="22">
        <v>521.97176180982842</v>
      </c>
      <c r="S107" s="22">
        <v>566.63573427524591</v>
      </c>
      <c r="T107" s="22">
        <v>718.96268114331122</v>
      </c>
      <c r="U107" s="22">
        <v>482.20395300574086</v>
      </c>
      <c r="V107" s="22">
        <v>488.25422641715244</v>
      </c>
      <c r="W107" s="22">
        <v>473.93549152287079</v>
      </c>
    </row>
  </sheetData>
  <conditionalFormatting sqref="D84:W92">
    <cfRule type="colorScale" priority="5">
      <colorScale>
        <cfvo type="min"/>
        <cfvo type="max"/>
        <color rgb="FFFFEF9C"/>
        <color rgb="FF63BE7B"/>
      </colorScale>
    </cfRule>
  </conditionalFormatting>
  <conditionalFormatting sqref="D93:W93">
    <cfRule type="colorScale" priority="1">
      <colorScale>
        <cfvo type="min"/>
        <cfvo type="max"/>
        <color rgb="FFFFEF9C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3:W93">
    <cfRule type="colorScale" priority="2">
      <colorScale>
        <cfvo type="min"/>
        <cfvo type="max"/>
        <color rgb="FFFFEF9C"/>
        <color rgb="FF63BE7B"/>
      </colorScale>
    </cfRule>
  </conditionalFormatting>
  <conditionalFormatting sqref="D84:W84">
    <cfRule type="colorScale" priority="4">
      <colorScale>
        <cfvo type="min"/>
        <cfvo type="max"/>
        <color rgb="FFFFEF9C"/>
        <color rgb="FF63BE7B"/>
      </colorScale>
    </cfRule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79099-24C5-4766-A7C5-B28C911BE612}">
  <dimension ref="A1:X107"/>
  <sheetViews>
    <sheetView topLeftCell="A140" workbookViewId="0">
      <selection activeCell="C153" sqref="C153"/>
    </sheetView>
  </sheetViews>
  <sheetFormatPr defaultRowHeight="14.5" x14ac:dyDescent="0.35"/>
  <cols>
    <col min="1" max="1" width="9.1796875" style="1"/>
    <col min="2" max="2" width="28.453125" customWidth="1"/>
    <col min="3" max="3" width="19.453125" customWidth="1"/>
    <col min="4" max="23" width="11.453125" customWidth="1"/>
    <col min="24" max="24" width="3.7265625" customWidth="1"/>
  </cols>
  <sheetData>
    <row r="1" spans="1:24" ht="21.5" thickBot="1" x14ac:dyDescent="0.55000000000000004">
      <c r="C1" s="2" t="s">
        <v>0</v>
      </c>
      <c r="D1" s="3"/>
      <c r="F1" s="4" t="s">
        <v>106</v>
      </c>
    </row>
    <row r="2" spans="1:24" ht="15" thickBot="1" x14ac:dyDescent="0.4">
      <c r="C2" s="6">
        <v>6.7699999999999996E-2</v>
      </c>
    </row>
    <row r="5" spans="1:24" x14ac:dyDescent="0.35">
      <c r="B5" s="9" t="s">
        <v>5</v>
      </c>
      <c r="C5" s="10" t="s">
        <v>6</v>
      </c>
      <c r="D5" s="11">
        <v>2023</v>
      </c>
      <c r="E5" s="11">
        <v>2024</v>
      </c>
      <c r="F5" s="11">
        <v>2025</v>
      </c>
      <c r="G5" s="11">
        <v>2026</v>
      </c>
      <c r="H5" s="11">
        <v>2027</v>
      </c>
      <c r="I5" s="11">
        <v>2028</v>
      </c>
      <c r="J5" s="11">
        <v>2029</v>
      </c>
      <c r="K5" s="11">
        <v>2030</v>
      </c>
      <c r="L5" s="11">
        <v>2031</v>
      </c>
      <c r="M5" s="11">
        <v>2032</v>
      </c>
      <c r="N5" s="11">
        <v>2033</v>
      </c>
      <c r="O5" s="11">
        <v>2034</v>
      </c>
      <c r="P5" s="11">
        <v>2035</v>
      </c>
      <c r="Q5" s="11">
        <v>2036</v>
      </c>
      <c r="R5" s="11">
        <v>2037</v>
      </c>
      <c r="S5" s="11">
        <v>2038</v>
      </c>
      <c r="T5" s="11">
        <v>2039</v>
      </c>
      <c r="U5" s="11">
        <v>2040</v>
      </c>
      <c r="V5" s="11">
        <v>2041</v>
      </c>
      <c r="W5" s="11">
        <v>2042</v>
      </c>
    </row>
    <row r="7" spans="1:24" ht="15.5" x14ac:dyDescent="0.35">
      <c r="A7" s="1">
        <v>1</v>
      </c>
      <c r="B7" s="17" t="s">
        <v>11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</row>
    <row r="8" spans="1:24" ht="15.5" x14ac:dyDescent="0.35">
      <c r="B8" s="17" t="s">
        <v>12</v>
      </c>
      <c r="C8" s="12">
        <f>'PS1-SC-CETA'!C8-'PS0-SC'!C8</f>
        <v>-1.5060066531077609E-2</v>
      </c>
      <c r="D8" s="12">
        <f>'PS1-SC-CETA'!D8-'PS0-SC'!D8</f>
        <v>4.2465508770987981E-3</v>
      </c>
      <c r="E8" s="12">
        <f>'PS1-SC-CETA'!E8-'PS0-SC'!E8</f>
        <v>1.3856623368106114E-2</v>
      </c>
      <c r="F8" s="12">
        <f>'PS1-SC-CETA'!F8-'PS0-SC'!F8</f>
        <v>6.6974707842334169E-2</v>
      </c>
      <c r="G8" s="12">
        <f>'PS1-SC-CETA'!G8-'PS0-SC'!G8</f>
        <v>2.3479797752273157E-2</v>
      </c>
      <c r="H8" s="12">
        <f>'PS1-SC-CETA'!H8-'PS0-SC'!H8</f>
        <v>-0.51430727007861066</v>
      </c>
      <c r="I8" s="12">
        <f>'PS1-SC-CETA'!I8-'PS0-SC'!I8</f>
        <v>0.85561742767870186</v>
      </c>
      <c r="J8" s="12">
        <f>'PS1-SC-CETA'!J8-'PS0-SC'!J8</f>
        <v>-9.1757942513055468E-3</v>
      </c>
      <c r="K8" s="12">
        <f>'PS1-SC-CETA'!K8-'PS0-SC'!K8</f>
        <v>-2.2920068911780334E-2</v>
      </c>
      <c r="L8" s="12">
        <f>'PS1-SC-CETA'!L8-'PS0-SC'!L8</f>
        <v>-5.5140777001867036E-2</v>
      </c>
      <c r="M8" s="12">
        <f>'PS1-SC-CETA'!M8-'PS0-SC'!M8</f>
        <v>-5.5808704251632868E-2</v>
      </c>
      <c r="N8" s="12">
        <f>'PS1-SC-CETA'!N8-'PS0-SC'!N8</f>
        <v>-8.6629113107009381E-2</v>
      </c>
      <c r="O8" s="12">
        <f>'PS1-SC-CETA'!O8-'PS0-SC'!O8</f>
        <v>8.0521242005100468E-3</v>
      </c>
      <c r="P8" s="12">
        <f>'PS1-SC-CETA'!P8-'PS0-SC'!P8</f>
        <v>-8.5104364686290346E-3</v>
      </c>
      <c r="Q8" s="12">
        <f>'PS1-SC-CETA'!Q8-'PS0-SC'!Q8</f>
        <v>2.3963041744709646E-2</v>
      </c>
      <c r="R8" s="12">
        <f>'PS1-SC-CETA'!R8-'PS0-SC'!R8</f>
        <v>-0.13772377708074002</v>
      </c>
      <c r="S8" s="12">
        <f>'PS1-SC-CETA'!S8-'PS0-SC'!S8</f>
        <v>1.4980836145809029E-2</v>
      </c>
      <c r="T8" s="12">
        <f>'PS1-SC-CETA'!T8-'PS0-SC'!T8</f>
        <v>-0.46714920713022146</v>
      </c>
      <c r="U8" s="12">
        <f>'PS1-SC-CETA'!U8-'PS0-SC'!U8</f>
        <v>0</v>
      </c>
      <c r="V8" s="12">
        <f>'PS1-SC-CETA'!V8-'PS0-SC'!V8</f>
        <v>0</v>
      </c>
      <c r="W8" s="12">
        <f>'PS1-SC-CETA'!W8-'PS0-SC'!W8</f>
        <v>0</v>
      </c>
      <c r="X8" s="12"/>
    </row>
    <row r="9" spans="1:24" ht="7.5" customHeight="1" x14ac:dyDescent="0.35">
      <c r="B9" s="20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</row>
    <row r="10" spans="1:24" ht="15.5" x14ac:dyDescent="0.35">
      <c r="B10" s="21" t="s">
        <v>1</v>
      </c>
      <c r="C10" s="22">
        <f>C8</f>
        <v>-1.5060066531077609E-2</v>
      </c>
      <c r="D10" s="22">
        <f t="shared" ref="D10:W10" si="0">D8</f>
        <v>4.2465508770987981E-3</v>
      </c>
      <c r="E10" s="22">
        <f t="shared" si="0"/>
        <v>1.3856623368106114E-2</v>
      </c>
      <c r="F10" s="22">
        <f t="shared" si="0"/>
        <v>6.6974707842334169E-2</v>
      </c>
      <c r="G10" s="22">
        <f t="shared" si="0"/>
        <v>2.3479797752273157E-2</v>
      </c>
      <c r="H10" s="22">
        <f t="shared" si="0"/>
        <v>-0.51430727007861066</v>
      </c>
      <c r="I10" s="22">
        <f t="shared" si="0"/>
        <v>0.85561742767870186</v>
      </c>
      <c r="J10" s="22">
        <f t="shared" si="0"/>
        <v>-9.1757942513055468E-3</v>
      </c>
      <c r="K10" s="22">
        <f t="shared" si="0"/>
        <v>-2.2920068911780334E-2</v>
      </c>
      <c r="L10" s="22">
        <f t="shared" si="0"/>
        <v>-5.5140777001867036E-2</v>
      </c>
      <c r="M10" s="22">
        <f t="shared" si="0"/>
        <v>-5.5808704251632868E-2</v>
      </c>
      <c r="N10" s="22">
        <f t="shared" si="0"/>
        <v>-8.6629113107009381E-2</v>
      </c>
      <c r="O10" s="22">
        <f t="shared" si="0"/>
        <v>8.0521242005100468E-3</v>
      </c>
      <c r="P10" s="22">
        <f t="shared" si="0"/>
        <v>-8.5104364686290346E-3</v>
      </c>
      <c r="Q10" s="22">
        <f t="shared" si="0"/>
        <v>2.3963041744709646E-2</v>
      </c>
      <c r="R10" s="22">
        <f t="shared" si="0"/>
        <v>-0.13772377708074002</v>
      </c>
      <c r="S10" s="22">
        <f t="shared" si="0"/>
        <v>1.4980836145809029E-2</v>
      </c>
      <c r="T10" s="22">
        <f t="shared" si="0"/>
        <v>-0.46714920713022146</v>
      </c>
      <c r="U10" s="22">
        <f t="shared" si="0"/>
        <v>0</v>
      </c>
      <c r="V10" s="22">
        <f t="shared" si="0"/>
        <v>0</v>
      </c>
      <c r="W10" s="22">
        <f t="shared" si="0"/>
        <v>0</v>
      </c>
      <c r="X10" s="12"/>
    </row>
    <row r="11" spans="1:24" x14ac:dyDescent="0.35">
      <c r="X11" s="12"/>
    </row>
    <row r="12" spans="1:24" ht="15.5" x14ac:dyDescent="0.35">
      <c r="A12" s="1">
        <v>2</v>
      </c>
      <c r="B12" s="17" t="s">
        <v>14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</row>
    <row r="13" spans="1:24" ht="15.5" x14ac:dyDescent="0.35">
      <c r="B13" s="20" t="s">
        <v>15</v>
      </c>
      <c r="C13" s="12">
        <f>'PS1-SC-CETA'!C13-'PS0-SC'!C13</f>
        <v>0</v>
      </c>
      <c r="D13" s="12">
        <f>'PS1-SC-CETA'!D13-'PS0-SC'!D13</f>
        <v>0</v>
      </c>
      <c r="E13" s="12">
        <f>'PS1-SC-CETA'!E13-'PS0-SC'!E13</f>
        <v>0</v>
      </c>
      <c r="F13" s="12">
        <f>'PS1-SC-CETA'!F13-'PS0-SC'!F13</f>
        <v>0</v>
      </c>
      <c r="G13" s="12">
        <f>'PS1-SC-CETA'!G13-'PS0-SC'!G13</f>
        <v>0</v>
      </c>
      <c r="H13" s="12">
        <f>'PS1-SC-CETA'!H13-'PS0-SC'!H13</f>
        <v>0</v>
      </c>
      <c r="I13" s="12">
        <f>'PS1-SC-CETA'!I13-'PS0-SC'!I13</f>
        <v>0</v>
      </c>
      <c r="J13" s="12">
        <f>'PS1-SC-CETA'!J13-'PS0-SC'!J13</f>
        <v>0</v>
      </c>
      <c r="K13" s="12">
        <f>'PS1-SC-CETA'!K13-'PS0-SC'!K13</f>
        <v>0</v>
      </c>
      <c r="L13" s="12">
        <f>'PS1-SC-CETA'!L13-'PS0-SC'!L13</f>
        <v>0</v>
      </c>
      <c r="M13" s="12">
        <f>'PS1-SC-CETA'!M13-'PS0-SC'!M13</f>
        <v>0</v>
      </c>
      <c r="N13" s="12">
        <f>'PS1-SC-CETA'!N13-'PS0-SC'!N13</f>
        <v>0</v>
      </c>
      <c r="O13" s="12">
        <f>'PS1-SC-CETA'!O13-'PS0-SC'!O13</f>
        <v>0</v>
      </c>
      <c r="P13" s="12">
        <f>'PS1-SC-CETA'!P13-'PS0-SC'!P13</f>
        <v>0</v>
      </c>
      <c r="Q13" s="12">
        <f>'PS1-SC-CETA'!Q13-'PS0-SC'!Q13</f>
        <v>0</v>
      </c>
      <c r="R13" s="12">
        <f>'PS1-SC-CETA'!R13-'PS0-SC'!R13</f>
        <v>0</v>
      </c>
      <c r="S13" s="12">
        <f>'PS1-SC-CETA'!S13-'PS0-SC'!S13</f>
        <v>0</v>
      </c>
      <c r="T13" s="12">
        <f>'PS1-SC-CETA'!T13-'PS0-SC'!T13</f>
        <v>0</v>
      </c>
      <c r="U13" s="12">
        <f>'PS1-SC-CETA'!U13-'PS0-SC'!U13</f>
        <v>0</v>
      </c>
      <c r="V13" s="12">
        <f>'PS1-SC-CETA'!V13-'PS0-SC'!V13</f>
        <v>0</v>
      </c>
      <c r="W13" s="12">
        <f>'PS1-SC-CETA'!W13-'PS0-SC'!W13</f>
        <v>0</v>
      </c>
      <c r="X13" s="12"/>
    </row>
    <row r="14" spans="1:24" ht="15.5" x14ac:dyDescent="0.35">
      <c r="B14" s="20" t="s">
        <v>17</v>
      </c>
      <c r="C14" s="12">
        <f>'PS1-SC-CETA'!C14-'PS0-SC'!C14</f>
        <v>0</v>
      </c>
      <c r="D14" s="12">
        <f>'PS1-SC-CETA'!D14-'PS0-SC'!D14</f>
        <v>0</v>
      </c>
      <c r="E14" s="12">
        <f>'PS1-SC-CETA'!E14-'PS0-SC'!E14</f>
        <v>0</v>
      </c>
      <c r="F14" s="12">
        <f>'PS1-SC-CETA'!F14-'PS0-SC'!F14</f>
        <v>0</v>
      </c>
      <c r="G14" s="12">
        <f>'PS1-SC-CETA'!G14-'PS0-SC'!G14</f>
        <v>0</v>
      </c>
      <c r="H14" s="12">
        <f>'PS1-SC-CETA'!H14-'PS0-SC'!H14</f>
        <v>0</v>
      </c>
      <c r="I14" s="12">
        <f>'PS1-SC-CETA'!I14-'PS0-SC'!I14</f>
        <v>0</v>
      </c>
      <c r="J14" s="12">
        <f>'PS1-SC-CETA'!J14-'PS0-SC'!J14</f>
        <v>0</v>
      </c>
      <c r="K14" s="12">
        <f>'PS1-SC-CETA'!K14-'PS0-SC'!K14</f>
        <v>0</v>
      </c>
      <c r="L14" s="12">
        <f>'PS1-SC-CETA'!L14-'PS0-SC'!L14</f>
        <v>0</v>
      </c>
      <c r="M14" s="12">
        <f>'PS1-SC-CETA'!M14-'PS0-SC'!M14</f>
        <v>0</v>
      </c>
      <c r="N14" s="12">
        <f>'PS1-SC-CETA'!N14-'PS0-SC'!N14</f>
        <v>0</v>
      </c>
      <c r="O14" s="12">
        <f>'PS1-SC-CETA'!O14-'PS0-SC'!O14</f>
        <v>0</v>
      </c>
      <c r="P14" s="12">
        <f>'PS1-SC-CETA'!P14-'PS0-SC'!P14</f>
        <v>0</v>
      </c>
      <c r="Q14" s="12">
        <f>'PS1-SC-CETA'!Q14-'PS0-SC'!Q14</f>
        <v>0</v>
      </c>
      <c r="R14" s="12">
        <f>'PS1-SC-CETA'!R14-'PS0-SC'!R14</f>
        <v>0</v>
      </c>
      <c r="S14" s="12">
        <f>'PS1-SC-CETA'!S14-'PS0-SC'!S14</f>
        <v>0</v>
      </c>
      <c r="T14" s="12">
        <f>'PS1-SC-CETA'!T14-'PS0-SC'!T14</f>
        <v>0</v>
      </c>
      <c r="U14" s="12">
        <f>'PS1-SC-CETA'!U14-'PS0-SC'!U14</f>
        <v>0</v>
      </c>
      <c r="V14" s="12">
        <f>'PS1-SC-CETA'!V14-'PS0-SC'!V14</f>
        <v>0</v>
      </c>
      <c r="W14" s="12">
        <f>'PS1-SC-CETA'!W14-'PS0-SC'!W14</f>
        <v>0</v>
      </c>
      <c r="X14" s="12"/>
    </row>
    <row r="15" spans="1:24" ht="15.5" x14ac:dyDescent="0.35">
      <c r="B15" s="26" t="s">
        <v>19</v>
      </c>
      <c r="C15" s="12">
        <f>'PS1-SC-CETA'!C15-'PS0-SC'!C15</f>
        <v>0</v>
      </c>
      <c r="D15" s="12">
        <f>'PS1-SC-CETA'!D15-'PS0-SC'!D15</f>
        <v>0</v>
      </c>
      <c r="E15" s="12">
        <f>'PS1-SC-CETA'!E15-'PS0-SC'!E15</f>
        <v>0</v>
      </c>
      <c r="F15" s="12">
        <f>'PS1-SC-CETA'!F15-'PS0-SC'!F15</f>
        <v>0</v>
      </c>
      <c r="G15" s="12">
        <f>'PS1-SC-CETA'!G15-'PS0-SC'!G15</f>
        <v>0</v>
      </c>
      <c r="H15" s="12">
        <f>'PS1-SC-CETA'!H15-'PS0-SC'!H15</f>
        <v>0</v>
      </c>
      <c r="I15" s="12">
        <f>'PS1-SC-CETA'!I15-'PS0-SC'!I15</f>
        <v>0</v>
      </c>
      <c r="J15" s="12">
        <f>'PS1-SC-CETA'!J15-'PS0-SC'!J15</f>
        <v>0</v>
      </c>
      <c r="K15" s="12">
        <f>'PS1-SC-CETA'!K15-'PS0-SC'!K15</f>
        <v>0</v>
      </c>
      <c r="L15" s="12">
        <f>'PS1-SC-CETA'!L15-'PS0-SC'!L15</f>
        <v>0</v>
      </c>
      <c r="M15" s="12">
        <f>'PS1-SC-CETA'!M15-'PS0-SC'!M15</f>
        <v>0</v>
      </c>
      <c r="N15" s="12">
        <f>'PS1-SC-CETA'!N15-'PS0-SC'!N15</f>
        <v>0</v>
      </c>
      <c r="O15" s="12">
        <f>'PS1-SC-CETA'!O15-'PS0-SC'!O15</f>
        <v>0</v>
      </c>
      <c r="P15" s="12">
        <f>'PS1-SC-CETA'!P15-'PS0-SC'!P15</f>
        <v>0</v>
      </c>
      <c r="Q15" s="12">
        <f>'PS1-SC-CETA'!Q15-'PS0-SC'!Q15</f>
        <v>0</v>
      </c>
      <c r="R15" s="12">
        <f>'PS1-SC-CETA'!R15-'PS0-SC'!R15</f>
        <v>0</v>
      </c>
      <c r="S15" s="12">
        <f>'PS1-SC-CETA'!S15-'PS0-SC'!S15</f>
        <v>0</v>
      </c>
      <c r="T15" s="12">
        <f>'PS1-SC-CETA'!T15-'PS0-SC'!T15</f>
        <v>0</v>
      </c>
      <c r="U15" s="12">
        <f>'PS1-SC-CETA'!U15-'PS0-SC'!U15</f>
        <v>0</v>
      </c>
      <c r="V15" s="12">
        <f>'PS1-SC-CETA'!V15-'PS0-SC'!V15</f>
        <v>0</v>
      </c>
      <c r="W15" s="12">
        <f>'PS1-SC-CETA'!W15-'PS0-SC'!W15</f>
        <v>0</v>
      </c>
      <c r="X15" s="12"/>
    </row>
    <row r="16" spans="1:24" ht="7.5" customHeight="1" x14ac:dyDescent="0.35">
      <c r="B16" s="27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</row>
    <row r="17" spans="1:24" ht="15.5" x14ac:dyDescent="0.35">
      <c r="B17" s="21" t="s">
        <v>1</v>
      </c>
      <c r="C17" s="22">
        <f>SUM(C13:C15)</f>
        <v>0</v>
      </c>
      <c r="D17" s="22">
        <f t="shared" ref="D17:W17" si="1">SUM(D13:D15)</f>
        <v>0</v>
      </c>
      <c r="E17" s="22">
        <f t="shared" si="1"/>
        <v>0</v>
      </c>
      <c r="F17" s="22">
        <f t="shared" si="1"/>
        <v>0</v>
      </c>
      <c r="G17" s="22">
        <f t="shared" si="1"/>
        <v>0</v>
      </c>
      <c r="H17" s="22">
        <f t="shared" si="1"/>
        <v>0</v>
      </c>
      <c r="I17" s="22">
        <f t="shared" si="1"/>
        <v>0</v>
      </c>
      <c r="J17" s="22">
        <f t="shared" si="1"/>
        <v>0</v>
      </c>
      <c r="K17" s="22">
        <f t="shared" si="1"/>
        <v>0</v>
      </c>
      <c r="L17" s="22">
        <f t="shared" si="1"/>
        <v>0</v>
      </c>
      <c r="M17" s="22">
        <f t="shared" si="1"/>
        <v>0</v>
      </c>
      <c r="N17" s="22">
        <f t="shared" si="1"/>
        <v>0</v>
      </c>
      <c r="O17" s="22">
        <f t="shared" si="1"/>
        <v>0</v>
      </c>
      <c r="P17" s="22">
        <f t="shared" si="1"/>
        <v>0</v>
      </c>
      <c r="Q17" s="22">
        <f t="shared" si="1"/>
        <v>0</v>
      </c>
      <c r="R17" s="22">
        <f t="shared" si="1"/>
        <v>0</v>
      </c>
      <c r="S17" s="22">
        <f t="shared" si="1"/>
        <v>0</v>
      </c>
      <c r="T17" s="22">
        <f t="shared" si="1"/>
        <v>0</v>
      </c>
      <c r="U17" s="22">
        <f t="shared" si="1"/>
        <v>0</v>
      </c>
      <c r="V17" s="22">
        <f t="shared" si="1"/>
        <v>0</v>
      </c>
      <c r="W17" s="22">
        <f t="shared" si="1"/>
        <v>0</v>
      </c>
      <c r="X17" s="12"/>
    </row>
    <row r="18" spans="1:24" x14ac:dyDescent="0.35">
      <c r="X18" s="12"/>
    </row>
    <row r="19" spans="1:24" ht="15.5" x14ac:dyDescent="0.35">
      <c r="A19" s="1">
        <v>3</v>
      </c>
      <c r="B19" s="17" t="s">
        <v>20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</row>
    <row r="20" spans="1:24" ht="15.5" x14ac:dyDescent="0.35">
      <c r="B20" s="20" t="s">
        <v>21</v>
      </c>
      <c r="C20" s="12">
        <f>'PS1-SC-CETA'!C20-'PS0-SC'!C20</f>
        <v>-12.619733280622313</v>
      </c>
      <c r="D20" s="12">
        <f>'PS1-SC-CETA'!D20-'PS0-SC'!D20</f>
        <v>3.2232332089392912E-2</v>
      </c>
      <c r="E20" s="12">
        <f>'PS1-SC-CETA'!E20-'PS0-SC'!E20</f>
        <v>6.2261221290896174E-2</v>
      </c>
      <c r="F20" s="12">
        <f>'PS1-SC-CETA'!F20-'PS0-SC'!F20</f>
        <v>-1.660972323477381</v>
      </c>
      <c r="G20" s="12">
        <f>'PS1-SC-CETA'!G20-'PS0-SC'!G20</f>
        <v>1.7206419445856227</v>
      </c>
      <c r="H20" s="12">
        <f>'PS1-SC-CETA'!H20-'PS0-SC'!H20</f>
        <v>-16.640177225347202</v>
      </c>
      <c r="I20" s="12">
        <f>'PS1-SC-CETA'!I20-'PS0-SC'!I20</f>
        <v>6.534920738483379</v>
      </c>
      <c r="J20" s="12">
        <f>'PS1-SC-CETA'!J20-'PS0-SC'!J20</f>
        <v>-7.9761056145059683E-2</v>
      </c>
      <c r="K20" s="12">
        <f>'PS1-SC-CETA'!K20-'PS0-SC'!K20</f>
        <v>-1.1579989703534466</v>
      </c>
      <c r="L20" s="12">
        <f>'PS1-SC-CETA'!L20-'PS0-SC'!L20</f>
        <v>-4.4728966334820939</v>
      </c>
      <c r="M20" s="12">
        <f>'PS1-SC-CETA'!M20-'PS0-SC'!M20</f>
        <v>-0.73827462838119118</v>
      </c>
      <c r="N20" s="12">
        <f>'PS1-SC-CETA'!N20-'PS0-SC'!N20</f>
        <v>-0.66591444621773732</v>
      </c>
      <c r="O20" s="12">
        <f>'PS1-SC-CETA'!O20-'PS0-SC'!O20</f>
        <v>3.2815282204978757E-2</v>
      </c>
      <c r="P20" s="12">
        <f>'PS1-SC-CETA'!P20-'PS0-SC'!P20</f>
        <v>-5.9199920325790245E-2</v>
      </c>
      <c r="Q20" s="12">
        <f>'PS1-SC-CETA'!Q20-'PS0-SC'!Q20</f>
        <v>0.12571616577064937</v>
      </c>
      <c r="R20" s="12">
        <f>'PS1-SC-CETA'!R20-'PS0-SC'!R20</f>
        <v>-0.94795619497022798</v>
      </c>
      <c r="S20" s="12">
        <f>'PS1-SC-CETA'!S20-'PS0-SC'!S20</f>
        <v>8.962556632681995E-2</v>
      </c>
      <c r="T20" s="12">
        <f>'PS1-SC-CETA'!T20-'PS0-SC'!T20</f>
        <v>-2.6644024728509166</v>
      </c>
      <c r="U20" s="12">
        <f>'PS1-SC-CETA'!U20-'PS0-SC'!U20</f>
        <v>0</v>
      </c>
      <c r="V20" s="12">
        <f>'PS1-SC-CETA'!V20-'PS0-SC'!V20</f>
        <v>0</v>
      </c>
      <c r="W20" s="12">
        <f>'PS1-SC-CETA'!W20-'PS0-SC'!W20</f>
        <v>0</v>
      </c>
      <c r="X20" s="12"/>
    </row>
    <row r="21" spans="1:24" ht="15.5" x14ac:dyDescent="0.35">
      <c r="B21" s="20" t="s">
        <v>23</v>
      </c>
      <c r="C21" s="12">
        <f>'PS1-SC-CETA'!C21-'PS0-SC'!C21</f>
        <v>0.95067297086664837</v>
      </c>
      <c r="D21" s="12">
        <f>'PS1-SC-CETA'!D21-'PS0-SC'!D21</f>
        <v>-3.7038167079999962E-2</v>
      </c>
      <c r="E21" s="12">
        <f>'PS1-SC-CETA'!E21-'PS0-SC'!E21</f>
        <v>2.2602818579999351E-2</v>
      </c>
      <c r="F21" s="12">
        <f>'PS1-SC-CETA'!F21-'PS0-SC'!F21</f>
        <v>0.54244687839999983</v>
      </c>
      <c r="G21" s="12">
        <f>'PS1-SC-CETA'!G21-'PS0-SC'!G21</f>
        <v>-0.39075572400000169</v>
      </c>
      <c r="H21" s="12">
        <f>'PS1-SC-CETA'!H21-'PS0-SC'!H21</f>
        <v>0.66857709279999966</v>
      </c>
      <c r="I21" s="12">
        <f>'PS1-SC-CETA'!I21-'PS0-SC'!I21</f>
        <v>-5.6474766000000898E-2</v>
      </c>
      <c r="J21" s="12">
        <f>'PS1-SC-CETA'!J21-'PS0-SC'!J21</f>
        <v>0.17406085799999715</v>
      </c>
      <c r="K21" s="12">
        <f>'PS1-SC-CETA'!K21-'PS0-SC'!K21</f>
        <v>0.34755925500000018</v>
      </c>
      <c r="L21" s="12">
        <f>'PS1-SC-CETA'!L21-'PS0-SC'!L21</f>
        <v>0.35173709500000072</v>
      </c>
      <c r="M21" s="12">
        <f>'PS1-SC-CETA'!M21-'PS0-SC'!M21</f>
        <v>0.42113205000000065</v>
      </c>
      <c r="N21" s="12">
        <f>'PS1-SC-CETA'!N21-'PS0-SC'!N21</f>
        <v>-0.57260250000000035</v>
      </c>
      <c r="O21" s="12">
        <f>'PS1-SC-CETA'!O21-'PS0-SC'!O21</f>
        <v>0.1924399999999995</v>
      </c>
      <c r="P21" s="12">
        <f>'PS1-SC-CETA'!P21-'PS0-SC'!P21</f>
        <v>0</v>
      </c>
      <c r="Q21" s="12">
        <f>'PS1-SC-CETA'!Q21-'PS0-SC'!Q21</f>
        <v>0</v>
      </c>
      <c r="R21" s="12">
        <f>'PS1-SC-CETA'!R21-'PS0-SC'!R21</f>
        <v>-0.33422704000000003</v>
      </c>
      <c r="S21" s="12">
        <f>'PS1-SC-CETA'!S21-'PS0-SC'!S21</f>
        <v>0.20761448000000016</v>
      </c>
      <c r="T21" s="12">
        <f>'PS1-SC-CETA'!T21-'PS0-SC'!T21</f>
        <v>-0.33380218000000106</v>
      </c>
      <c r="U21" s="12">
        <f>'PS1-SC-CETA'!U21-'PS0-SC'!U21</f>
        <v>0</v>
      </c>
      <c r="V21" s="12">
        <f>'PS1-SC-CETA'!V21-'PS0-SC'!V21</f>
        <v>0</v>
      </c>
      <c r="W21" s="12">
        <f>'PS1-SC-CETA'!W21-'PS0-SC'!W21</f>
        <v>0</v>
      </c>
      <c r="X21" s="12"/>
    </row>
    <row r="22" spans="1:24" ht="15.5" x14ac:dyDescent="0.35">
      <c r="B22" s="21" t="s">
        <v>1</v>
      </c>
      <c r="C22" s="22">
        <f>SUM(C20:C21)</f>
        <v>-11.669060309755665</v>
      </c>
      <c r="D22" s="22">
        <f t="shared" ref="D22:W22" si="2">SUM(D20:D21)</f>
        <v>-4.8058349906070497E-3</v>
      </c>
      <c r="E22" s="22">
        <f t="shared" si="2"/>
        <v>8.4864039870895525E-2</v>
      </c>
      <c r="F22" s="22">
        <f t="shared" si="2"/>
        <v>-1.1185254450773812</v>
      </c>
      <c r="G22" s="22">
        <f t="shared" si="2"/>
        <v>1.329886220585621</v>
      </c>
      <c r="H22" s="22">
        <f t="shared" si="2"/>
        <v>-15.971600132547202</v>
      </c>
      <c r="I22" s="22">
        <f t="shared" si="2"/>
        <v>6.4784459724833781</v>
      </c>
      <c r="J22" s="22">
        <f t="shared" si="2"/>
        <v>9.4299801854937471E-2</v>
      </c>
      <c r="K22" s="22">
        <f t="shared" si="2"/>
        <v>-0.81043971535344639</v>
      </c>
      <c r="L22" s="22">
        <f t="shared" si="2"/>
        <v>-4.1211595384820932</v>
      </c>
      <c r="M22" s="22">
        <f t="shared" si="2"/>
        <v>-0.31714257838119053</v>
      </c>
      <c r="N22" s="22">
        <f t="shared" si="2"/>
        <v>-1.2385169462177377</v>
      </c>
      <c r="O22" s="22">
        <f t="shared" si="2"/>
        <v>0.22525528220497826</v>
      </c>
      <c r="P22" s="22">
        <f t="shared" si="2"/>
        <v>-5.9199920325790245E-2</v>
      </c>
      <c r="Q22" s="22">
        <f t="shared" si="2"/>
        <v>0.12571616577064937</v>
      </c>
      <c r="R22" s="22">
        <f t="shared" si="2"/>
        <v>-1.282183234970228</v>
      </c>
      <c r="S22" s="22">
        <f t="shared" si="2"/>
        <v>0.29724004632682011</v>
      </c>
      <c r="T22" s="22">
        <f t="shared" si="2"/>
        <v>-2.9982046528509176</v>
      </c>
      <c r="U22" s="22">
        <f t="shared" si="2"/>
        <v>0</v>
      </c>
      <c r="V22" s="22">
        <f t="shared" si="2"/>
        <v>0</v>
      </c>
      <c r="W22" s="22">
        <f t="shared" si="2"/>
        <v>0</v>
      </c>
      <c r="X22" s="12"/>
    </row>
    <row r="23" spans="1:24" x14ac:dyDescent="0.35">
      <c r="X23" s="12"/>
    </row>
    <row r="24" spans="1:24" ht="15.5" x14ac:dyDescent="0.35">
      <c r="A24" s="1">
        <v>4</v>
      </c>
      <c r="B24" s="17" t="s">
        <v>25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</row>
    <row r="25" spans="1:24" ht="15.5" x14ac:dyDescent="0.35">
      <c r="B25" s="20" t="s">
        <v>26</v>
      </c>
      <c r="C25" s="12">
        <f>'PS1-SC-CETA'!C25-'PS0-SC'!C25</f>
        <v>21.316186644152509</v>
      </c>
      <c r="D25" s="12">
        <f>'PS1-SC-CETA'!D25-'PS0-SC'!D25</f>
        <v>0.27033432080970954</v>
      </c>
      <c r="E25" s="12">
        <f>'PS1-SC-CETA'!E25-'PS0-SC'!E25</f>
        <v>0</v>
      </c>
      <c r="F25" s="12">
        <f>'PS1-SC-CETA'!F25-'PS0-SC'!F25</f>
        <v>-5.6818555263618009E-2</v>
      </c>
      <c r="G25" s="12">
        <f>'PS1-SC-CETA'!G25-'PS0-SC'!G25</f>
        <v>-1.7661524070248902E-2</v>
      </c>
      <c r="H25" s="12">
        <f>'PS1-SC-CETA'!H25-'PS0-SC'!H25</f>
        <v>-11.341949545184349</v>
      </c>
      <c r="I25" s="12">
        <f>'PS1-SC-CETA'!I25-'PS0-SC'!I25</f>
        <v>46.825345261887321</v>
      </c>
      <c r="J25" s="12">
        <f>'PS1-SC-CETA'!J25-'PS0-SC'!J25</f>
        <v>1.3576423637791422</v>
      </c>
      <c r="K25" s="12">
        <f>'PS1-SC-CETA'!K25-'PS0-SC'!K25</f>
        <v>-2.79706002701462</v>
      </c>
      <c r="L25" s="12">
        <f>'PS1-SC-CETA'!L25-'PS0-SC'!L25</f>
        <v>-1.1667124560344462</v>
      </c>
      <c r="M25" s="12">
        <f>'PS1-SC-CETA'!M25-'PS0-SC'!M25</f>
        <v>1.3244297557678095</v>
      </c>
      <c r="N25" s="12">
        <f>'PS1-SC-CETA'!N25-'PS0-SC'!N25</f>
        <v>0.81147479312684823</v>
      </c>
      <c r="O25" s="12">
        <f>'PS1-SC-CETA'!O25-'PS0-SC'!O25</f>
        <v>0.81108647432444414</v>
      </c>
      <c r="P25" s="12">
        <f>'PS1-SC-CETA'!P25-'PS0-SC'!P25</f>
        <v>3.4043126218019637E-2</v>
      </c>
      <c r="Q25" s="12">
        <f>'PS1-SC-CETA'!Q25-'PS0-SC'!Q25</f>
        <v>-0.20493019155497905</v>
      </c>
      <c r="R25" s="12">
        <f>'PS1-SC-CETA'!R25-'PS0-SC'!R25</f>
        <v>5.8747252810651851E-2</v>
      </c>
      <c r="S25" s="12">
        <f>'PS1-SC-CETA'!S25-'PS0-SC'!S25</f>
        <v>0.44532562790051866</v>
      </c>
      <c r="T25" s="12">
        <f>'PS1-SC-CETA'!T25-'PS0-SC'!T25</f>
        <v>-7.4069577274211014</v>
      </c>
      <c r="U25" s="12">
        <f>'PS1-SC-CETA'!U25-'PS0-SC'!U25</f>
        <v>1.3783955640226442E-2</v>
      </c>
      <c r="V25" s="12">
        <f>'PS1-SC-CETA'!V25-'PS0-SC'!V25</f>
        <v>1.2866707359264484E-3</v>
      </c>
      <c r="W25" s="12">
        <f>'PS1-SC-CETA'!W25-'PS0-SC'!W25</f>
        <v>-8.6044354065728697E-4</v>
      </c>
      <c r="X25" s="12"/>
    </row>
    <row r="26" spans="1:24" ht="15.5" x14ac:dyDescent="0.35">
      <c r="B26" s="20" t="s">
        <v>27</v>
      </c>
      <c r="C26" s="12">
        <f>'PS1-SC-CETA'!C26-'PS0-SC'!C26</f>
        <v>-74.125349140518665</v>
      </c>
      <c r="D26" s="12">
        <f>'PS1-SC-CETA'!D26-'PS0-SC'!D26</f>
        <v>0.27048633967706337</v>
      </c>
      <c r="E26" s="12">
        <f>'PS1-SC-CETA'!E26-'PS0-SC'!E26</f>
        <v>9.9553364818802947E-2</v>
      </c>
      <c r="F26" s="12">
        <f>'PS1-SC-CETA'!F26-'PS0-SC'!F26</f>
        <v>2.2155130654068671</v>
      </c>
      <c r="G26" s="12">
        <f>'PS1-SC-CETA'!G26-'PS0-SC'!G26</f>
        <v>0.8738533280206866</v>
      </c>
      <c r="H26" s="12">
        <f>'PS1-SC-CETA'!H26-'PS0-SC'!H26</f>
        <v>-43.261240232968248</v>
      </c>
      <c r="I26" s="12">
        <f>'PS1-SC-CETA'!I26-'PS0-SC'!I26</f>
        <v>31.346447781587813</v>
      </c>
      <c r="J26" s="12">
        <f>'PS1-SC-CETA'!J26-'PS0-SC'!J26</f>
        <v>-0.3860902821925265</v>
      </c>
      <c r="K26" s="12">
        <f>'PS1-SC-CETA'!K26-'PS0-SC'!K26</f>
        <v>-19.638989039012358</v>
      </c>
      <c r="L26" s="12">
        <f>'PS1-SC-CETA'!L26-'PS0-SC'!L26</f>
        <v>-11.807393979212975</v>
      </c>
      <c r="M26" s="12">
        <f>'PS1-SC-CETA'!M26-'PS0-SC'!M26</f>
        <v>-14.129413494709979</v>
      </c>
      <c r="N26" s="12">
        <f>'PS1-SC-CETA'!N26-'PS0-SC'!N26</f>
        <v>-19.265400714825546</v>
      </c>
      <c r="O26" s="12">
        <f>'PS1-SC-CETA'!O26-'PS0-SC'!O26</f>
        <v>-7.9222567932775974</v>
      </c>
      <c r="P26" s="12">
        <f>'PS1-SC-CETA'!P26-'PS0-SC'!P26</f>
        <v>-10.179868772235352</v>
      </c>
      <c r="Q26" s="12">
        <f>'PS1-SC-CETA'!Q26-'PS0-SC'!Q26</f>
        <v>-6.3741642429307603</v>
      </c>
      <c r="R26" s="12">
        <f>'PS1-SC-CETA'!R26-'PS0-SC'!R26</f>
        <v>-15.762725772501881</v>
      </c>
      <c r="S26" s="12">
        <f>'PS1-SC-CETA'!S26-'PS0-SC'!S26</f>
        <v>-9.5066753662608789</v>
      </c>
      <c r="T26" s="12">
        <f>'PS1-SC-CETA'!T26-'PS0-SC'!T26</f>
        <v>-27.739640183217489</v>
      </c>
      <c r="U26" s="12">
        <f>'PS1-SC-CETA'!U26-'PS0-SC'!U26</f>
        <v>-3.1285642785258574</v>
      </c>
      <c r="V26" s="12">
        <f>'PS1-SC-CETA'!V26-'PS0-SC'!V26</f>
        <v>-3.8187045119190657</v>
      </c>
      <c r="W26" s="12">
        <f>'PS1-SC-CETA'!W26-'PS0-SC'!W26</f>
        <v>-3.3420969598833494</v>
      </c>
      <c r="X26" s="12"/>
    </row>
    <row r="27" spans="1:24" ht="15.5" x14ac:dyDescent="0.35">
      <c r="B27" s="21" t="s">
        <v>1</v>
      </c>
      <c r="C27" s="22">
        <f>SUM(C25:C26)</f>
        <v>-52.809162496366156</v>
      </c>
      <c r="D27" s="22">
        <f t="shared" ref="D27:W27" si="3">SUM(D25:D26)</f>
        <v>0.54082066048677291</v>
      </c>
      <c r="E27" s="22">
        <f t="shared" si="3"/>
        <v>9.9553364818802947E-2</v>
      </c>
      <c r="F27" s="22">
        <f t="shared" si="3"/>
        <v>2.1586945101432491</v>
      </c>
      <c r="G27" s="22">
        <f t="shared" si="3"/>
        <v>0.8561918039504377</v>
      </c>
      <c r="H27" s="22">
        <f t="shared" si="3"/>
        <v>-54.603189778152597</v>
      </c>
      <c r="I27" s="22">
        <f t="shared" si="3"/>
        <v>78.171793043475134</v>
      </c>
      <c r="J27" s="22">
        <f t="shared" si="3"/>
        <v>0.97155208158661566</v>
      </c>
      <c r="K27" s="22">
        <f t="shared" si="3"/>
        <v>-22.436049066026978</v>
      </c>
      <c r="L27" s="22">
        <f t="shared" si="3"/>
        <v>-12.974106435247421</v>
      </c>
      <c r="M27" s="22">
        <f t="shared" si="3"/>
        <v>-12.80498373894217</v>
      </c>
      <c r="N27" s="22">
        <f t="shared" si="3"/>
        <v>-18.453925921698698</v>
      </c>
      <c r="O27" s="22">
        <f t="shared" si="3"/>
        <v>-7.1111703189531532</v>
      </c>
      <c r="P27" s="22">
        <f t="shared" si="3"/>
        <v>-10.145825646017332</v>
      </c>
      <c r="Q27" s="22">
        <f t="shared" si="3"/>
        <v>-6.5790944344857394</v>
      </c>
      <c r="R27" s="22">
        <f t="shared" si="3"/>
        <v>-15.70397851969123</v>
      </c>
      <c r="S27" s="22">
        <f t="shared" si="3"/>
        <v>-9.0613497383603594</v>
      </c>
      <c r="T27" s="22">
        <f t="shared" si="3"/>
        <v>-35.14659791063859</v>
      </c>
      <c r="U27" s="22">
        <f t="shared" si="3"/>
        <v>-3.1147803228856308</v>
      </c>
      <c r="V27" s="22">
        <f t="shared" si="3"/>
        <v>-3.8174178411831394</v>
      </c>
      <c r="W27" s="22">
        <f t="shared" si="3"/>
        <v>-3.3429574034240068</v>
      </c>
      <c r="X27" s="12"/>
    </row>
    <row r="28" spans="1:24" ht="7.5" customHeight="1" x14ac:dyDescent="0.35">
      <c r="X28" s="12"/>
    </row>
    <row r="29" spans="1:24" ht="15.5" x14ac:dyDescent="0.35">
      <c r="B29" s="17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</row>
    <row r="30" spans="1:24" ht="15.5" x14ac:dyDescent="0.35">
      <c r="A30" s="1">
        <v>5</v>
      </c>
      <c r="B30" s="17" t="s">
        <v>29</v>
      </c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</row>
    <row r="31" spans="1:24" ht="15.5" x14ac:dyDescent="0.35">
      <c r="B31" s="20" t="s">
        <v>30</v>
      </c>
      <c r="C31" s="12">
        <f>'PS1-SC-CETA'!C31-'PS0-SC'!C31</f>
        <v>-48.285897409170502</v>
      </c>
      <c r="D31" s="12">
        <f>'PS1-SC-CETA'!D31-'PS0-SC'!D31</f>
        <v>0</v>
      </c>
      <c r="E31" s="12">
        <f>'PS1-SC-CETA'!E31-'PS0-SC'!E31</f>
        <v>0</v>
      </c>
      <c r="F31" s="12">
        <f>'PS1-SC-CETA'!F31-'PS0-SC'!F31</f>
        <v>0</v>
      </c>
      <c r="G31" s="12">
        <f>'PS1-SC-CETA'!G31-'PS0-SC'!G31</f>
        <v>-3.967743309715388E-3</v>
      </c>
      <c r="H31" s="12">
        <f>'PS1-SC-CETA'!H31-'PS0-SC'!H31</f>
        <v>-6.8642473158320172E-4</v>
      </c>
      <c r="I31" s="12">
        <f>'PS1-SC-CETA'!I31-'PS0-SC'!I31</f>
        <v>-5.3169704131050821E-4</v>
      </c>
      <c r="J31" s="12">
        <f>'PS1-SC-CETA'!J31-'PS0-SC'!J31</f>
        <v>6.0831517657788936E-4</v>
      </c>
      <c r="K31" s="12">
        <f>'PS1-SC-CETA'!K31-'PS0-SC'!K31</f>
        <v>-10.362438027348389</v>
      </c>
      <c r="L31" s="12">
        <f>'PS1-SC-CETA'!L31-'PS0-SC'!L31</f>
        <v>-10.676529360473182</v>
      </c>
      <c r="M31" s="12">
        <f>'PS1-SC-CETA'!M31-'PS0-SC'!M31</f>
        <v>-9.7162329105329945</v>
      </c>
      <c r="N31" s="12">
        <f>'PS1-SC-CETA'!N31-'PS0-SC'!N31</f>
        <v>-10.138582620186867</v>
      </c>
      <c r="O31" s="12">
        <f>'PS1-SC-CETA'!O31-'PS0-SC'!O31</f>
        <v>-10.430330794718429</v>
      </c>
      <c r="P31" s="12">
        <f>'PS1-SC-CETA'!P31-'PS0-SC'!P31</f>
        <v>-9.0558473065104863</v>
      </c>
      <c r="Q31" s="12">
        <f>'PS1-SC-CETA'!Q31-'PS0-SC'!Q31</f>
        <v>-11.803015985788079</v>
      </c>
      <c r="R31" s="12">
        <f>'PS1-SC-CETA'!R31-'PS0-SC'!R31</f>
        <v>-11.77133750720418</v>
      </c>
      <c r="S31" s="12">
        <f>'PS1-SC-CETA'!S31-'PS0-SC'!S31</f>
        <v>-12.434393159516617</v>
      </c>
      <c r="T31" s="12">
        <f>'PS1-SC-CETA'!T31-'PS0-SC'!T31</f>
        <v>-12.356638749650472</v>
      </c>
      <c r="U31" s="12">
        <f>'PS1-SC-CETA'!U31-'PS0-SC'!U31</f>
        <v>-0.16514533896784656</v>
      </c>
      <c r="V31" s="12">
        <f>'PS1-SC-CETA'!V31-'PS0-SC'!V31</f>
        <v>-0.12627656347856941</v>
      </c>
      <c r="W31" s="12">
        <f>'PS1-SC-CETA'!W31-'PS0-SC'!W31</f>
        <v>-7.6522097392768273E-3</v>
      </c>
      <c r="X31" s="12"/>
    </row>
    <row r="32" spans="1:24" ht="15.5" x14ac:dyDescent="0.35">
      <c r="B32" s="20" t="s">
        <v>32</v>
      </c>
      <c r="C32" s="12">
        <f>'PS1-SC-CETA'!C32-'PS0-SC'!C32</f>
        <v>-71.983189134978602</v>
      </c>
      <c r="D32" s="12">
        <f>'PS1-SC-CETA'!D32-'PS0-SC'!D32</f>
        <v>6.1820871906093089E-6</v>
      </c>
      <c r="E32" s="12">
        <f>'PS1-SC-CETA'!E32-'PS0-SC'!E32</f>
        <v>3.8393066029129841E-4</v>
      </c>
      <c r="F32" s="12">
        <f>'PS1-SC-CETA'!F32-'PS0-SC'!F32</f>
        <v>-3.2986327345895461E-2</v>
      </c>
      <c r="G32" s="12">
        <f>'PS1-SC-CETA'!G32-'PS0-SC'!G32</f>
        <v>-6.7196447162132245E-6</v>
      </c>
      <c r="H32" s="12">
        <f>'PS1-SC-CETA'!H32-'PS0-SC'!H32</f>
        <v>1.6467207062305533E-2</v>
      </c>
      <c r="I32" s="12">
        <f>'PS1-SC-CETA'!I32-'PS0-SC'!I32</f>
        <v>1.1026330652384786E-2</v>
      </c>
      <c r="J32" s="12">
        <f>'PS1-SC-CETA'!J32-'PS0-SC'!J32</f>
        <v>-1.5057287868103231E-3</v>
      </c>
      <c r="K32" s="12">
        <f>'PS1-SC-CETA'!K32-'PS0-SC'!K32</f>
        <v>-15.485448246770488</v>
      </c>
      <c r="L32" s="12">
        <f>'PS1-SC-CETA'!L32-'PS0-SC'!L32</f>
        <v>-15.985840061169938</v>
      </c>
      <c r="M32" s="12">
        <f>'PS1-SC-CETA'!M32-'PS0-SC'!M32</f>
        <v>-14.92136416170456</v>
      </c>
      <c r="N32" s="12">
        <f>'PS1-SC-CETA'!N32-'PS0-SC'!N32</f>
        <v>-13.85224782080536</v>
      </c>
      <c r="O32" s="12">
        <f>'PS1-SC-CETA'!O32-'PS0-SC'!O32</f>
        <v>-15.237579015224355</v>
      </c>
      <c r="P32" s="12">
        <f>'PS1-SC-CETA'!P32-'PS0-SC'!P32</f>
        <v>-16.271787051182173</v>
      </c>
      <c r="Q32" s="12">
        <f>'PS1-SC-CETA'!Q32-'PS0-SC'!Q32</f>
        <v>-16.58401701202979</v>
      </c>
      <c r="R32" s="12">
        <f>'PS1-SC-CETA'!R32-'PS0-SC'!R32</f>
        <v>-17.646152071534289</v>
      </c>
      <c r="S32" s="12">
        <f>'PS1-SC-CETA'!S32-'PS0-SC'!S32</f>
        <v>-17.850380270599999</v>
      </c>
      <c r="T32" s="12">
        <f>'PS1-SC-CETA'!T32-'PS0-SC'!T32</f>
        <v>-18.703666589961813</v>
      </c>
      <c r="U32" s="12">
        <f>'PS1-SC-CETA'!U32-'PS0-SC'!U32</f>
        <v>0.14288897019355318</v>
      </c>
      <c r="V32" s="12">
        <f>'PS1-SC-CETA'!V32-'PS0-SC'!V32</f>
        <v>0.10402427589838226</v>
      </c>
      <c r="W32" s="12">
        <f>'PS1-SC-CETA'!W32-'PS0-SC'!W32</f>
        <v>-1.82501370038608E-2</v>
      </c>
      <c r="X32" s="12"/>
    </row>
    <row r="33" spans="1:24" ht="15.5" x14ac:dyDescent="0.35">
      <c r="B33" s="20" t="s">
        <v>34</v>
      </c>
      <c r="C33" s="12">
        <f>'PS1-SC-CETA'!C33-'PS0-SC'!C33</f>
        <v>-0.49292030778029527</v>
      </c>
      <c r="D33" s="12">
        <f>'PS1-SC-CETA'!D33-'PS0-SC'!D33</f>
        <v>-3.5140761787708641E-3</v>
      </c>
      <c r="E33" s="12">
        <f>'PS1-SC-CETA'!E33-'PS0-SC'!E33</f>
        <v>-7.4194549802975018E-4</v>
      </c>
      <c r="F33" s="12">
        <f>'PS1-SC-CETA'!F33-'PS0-SC'!F33</f>
        <v>1.0291992753710844E-2</v>
      </c>
      <c r="G33" s="12">
        <f>'PS1-SC-CETA'!G33-'PS0-SC'!G33</f>
        <v>-1.8689748417109797E-2</v>
      </c>
      <c r="H33" s="12">
        <f>'PS1-SC-CETA'!H33-'PS0-SC'!H33</f>
        <v>-4.2869436411105966E-3</v>
      </c>
      <c r="I33" s="12">
        <f>'PS1-SC-CETA'!I33-'PS0-SC'!I33</f>
        <v>-8.0383307507430501E-2</v>
      </c>
      <c r="J33" s="12">
        <f>'PS1-SC-CETA'!J33-'PS0-SC'!J33</f>
        <v>7.0615785059047198E-4</v>
      </c>
      <c r="K33" s="12">
        <f>'PS1-SC-CETA'!K33-'PS0-SC'!K33</f>
        <v>2.4030784452230947E-2</v>
      </c>
      <c r="L33" s="12">
        <f>'PS1-SC-CETA'!L33-'PS0-SC'!L33</f>
        <v>-4.8110695744670195E-2</v>
      </c>
      <c r="M33" s="12">
        <f>'PS1-SC-CETA'!M33-'PS0-SC'!M33</f>
        <v>-0.11571581132785713</v>
      </c>
      <c r="N33" s="12">
        <f>'PS1-SC-CETA'!N33-'PS0-SC'!N33</f>
        <v>-9.6427733112151692E-2</v>
      </c>
      <c r="O33" s="12">
        <f>'PS1-SC-CETA'!O33-'PS0-SC'!O33</f>
        <v>-0.13505610727684925</v>
      </c>
      <c r="P33" s="12">
        <f>'PS1-SC-CETA'!P33-'PS0-SC'!P33</f>
        <v>-7.0709456996303821E-2</v>
      </c>
      <c r="Q33" s="12">
        <f>'PS1-SC-CETA'!Q33-'PS0-SC'!Q33</f>
        <v>-0.11812367651155942</v>
      </c>
      <c r="R33" s="12">
        <f>'PS1-SC-CETA'!R33-'PS0-SC'!R33</f>
        <v>-0.13433598522174073</v>
      </c>
      <c r="S33" s="12">
        <f>'PS1-SC-CETA'!S33-'PS0-SC'!S33</f>
        <v>-0.15013224317120422</v>
      </c>
      <c r="T33" s="12">
        <f>'PS1-SC-CETA'!T33-'PS0-SC'!T33</f>
        <v>-9.7291251029951731E-2</v>
      </c>
      <c r="U33" s="12">
        <f>'PS1-SC-CETA'!U33-'PS0-SC'!U33</f>
        <v>-3.3416676205050955E-2</v>
      </c>
      <c r="V33" s="12">
        <f>'PS1-SC-CETA'!V33-'PS0-SC'!V33</f>
        <v>-1.3606204933090282E-2</v>
      </c>
      <c r="W33" s="12">
        <f>'PS1-SC-CETA'!W33-'PS0-SC'!W33</f>
        <v>-6.9305671985819828E-2</v>
      </c>
      <c r="X33" s="12"/>
    </row>
    <row r="34" spans="1:24" ht="15.5" x14ac:dyDescent="0.35">
      <c r="B34" s="20" t="s">
        <v>36</v>
      </c>
      <c r="C34" s="12">
        <f>'PS1-SC-CETA'!C34-'PS0-SC'!C34</f>
        <v>0</v>
      </c>
      <c r="D34" s="12">
        <f>'PS1-SC-CETA'!D34-'PS0-SC'!D34</f>
        <v>0</v>
      </c>
      <c r="E34" s="12">
        <f>'PS1-SC-CETA'!E34-'PS0-SC'!E34</f>
        <v>0</v>
      </c>
      <c r="F34" s="12">
        <f>'PS1-SC-CETA'!F34-'PS0-SC'!F34</f>
        <v>0</v>
      </c>
      <c r="G34" s="12">
        <f>'PS1-SC-CETA'!G34-'PS0-SC'!G34</f>
        <v>0</v>
      </c>
      <c r="H34" s="12">
        <f>'PS1-SC-CETA'!H34-'PS0-SC'!H34</f>
        <v>0</v>
      </c>
      <c r="I34" s="12">
        <f>'PS1-SC-CETA'!I34-'PS0-SC'!I34</f>
        <v>0</v>
      </c>
      <c r="J34" s="12">
        <f>'PS1-SC-CETA'!J34-'PS0-SC'!J34</f>
        <v>0</v>
      </c>
      <c r="K34" s="12">
        <f>'PS1-SC-CETA'!K34-'PS0-SC'!K34</f>
        <v>0</v>
      </c>
      <c r="L34" s="12">
        <f>'PS1-SC-CETA'!L34-'PS0-SC'!L34</f>
        <v>0</v>
      </c>
      <c r="M34" s="12">
        <f>'PS1-SC-CETA'!M34-'PS0-SC'!M34</f>
        <v>0</v>
      </c>
      <c r="N34" s="12">
        <f>'PS1-SC-CETA'!N34-'PS0-SC'!N34</f>
        <v>0</v>
      </c>
      <c r="O34" s="12">
        <f>'PS1-SC-CETA'!O34-'PS0-SC'!O34</f>
        <v>0</v>
      </c>
      <c r="P34" s="12">
        <f>'PS1-SC-CETA'!P34-'PS0-SC'!P34</f>
        <v>0</v>
      </c>
      <c r="Q34" s="12">
        <f>'PS1-SC-CETA'!Q34-'PS0-SC'!Q34</f>
        <v>0</v>
      </c>
      <c r="R34" s="12">
        <f>'PS1-SC-CETA'!R34-'PS0-SC'!R34</f>
        <v>0</v>
      </c>
      <c r="S34" s="12">
        <f>'PS1-SC-CETA'!S34-'PS0-SC'!S34</f>
        <v>0</v>
      </c>
      <c r="T34" s="12">
        <f>'PS1-SC-CETA'!T34-'PS0-SC'!T34</f>
        <v>0</v>
      </c>
      <c r="U34" s="12">
        <f>'PS1-SC-CETA'!U34-'PS0-SC'!U34</f>
        <v>0</v>
      </c>
      <c r="V34" s="12">
        <f>'PS1-SC-CETA'!V34-'PS0-SC'!V34</f>
        <v>0</v>
      </c>
      <c r="W34" s="12">
        <f>'PS1-SC-CETA'!W34-'PS0-SC'!W34</f>
        <v>0</v>
      </c>
      <c r="X34" s="12"/>
    </row>
    <row r="35" spans="1:24" ht="15.5" x14ac:dyDescent="0.35">
      <c r="B35" s="20" t="s">
        <v>39</v>
      </c>
      <c r="C35" s="12">
        <f>'PS1-SC-CETA'!C35-'PS0-SC'!C35</f>
        <v>0</v>
      </c>
      <c r="D35" s="12">
        <f>'PS1-SC-CETA'!D35-'PS0-SC'!D35</f>
        <v>5.3290705182007514E-14</v>
      </c>
      <c r="E35" s="12">
        <f>'PS1-SC-CETA'!E35-'PS0-SC'!E35</f>
        <v>0</v>
      </c>
      <c r="F35" s="12">
        <f>'PS1-SC-CETA'!F35-'PS0-SC'!F35</f>
        <v>0</v>
      </c>
      <c r="G35" s="12">
        <f>'PS1-SC-CETA'!G35-'PS0-SC'!G35</f>
        <v>0</v>
      </c>
      <c r="H35" s="12">
        <f>'PS1-SC-CETA'!H35-'PS0-SC'!H35</f>
        <v>0</v>
      </c>
      <c r="I35" s="12">
        <f>'PS1-SC-CETA'!I35-'PS0-SC'!I35</f>
        <v>0</v>
      </c>
      <c r="J35" s="12">
        <f>'PS1-SC-CETA'!J35-'PS0-SC'!J35</f>
        <v>0</v>
      </c>
      <c r="K35" s="12">
        <f>'PS1-SC-CETA'!K35-'PS0-SC'!K35</f>
        <v>0</v>
      </c>
      <c r="L35" s="12">
        <f>'PS1-SC-CETA'!L35-'PS0-SC'!L35</f>
        <v>0</v>
      </c>
      <c r="M35" s="12">
        <f>'PS1-SC-CETA'!M35-'PS0-SC'!M35</f>
        <v>0</v>
      </c>
      <c r="N35" s="12">
        <f>'PS1-SC-CETA'!N35-'PS0-SC'!N35</f>
        <v>0</v>
      </c>
      <c r="O35" s="12">
        <f>'PS1-SC-CETA'!O35-'PS0-SC'!O35</f>
        <v>0</v>
      </c>
      <c r="P35" s="12">
        <f>'PS1-SC-CETA'!P35-'PS0-SC'!P35</f>
        <v>0</v>
      </c>
      <c r="Q35" s="12">
        <f>'PS1-SC-CETA'!Q35-'PS0-SC'!Q35</f>
        <v>0</v>
      </c>
      <c r="R35" s="12">
        <f>'PS1-SC-CETA'!R35-'PS0-SC'!R35</f>
        <v>0</v>
      </c>
      <c r="S35" s="12">
        <f>'PS1-SC-CETA'!S35-'PS0-SC'!S35</f>
        <v>0</v>
      </c>
      <c r="T35" s="12">
        <f>'PS1-SC-CETA'!T35-'PS0-SC'!T35</f>
        <v>0</v>
      </c>
      <c r="U35" s="12">
        <f>'PS1-SC-CETA'!U35-'PS0-SC'!U35</f>
        <v>0</v>
      </c>
      <c r="V35" s="12">
        <f>'PS1-SC-CETA'!V35-'PS0-SC'!V35</f>
        <v>0</v>
      </c>
      <c r="W35" s="12">
        <f>'PS1-SC-CETA'!W35-'PS0-SC'!W35</f>
        <v>0</v>
      </c>
      <c r="X35" s="12"/>
    </row>
    <row r="36" spans="1:24" ht="15.5" x14ac:dyDescent="0.35">
      <c r="B36" s="20" t="s">
        <v>41</v>
      </c>
      <c r="C36" s="12">
        <f>'PS1-SC-CETA'!C36-'PS0-SC'!C36</f>
        <v>0</v>
      </c>
      <c r="D36" s="12">
        <f>'PS1-SC-CETA'!D36-'PS0-SC'!D36</f>
        <v>0</v>
      </c>
      <c r="E36" s="12">
        <f>'PS1-SC-CETA'!E36-'PS0-SC'!E36</f>
        <v>0</v>
      </c>
      <c r="F36" s="12">
        <f>'PS1-SC-CETA'!F36-'PS0-SC'!F36</f>
        <v>0</v>
      </c>
      <c r="G36" s="12">
        <f>'PS1-SC-CETA'!G36-'PS0-SC'!G36</f>
        <v>0</v>
      </c>
      <c r="H36" s="12">
        <f>'PS1-SC-CETA'!H36-'PS0-SC'!H36</f>
        <v>0</v>
      </c>
      <c r="I36" s="12">
        <f>'PS1-SC-CETA'!I36-'PS0-SC'!I36</f>
        <v>0</v>
      </c>
      <c r="J36" s="12">
        <f>'PS1-SC-CETA'!J36-'PS0-SC'!J36</f>
        <v>0</v>
      </c>
      <c r="K36" s="12">
        <f>'PS1-SC-CETA'!K36-'PS0-SC'!K36</f>
        <v>0</v>
      </c>
      <c r="L36" s="12">
        <f>'PS1-SC-CETA'!L36-'PS0-SC'!L36</f>
        <v>0</v>
      </c>
      <c r="M36" s="12">
        <f>'PS1-SC-CETA'!M36-'PS0-SC'!M36</f>
        <v>0</v>
      </c>
      <c r="N36" s="12">
        <f>'PS1-SC-CETA'!N36-'PS0-SC'!N36</f>
        <v>0</v>
      </c>
      <c r="O36" s="12">
        <f>'PS1-SC-CETA'!O36-'PS0-SC'!O36</f>
        <v>0</v>
      </c>
      <c r="P36" s="12">
        <f>'PS1-SC-CETA'!P36-'PS0-SC'!P36</f>
        <v>0</v>
      </c>
      <c r="Q36" s="12">
        <f>'PS1-SC-CETA'!Q36-'PS0-SC'!Q36</f>
        <v>0</v>
      </c>
      <c r="R36" s="12">
        <f>'PS1-SC-CETA'!R36-'PS0-SC'!R36</f>
        <v>0</v>
      </c>
      <c r="S36" s="12">
        <f>'PS1-SC-CETA'!S36-'PS0-SC'!S36</f>
        <v>0</v>
      </c>
      <c r="T36" s="12">
        <f>'PS1-SC-CETA'!T36-'PS0-SC'!T36</f>
        <v>0</v>
      </c>
      <c r="U36" s="12">
        <f>'PS1-SC-CETA'!U36-'PS0-SC'!U36</f>
        <v>0</v>
      </c>
      <c r="V36" s="12">
        <f>'PS1-SC-CETA'!V36-'PS0-SC'!V36</f>
        <v>0</v>
      </c>
      <c r="W36" s="12">
        <f>'PS1-SC-CETA'!W36-'PS0-SC'!W36</f>
        <v>0</v>
      </c>
      <c r="X36" s="12"/>
    </row>
    <row r="37" spans="1:24" ht="15.5" x14ac:dyDescent="0.35">
      <c r="B37" s="20" t="s">
        <v>43</v>
      </c>
      <c r="C37" s="12">
        <f>'PS1-SC-CETA'!C37-'PS0-SC'!C37</f>
        <v>1.7336966104435305</v>
      </c>
      <c r="D37" s="12">
        <f>'PS1-SC-CETA'!D37-'PS0-SC'!D37</f>
        <v>0</v>
      </c>
      <c r="E37" s="12">
        <f>'PS1-SC-CETA'!E37-'PS0-SC'!E37</f>
        <v>0</v>
      </c>
      <c r="F37" s="12">
        <f>'PS1-SC-CETA'!F37-'PS0-SC'!F37</f>
        <v>0</v>
      </c>
      <c r="G37" s="12">
        <f>'PS1-SC-CETA'!G37-'PS0-SC'!G37</f>
        <v>-2.756793191984741E-4</v>
      </c>
      <c r="H37" s="12">
        <f>'PS1-SC-CETA'!H37-'PS0-SC'!H37</f>
        <v>0</v>
      </c>
      <c r="I37" s="12">
        <f>'PS1-SC-CETA'!I37-'PS0-SC'!I37</f>
        <v>-2.024656589759033E-3</v>
      </c>
      <c r="J37" s="12">
        <f>'PS1-SC-CETA'!J37-'PS0-SC'!J37</f>
        <v>1.9365850372921045E-4</v>
      </c>
      <c r="K37" s="12">
        <f>'PS1-SC-CETA'!K37-'PS0-SC'!K37</f>
        <v>8.9616414692272883E-4</v>
      </c>
      <c r="L37" s="12">
        <f>'PS1-SC-CETA'!L37-'PS0-SC'!L37</f>
        <v>7.1870274888397034E-4</v>
      </c>
      <c r="M37" s="12">
        <f>'PS1-SC-CETA'!M37-'PS0-SC'!M37</f>
        <v>-5.6233379199284173E-3</v>
      </c>
      <c r="N37" s="12">
        <f>'PS1-SC-CETA'!N37-'PS0-SC'!N37</f>
        <v>-1.3323252580335065E-2</v>
      </c>
      <c r="O37" s="12">
        <f>'PS1-SC-CETA'!O37-'PS0-SC'!O37</f>
        <v>1.5529289043473113</v>
      </c>
      <c r="P37" s="12">
        <f>'PS1-SC-CETA'!P37-'PS0-SC'!P37</f>
        <v>0.75952678574776655</v>
      </c>
      <c r="Q37" s="12">
        <f>'PS1-SC-CETA'!Q37-'PS0-SC'!Q37</f>
        <v>0.79706895221715968</v>
      </c>
      <c r="R37" s="12">
        <f>'PS1-SC-CETA'!R37-'PS0-SC'!R37</f>
        <v>1.1425071155515525</v>
      </c>
      <c r="S37" s="12">
        <f>'PS1-SC-CETA'!S37-'PS0-SC'!S37</f>
        <v>6.2004548266259008E-4</v>
      </c>
      <c r="T37" s="12">
        <f>'PS1-SC-CETA'!T37-'PS0-SC'!T37</f>
        <v>-2.3382657195725187E-4</v>
      </c>
      <c r="U37" s="12">
        <f>'PS1-SC-CETA'!U37-'PS0-SC'!U37</f>
        <v>-3.8803824771889595E-2</v>
      </c>
      <c r="V37" s="12">
        <f>'PS1-SC-CETA'!V37-'PS0-SC'!V37</f>
        <v>-4.1255731550450037E-2</v>
      </c>
      <c r="W37" s="12">
        <f>'PS1-SC-CETA'!W37-'PS0-SC'!W37</f>
        <v>-3.9376279567477468E-2</v>
      </c>
      <c r="X37" s="12"/>
    </row>
    <row r="38" spans="1:24" ht="15.5" x14ac:dyDescent="0.35">
      <c r="B38" s="20" t="s">
        <v>45</v>
      </c>
      <c r="C38" s="12">
        <f>'PS1-SC-CETA'!C38-'PS0-SC'!C38</f>
        <v>-27.826769350473114</v>
      </c>
      <c r="D38" s="12">
        <f>'PS1-SC-CETA'!D38-'PS0-SC'!D38</f>
        <v>-9.9942911211883256E-2</v>
      </c>
      <c r="E38" s="12">
        <f>'PS1-SC-CETA'!E38-'PS0-SC'!E38</f>
        <v>-5.434342868238673E-2</v>
      </c>
      <c r="F38" s="12">
        <f>'PS1-SC-CETA'!F38-'PS0-SC'!F38</f>
        <v>0.52416133017118227</v>
      </c>
      <c r="G38" s="12">
        <f>'PS1-SC-CETA'!G38-'PS0-SC'!G38</f>
        <v>-0.6335889582363734</v>
      </c>
      <c r="H38" s="12">
        <f>'PS1-SC-CETA'!H38-'PS0-SC'!H38</f>
        <v>-0.80988710102121786</v>
      </c>
      <c r="I38" s="12">
        <f>'PS1-SC-CETA'!I38-'PS0-SC'!I38</f>
        <v>0.72064499608575261</v>
      </c>
      <c r="J38" s="12">
        <f>'PS1-SC-CETA'!J38-'PS0-SC'!J38</f>
        <v>0.37259305402437803</v>
      </c>
      <c r="K38" s="12">
        <f>'PS1-SC-CETA'!K38-'PS0-SC'!K38</f>
        <v>-6.2290505582125775</v>
      </c>
      <c r="L38" s="12">
        <f>'PS1-SC-CETA'!L38-'PS0-SC'!L38</f>
        <v>-2.5046979312369331</v>
      </c>
      <c r="M38" s="12">
        <f>'PS1-SC-CETA'!M38-'PS0-SC'!M38</f>
        <v>-6.3776227606048792</v>
      </c>
      <c r="N38" s="12">
        <f>'PS1-SC-CETA'!N38-'PS0-SC'!N38</f>
        <v>-8.0462865039534677</v>
      </c>
      <c r="O38" s="12">
        <f>'PS1-SC-CETA'!O38-'PS0-SC'!O38</f>
        <v>-6.1797953166105231</v>
      </c>
      <c r="P38" s="12">
        <f>'PS1-SC-CETA'!P38-'PS0-SC'!P38</f>
        <v>-6.7820062869578237</v>
      </c>
      <c r="Q38" s="12">
        <f>'PS1-SC-CETA'!Q38-'PS0-SC'!Q38</f>
        <v>-5.0494436887264555</v>
      </c>
      <c r="R38" s="12">
        <f>'PS1-SC-CETA'!R38-'PS0-SC'!R38</f>
        <v>-5.7659290410429662</v>
      </c>
      <c r="S38" s="12">
        <f>'PS1-SC-CETA'!S38-'PS0-SC'!S38</f>
        <v>-7.0545299734103537</v>
      </c>
      <c r="T38" s="12">
        <f>'PS1-SC-CETA'!T38-'PS0-SC'!T38</f>
        <v>-3.057182956972099</v>
      </c>
      <c r="U38" s="12">
        <f>'PS1-SC-CETA'!U38-'PS0-SC'!U38</f>
        <v>-2.2766002173785296</v>
      </c>
      <c r="V38" s="12">
        <f>'PS1-SC-CETA'!V38-'PS0-SC'!V38</f>
        <v>-2.6234449412387448</v>
      </c>
      <c r="W38" s="12">
        <f>'PS1-SC-CETA'!W38-'PS0-SC'!W38</f>
        <v>-2.3844091615486604</v>
      </c>
      <c r="X38" s="12"/>
    </row>
    <row r="39" spans="1:24" ht="15.5" x14ac:dyDescent="0.35">
      <c r="B39" s="20" t="s">
        <v>46</v>
      </c>
      <c r="C39" s="12">
        <f>'PS1-SC-CETA'!C39-'PS0-SC'!C39</f>
        <v>3.6158437221473605E-2</v>
      </c>
      <c r="D39" s="12">
        <f>'PS1-SC-CETA'!D39-'PS0-SC'!D39</f>
        <v>6.9948650050000616E-2</v>
      </c>
      <c r="E39" s="12">
        <f>'PS1-SC-CETA'!E39-'PS0-SC'!E39</f>
        <v>-3.4695948199998661E-3</v>
      </c>
      <c r="F39" s="12">
        <f>'PS1-SC-CETA'!F39-'PS0-SC'!F39</f>
        <v>-8.6124036950001148E-2</v>
      </c>
      <c r="G39" s="12">
        <f>'PS1-SC-CETA'!G39-'PS0-SC'!G39</f>
        <v>-7.6550623409998408E-2</v>
      </c>
      <c r="H39" s="12">
        <f>'PS1-SC-CETA'!H39-'PS0-SC'!H39</f>
        <v>3.2838974209999705E-2</v>
      </c>
      <c r="I39" s="12">
        <f>'PS1-SC-CETA'!I39-'PS0-SC'!I39</f>
        <v>6.7677163740000879E-2</v>
      </c>
      <c r="J39" s="12">
        <f>'PS1-SC-CETA'!J39-'PS0-SC'!J39</f>
        <v>-1.5803527610000145E-2</v>
      </c>
      <c r="K39" s="12">
        <f>'PS1-SC-CETA'!K39-'PS0-SC'!K39</f>
        <v>0.10983001451000174</v>
      </c>
      <c r="L39" s="12">
        <f>'PS1-SC-CETA'!L39-'PS0-SC'!L39</f>
        <v>0.11298518217000009</v>
      </c>
      <c r="M39" s="12">
        <f>'PS1-SC-CETA'!M39-'PS0-SC'!M39</f>
        <v>-9.3960400049997617E-2</v>
      </c>
      <c r="N39" s="12">
        <f>'PS1-SC-CETA'!N39-'PS0-SC'!N39</f>
        <v>-1.5886468170002388E-2</v>
      </c>
      <c r="O39" s="12">
        <f>'PS1-SC-CETA'!O39-'PS0-SC'!O39</f>
        <v>-1.754432597000033E-2</v>
      </c>
      <c r="P39" s="12">
        <f>'PS1-SC-CETA'!P39-'PS0-SC'!P39</f>
        <v>-3.4905697379999268E-2</v>
      </c>
      <c r="Q39" s="12">
        <f>'PS1-SC-CETA'!Q39-'PS0-SC'!Q39</f>
        <v>-0.12427948320000048</v>
      </c>
      <c r="R39" s="12">
        <f>'PS1-SC-CETA'!R39-'PS0-SC'!R39</f>
        <v>7.8852406289999344E-2</v>
      </c>
      <c r="S39" s="12">
        <f>'PS1-SC-CETA'!S39-'PS0-SC'!S39</f>
        <v>-5.5419676809999707E-2</v>
      </c>
      <c r="T39" s="12">
        <f>'PS1-SC-CETA'!T39-'PS0-SC'!T39</f>
        <v>-0.10876519956999964</v>
      </c>
      <c r="U39" s="12">
        <f>'PS1-SC-CETA'!U39-'PS0-SC'!U39</f>
        <v>6.2677856910001495E-2</v>
      </c>
      <c r="V39" s="12">
        <f>'PS1-SC-CETA'!V39-'PS0-SC'!V39</f>
        <v>0.12649768272999928</v>
      </c>
      <c r="W39" s="12">
        <f>'PS1-SC-CETA'!W39-'PS0-SC'!W39</f>
        <v>5.6751127130000079E-2</v>
      </c>
      <c r="X39" s="12"/>
    </row>
    <row r="40" spans="1:24" ht="15.5" x14ac:dyDescent="0.35">
      <c r="B40" s="20" t="s">
        <v>47</v>
      </c>
      <c r="C40" s="12">
        <f>'PS1-SC-CETA'!C40-'PS0-SC'!C40</f>
        <v>0</v>
      </c>
      <c r="D40" s="12">
        <f>'PS1-SC-CETA'!D40-'PS0-SC'!D40</f>
        <v>0</v>
      </c>
      <c r="E40" s="12">
        <f>'PS1-SC-CETA'!E40-'PS0-SC'!E40</f>
        <v>0</v>
      </c>
      <c r="F40" s="12">
        <f>'PS1-SC-CETA'!F40-'PS0-SC'!F40</f>
        <v>0</v>
      </c>
      <c r="G40" s="12">
        <f>'PS1-SC-CETA'!G40-'PS0-SC'!G40</f>
        <v>0</v>
      </c>
      <c r="H40" s="12">
        <f>'PS1-SC-CETA'!H40-'PS0-SC'!H40</f>
        <v>0</v>
      </c>
      <c r="I40" s="12">
        <f>'PS1-SC-CETA'!I40-'PS0-SC'!I40</f>
        <v>0</v>
      </c>
      <c r="J40" s="12">
        <f>'PS1-SC-CETA'!J40-'PS0-SC'!J40</f>
        <v>0</v>
      </c>
      <c r="K40" s="12">
        <f>'PS1-SC-CETA'!K40-'PS0-SC'!K40</f>
        <v>0</v>
      </c>
      <c r="L40" s="12">
        <f>'PS1-SC-CETA'!L40-'PS0-SC'!L40</f>
        <v>0</v>
      </c>
      <c r="M40" s="12">
        <f>'PS1-SC-CETA'!M40-'PS0-SC'!M40</f>
        <v>0</v>
      </c>
      <c r="N40" s="12">
        <f>'PS1-SC-CETA'!N40-'PS0-SC'!N40</f>
        <v>0</v>
      </c>
      <c r="O40" s="12">
        <f>'PS1-SC-CETA'!O40-'PS0-SC'!O40</f>
        <v>0</v>
      </c>
      <c r="P40" s="12">
        <f>'PS1-SC-CETA'!P40-'PS0-SC'!P40</f>
        <v>0</v>
      </c>
      <c r="Q40" s="12">
        <f>'PS1-SC-CETA'!Q40-'PS0-SC'!Q40</f>
        <v>0</v>
      </c>
      <c r="R40" s="12">
        <f>'PS1-SC-CETA'!R40-'PS0-SC'!R40</f>
        <v>0</v>
      </c>
      <c r="S40" s="12">
        <f>'PS1-SC-CETA'!S40-'PS0-SC'!S40</f>
        <v>0</v>
      </c>
      <c r="T40" s="12">
        <f>'PS1-SC-CETA'!T40-'PS0-SC'!T40</f>
        <v>0</v>
      </c>
      <c r="U40" s="12">
        <f>'PS1-SC-CETA'!U40-'PS0-SC'!U40</f>
        <v>0</v>
      </c>
      <c r="V40" s="12">
        <f>'PS1-SC-CETA'!V40-'PS0-SC'!V40</f>
        <v>0</v>
      </c>
      <c r="W40" s="12">
        <f>'PS1-SC-CETA'!W40-'PS0-SC'!W40</f>
        <v>0</v>
      </c>
      <c r="X40" s="12"/>
    </row>
    <row r="41" spans="1:24" ht="15.5" x14ac:dyDescent="0.35">
      <c r="B41" s="20" t="s">
        <v>48</v>
      </c>
      <c r="C41" s="12">
        <f>'PS1-SC-CETA'!C41-'PS0-SC'!C41</f>
        <v>0</v>
      </c>
      <c r="D41" s="12">
        <f>'PS1-SC-CETA'!D41-'PS0-SC'!D41</f>
        <v>0</v>
      </c>
      <c r="E41" s="12">
        <f>'PS1-SC-CETA'!E41-'PS0-SC'!E41</f>
        <v>0</v>
      </c>
      <c r="F41" s="12">
        <f>'PS1-SC-CETA'!F41-'PS0-SC'!F41</f>
        <v>0</v>
      </c>
      <c r="G41" s="12">
        <f>'PS1-SC-CETA'!G41-'PS0-SC'!G41</f>
        <v>0</v>
      </c>
      <c r="H41" s="12">
        <f>'PS1-SC-CETA'!H41-'PS0-SC'!H41</f>
        <v>0</v>
      </c>
      <c r="I41" s="12">
        <f>'PS1-SC-CETA'!I41-'PS0-SC'!I41</f>
        <v>0</v>
      </c>
      <c r="J41" s="12">
        <f>'PS1-SC-CETA'!J41-'PS0-SC'!J41</f>
        <v>0</v>
      </c>
      <c r="K41" s="12">
        <f>'PS1-SC-CETA'!K41-'PS0-SC'!K41</f>
        <v>0</v>
      </c>
      <c r="L41" s="12">
        <f>'PS1-SC-CETA'!L41-'PS0-SC'!L41</f>
        <v>0</v>
      </c>
      <c r="M41" s="12">
        <f>'PS1-SC-CETA'!M41-'PS0-SC'!M41</f>
        <v>0</v>
      </c>
      <c r="N41" s="12">
        <f>'PS1-SC-CETA'!N41-'PS0-SC'!N41</f>
        <v>0</v>
      </c>
      <c r="O41" s="12">
        <f>'PS1-SC-CETA'!O41-'PS0-SC'!O41</f>
        <v>0</v>
      </c>
      <c r="P41" s="12">
        <f>'PS1-SC-CETA'!P41-'PS0-SC'!P41</f>
        <v>0</v>
      </c>
      <c r="Q41" s="12">
        <f>'PS1-SC-CETA'!Q41-'PS0-SC'!Q41</f>
        <v>0</v>
      </c>
      <c r="R41" s="12">
        <f>'PS1-SC-CETA'!R41-'PS0-SC'!R41</f>
        <v>0</v>
      </c>
      <c r="S41" s="12">
        <f>'PS1-SC-CETA'!S41-'PS0-SC'!S41</f>
        <v>0</v>
      </c>
      <c r="T41" s="12">
        <f>'PS1-SC-CETA'!T41-'PS0-SC'!T41</f>
        <v>0</v>
      </c>
      <c r="U41" s="12">
        <f>'PS1-SC-CETA'!U41-'PS0-SC'!U41</f>
        <v>0</v>
      </c>
      <c r="V41" s="12">
        <f>'PS1-SC-CETA'!V41-'PS0-SC'!V41</f>
        <v>0</v>
      </c>
      <c r="W41" s="12">
        <f>'PS1-SC-CETA'!W41-'PS0-SC'!W41</f>
        <v>0</v>
      </c>
      <c r="X41" s="12"/>
    </row>
    <row r="42" spans="1:24" ht="15.5" x14ac:dyDescent="0.35">
      <c r="B42" s="20" t="s">
        <v>49</v>
      </c>
      <c r="C42" s="12">
        <f>'PS1-SC-CETA'!C42-'PS0-SC'!C42</f>
        <v>-0.11335991402257406</v>
      </c>
      <c r="D42" s="12">
        <f>'PS1-SC-CETA'!D42-'PS0-SC'!D42</f>
        <v>0</v>
      </c>
      <c r="E42" s="12">
        <f>'PS1-SC-CETA'!E42-'PS0-SC'!E42</f>
        <v>-6.5166931773184444E-2</v>
      </c>
      <c r="F42" s="12">
        <f>'PS1-SC-CETA'!F42-'PS0-SC'!F42</f>
        <v>-6.0719999999989893E-2</v>
      </c>
      <c r="G42" s="12">
        <f>'PS1-SC-CETA'!G42-'PS0-SC'!G42</f>
        <v>0</v>
      </c>
      <c r="H42" s="12">
        <f>'PS1-SC-CETA'!H42-'PS0-SC'!H42</f>
        <v>-2.1068431204770005E-2</v>
      </c>
      <c r="I42" s="12">
        <f>'PS1-SC-CETA'!I42-'PS0-SC'!I42</f>
        <v>0</v>
      </c>
      <c r="J42" s="12">
        <f>'PS1-SC-CETA'!J42-'PS0-SC'!J42</f>
        <v>0</v>
      </c>
      <c r="K42" s="12">
        <f>'PS1-SC-CETA'!K42-'PS0-SC'!K42</f>
        <v>0</v>
      </c>
      <c r="L42" s="12">
        <f>'PS1-SC-CETA'!L42-'PS0-SC'!L42</f>
        <v>1.600428716499E-2</v>
      </c>
      <c r="M42" s="12">
        <f>'PS1-SC-CETA'!M42-'PS0-SC'!M42</f>
        <v>0</v>
      </c>
      <c r="N42" s="12">
        <f>'PS1-SC-CETA'!N42-'PS0-SC'!N42</f>
        <v>0</v>
      </c>
      <c r="O42" s="12">
        <f>'PS1-SC-CETA'!O42-'PS0-SC'!O42</f>
        <v>0</v>
      </c>
      <c r="P42" s="12">
        <f>'PS1-SC-CETA'!P42-'PS0-SC'!P42</f>
        <v>0</v>
      </c>
      <c r="Q42" s="12">
        <f>'PS1-SC-CETA'!Q42-'PS0-SC'!Q42</f>
        <v>0</v>
      </c>
      <c r="R42" s="12">
        <f>'PS1-SC-CETA'!R42-'PS0-SC'!R42</f>
        <v>0</v>
      </c>
      <c r="S42" s="12">
        <f>'PS1-SC-CETA'!S42-'PS0-SC'!S42</f>
        <v>0</v>
      </c>
      <c r="T42" s="12">
        <f>'PS1-SC-CETA'!T42-'PS0-SC'!T42</f>
        <v>0</v>
      </c>
      <c r="U42" s="12">
        <f>'PS1-SC-CETA'!U42-'PS0-SC'!U42</f>
        <v>0</v>
      </c>
      <c r="V42" s="12">
        <f>'PS1-SC-CETA'!V42-'PS0-SC'!V42</f>
        <v>0</v>
      </c>
      <c r="W42" s="12">
        <f>'PS1-SC-CETA'!W42-'PS0-SC'!W42</f>
        <v>0</v>
      </c>
      <c r="X42" s="12"/>
    </row>
    <row r="43" spans="1:24" x14ac:dyDescent="0.35">
      <c r="C43" s="12">
        <f>'PS1-SC-CETA'!C43-'PS0-SC'!C43</f>
        <v>0</v>
      </c>
      <c r="D43" s="12">
        <f>'PS1-SC-CETA'!D43-'PS0-SC'!D43</f>
        <v>0</v>
      </c>
      <c r="E43" s="12">
        <f>'PS1-SC-CETA'!E43-'PS0-SC'!E43</f>
        <v>0</v>
      </c>
      <c r="F43" s="12">
        <f>'PS1-SC-CETA'!F43-'PS0-SC'!F43</f>
        <v>0</v>
      </c>
      <c r="G43" s="12">
        <f>'PS1-SC-CETA'!G43-'PS0-SC'!G43</f>
        <v>0</v>
      </c>
      <c r="H43" s="12">
        <f>'PS1-SC-CETA'!H43-'PS0-SC'!H43</f>
        <v>0</v>
      </c>
      <c r="I43" s="12">
        <f>'PS1-SC-CETA'!I43-'PS0-SC'!I43</f>
        <v>0</v>
      </c>
      <c r="J43" s="12">
        <f>'PS1-SC-CETA'!J43-'PS0-SC'!J43</f>
        <v>0</v>
      </c>
      <c r="K43" s="12">
        <f>'PS1-SC-CETA'!K43-'PS0-SC'!K43</f>
        <v>0</v>
      </c>
      <c r="L43" s="12">
        <f>'PS1-SC-CETA'!L43-'PS0-SC'!L43</f>
        <v>0</v>
      </c>
      <c r="M43" s="12">
        <f>'PS1-SC-CETA'!M43-'PS0-SC'!M43</f>
        <v>0</v>
      </c>
      <c r="N43" s="12">
        <f>'PS1-SC-CETA'!N43-'PS0-SC'!N43</f>
        <v>0</v>
      </c>
      <c r="O43" s="12">
        <f>'PS1-SC-CETA'!O43-'PS0-SC'!O43</f>
        <v>0</v>
      </c>
      <c r="P43" s="12">
        <f>'PS1-SC-CETA'!P43-'PS0-SC'!P43</f>
        <v>0</v>
      </c>
      <c r="Q43" s="12">
        <f>'PS1-SC-CETA'!Q43-'PS0-SC'!Q43</f>
        <v>0</v>
      </c>
      <c r="R43" s="12">
        <f>'PS1-SC-CETA'!R43-'PS0-SC'!R43</f>
        <v>0</v>
      </c>
      <c r="S43" s="12">
        <f>'PS1-SC-CETA'!S43-'PS0-SC'!S43</f>
        <v>0</v>
      </c>
      <c r="T43" s="12">
        <f>'PS1-SC-CETA'!T43-'PS0-SC'!T43</f>
        <v>0</v>
      </c>
      <c r="U43" s="12">
        <f>'PS1-SC-CETA'!U43-'PS0-SC'!U43</f>
        <v>0</v>
      </c>
      <c r="V43" s="12">
        <f>'PS1-SC-CETA'!V43-'PS0-SC'!V43</f>
        <v>0</v>
      </c>
      <c r="W43" s="12">
        <f>'PS1-SC-CETA'!W43-'PS0-SC'!W43</f>
        <v>0</v>
      </c>
      <c r="X43" s="12"/>
    </row>
    <row r="44" spans="1:24" ht="15.5" x14ac:dyDescent="0.35">
      <c r="B44" s="21" t="s">
        <v>1</v>
      </c>
      <c r="C44" s="22">
        <f>SUM(C31:C42)</f>
        <v>-146.93228106876009</v>
      </c>
      <c r="D44" s="22">
        <f t="shared" ref="D44:W44" si="4">SUM(D31:D42)</f>
        <v>-3.3502155253409605E-2</v>
      </c>
      <c r="E44" s="22">
        <f t="shared" si="4"/>
        <v>-0.12333797011330949</v>
      </c>
      <c r="F44" s="22">
        <f t="shared" si="4"/>
        <v>0.35462295862900661</v>
      </c>
      <c r="G44" s="22">
        <f t="shared" si="4"/>
        <v>-0.73307947233711168</v>
      </c>
      <c r="H44" s="22">
        <f t="shared" si="4"/>
        <v>-0.7866227193263764</v>
      </c>
      <c r="I44" s="22">
        <f t="shared" si="4"/>
        <v>0.71640882933963823</v>
      </c>
      <c r="J44" s="22">
        <f t="shared" si="4"/>
        <v>0.35679192915846514</v>
      </c>
      <c r="K44" s="22">
        <f t="shared" si="4"/>
        <v>-31.942179869222301</v>
      </c>
      <c r="L44" s="22">
        <f t="shared" si="4"/>
        <v>-29.085469876540849</v>
      </c>
      <c r="M44" s="22">
        <f t="shared" si="4"/>
        <v>-31.230519382140216</v>
      </c>
      <c r="N44" s="22">
        <f t="shared" si="4"/>
        <v>-32.162754398808183</v>
      </c>
      <c r="O44" s="22">
        <f t="shared" si="4"/>
        <v>-30.447376655452846</v>
      </c>
      <c r="P44" s="22">
        <f t="shared" si="4"/>
        <v>-31.455729013279019</v>
      </c>
      <c r="Q44" s="22">
        <f t="shared" si="4"/>
        <v>-32.881810894038722</v>
      </c>
      <c r="R44" s="22">
        <f t="shared" si="4"/>
        <v>-34.096395083161624</v>
      </c>
      <c r="S44" s="22">
        <f t="shared" si="4"/>
        <v>-37.544235278025504</v>
      </c>
      <c r="T44" s="22">
        <f t="shared" si="4"/>
        <v>-34.323778573756293</v>
      </c>
      <c r="U44" s="22">
        <f t="shared" si="4"/>
        <v>-2.308399230219762</v>
      </c>
      <c r="V44" s="22">
        <f t="shared" si="4"/>
        <v>-2.574061482572473</v>
      </c>
      <c r="W44" s="22">
        <f t="shared" si="4"/>
        <v>-2.4622423327150953</v>
      </c>
      <c r="X44" s="12"/>
    </row>
    <row r="45" spans="1:24" x14ac:dyDescent="0.35">
      <c r="X45" s="12"/>
    </row>
    <row r="46" spans="1:24" ht="15.5" x14ac:dyDescent="0.35">
      <c r="A46" s="1">
        <v>6</v>
      </c>
      <c r="B46" s="17" t="s">
        <v>50</v>
      </c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</row>
    <row r="47" spans="1:24" ht="15.5" x14ac:dyDescent="0.35">
      <c r="B47" s="20" t="s">
        <v>51</v>
      </c>
      <c r="C47" s="12">
        <f>'PS1-SC-CETA'!C47-'PS0-SC'!C47</f>
        <v>214.53149939567447</v>
      </c>
      <c r="D47" s="12">
        <f>'PS1-SC-CETA'!D47-'PS0-SC'!D47</f>
        <v>0</v>
      </c>
      <c r="E47" s="12">
        <f>'PS1-SC-CETA'!E47-'PS0-SC'!E47</f>
        <v>0</v>
      </c>
      <c r="F47" s="12">
        <f>'PS1-SC-CETA'!F47-'PS0-SC'!F47</f>
        <v>0</v>
      </c>
      <c r="G47" s="12">
        <f>'PS1-SC-CETA'!G47-'PS0-SC'!G47</f>
        <v>0</v>
      </c>
      <c r="H47" s="12">
        <f>'PS1-SC-CETA'!H47-'PS0-SC'!H47</f>
        <v>0</v>
      </c>
      <c r="I47" s="12">
        <f>'PS1-SC-CETA'!I47-'PS0-SC'!I47</f>
        <v>0</v>
      </c>
      <c r="J47" s="12">
        <f>'PS1-SC-CETA'!J47-'PS0-SC'!J47</f>
        <v>0</v>
      </c>
      <c r="K47" s="12">
        <f>'PS1-SC-CETA'!K47-'PS0-SC'!K47</f>
        <v>44.467599514670155</v>
      </c>
      <c r="L47" s="12">
        <f>'PS1-SC-CETA'!L47-'PS0-SC'!L47</f>
        <v>44.467599514669928</v>
      </c>
      <c r="M47" s="12">
        <f>'PS1-SC-CETA'!M47-'PS0-SC'!M47</f>
        <v>44.467599514674021</v>
      </c>
      <c r="N47" s="12">
        <f>'PS1-SC-CETA'!N47-'PS0-SC'!N47</f>
        <v>44.467599514670383</v>
      </c>
      <c r="O47" s="12">
        <f>'PS1-SC-CETA'!O47-'PS0-SC'!O47</f>
        <v>44.467599514670383</v>
      </c>
      <c r="P47" s="12">
        <f>'PS1-SC-CETA'!P47-'PS0-SC'!P47</f>
        <v>44.467599514670383</v>
      </c>
      <c r="Q47" s="12">
        <f>'PS1-SC-CETA'!Q47-'PS0-SC'!Q47</f>
        <v>44.467599514674021</v>
      </c>
      <c r="R47" s="12">
        <f>'PS1-SC-CETA'!R47-'PS0-SC'!R47</f>
        <v>44.467599514670383</v>
      </c>
      <c r="S47" s="12">
        <f>'PS1-SC-CETA'!S47-'PS0-SC'!S47</f>
        <v>44.467599514669473</v>
      </c>
      <c r="T47" s="12">
        <f>'PS1-SC-CETA'!T47-'PS0-SC'!T47</f>
        <v>44.467599514669473</v>
      </c>
      <c r="U47" s="12">
        <f>'PS1-SC-CETA'!U47-'PS0-SC'!U47</f>
        <v>17.292797343292477</v>
      </c>
      <c r="V47" s="12">
        <f>'PS1-SC-CETA'!V47-'PS0-SC'!V47</f>
        <v>17.292797343291113</v>
      </c>
      <c r="W47" s="12">
        <f>'PS1-SC-CETA'!W47-'PS0-SC'!W47</f>
        <v>17.292797343291113</v>
      </c>
      <c r="X47" s="12"/>
    </row>
    <row r="48" spans="1:24" ht="15.5" x14ac:dyDescent="0.35">
      <c r="B48" s="20" t="s">
        <v>54</v>
      </c>
      <c r="C48" s="12">
        <f>'PS1-SC-CETA'!C48-'PS0-SC'!C48</f>
        <v>0</v>
      </c>
      <c r="D48" s="12">
        <f>'PS1-SC-CETA'!D48-'PS0-SC'!D48</f>
        <v>0</v>
      </c>
      <c r="E48" s="12">
        <f>'PS1-SC-CETA'!E48-'PS0-SC'!E48</f>
        <v>0</v>
      </c>
      <c r="F48" s="12">
        <f>'PS1-SC-CETA'!F48-'PS0-SC'!F48</f>
        <v>0</v>
      </c>
      <c r="G48" s="12">
        <f>'PS1-SC-CETA'!G48-'PS0-SC'!G48</f>
        <v>0</v>
      </c>
      <c r="H48" s="12">
        <f>'PS1-SC-CETA'!H48-'PS0-SC'!H48</f>
        <v>0</v>
      </c>
      <c r="I48" s="12">
        <f>'PS1-SC-CETA'!I48-'PS0-SC'!I48</f>
        <v>0</v>
      </c>
      <c r="J48" s="12">
        <f>'PS1-SC-CETA'!J48-'PS0-SC'!J48</f>
        <v>0</v>
      </c>
      <c r="K48" s="12">
        <f>'PS1-SC-CETA'!K48-'PS0-SC'!K48</f>
        <v>0</v>
      </c>
      <c r="L48" s="12">
        <f>'PS1-SC-CETA'!L48-'PS0-SC'!L48</f>
        <v>0</v>
      </c>
      <c r="M48" s="12">
        <f>'PS1-SC-CETA'!M48-'PS0-SC'!M48</f>
        <v>0</v>
      </c>
      <c r="N48" s="12">
        <f>'PS1-SC-CETA'!N48-'PS0-SC'!N48</f>
        <v>0</v>
      </c>
      <c r="O48" s="12">
        <f>'PS1-SC-CETA'!O48-'PS0-SC'!O48</f>
        <v>0</v>
      </c>
      <c r="P48" s="12">
        <f>'PS1-SC-CETA'!P48-'PS0-SC'!P48</f>
        <v>0</v>
      </c>
      <c r="Q48" s="12">
        <f>'PS1-SC-CETA'!Q48-'PS0-SC'!Q48</f>
        <v>0</v>
      </c>
      <c r="R48" s="12">
        <f>'PS1-SC-CETA'!R48-'PS0-SC'!R48</f>
        <v>0</v>
      </c>
      <c r="S48" s="12">
        <f>'PS1-SC-CETA'!S48-'PS0-SC'!S48</f>
        <v>0</v>
      </c>
      <c r="T48" s="12">
        <f>'PS1-SC-CETA'!T48-'PS0-SC'!T48</f>
        <v>0</v>
      </c>
      <c r="U48" s="12">
        <f>'PS1-SC-CETA'!U48-'PS0-SC'!U48</f>
        <v>0</v>
      </c>
      <c r="V48" s="12">
        <f>'PS1-SC-CETA'!V48-'PS0-SC'!V48</f>
        <v>0</v>
      </c>
      <c r="W48" s="12">
        <f>'PS1-SC-CETA'!W48-'PS0-SC'!W48</f>
        <v>0</v>
      </c>
      <c r="X48" s="12"/>
    </row>
    <row r="49" spans="1:24" ht="15.5" x14ac:dyDescent="0.35">
      <c r="B49" s="20" t="s">
        <v>57</v>
      </c>
      <c r="C49" s="12">
        <f>'PS1-SC-CETA'!C49-'PS0-SC'!C49</f>
        <v>18.246240742792907</v>
      </c>
      <c r="D49" s="12">
        <f>'PS1-SC-CETA'!D49-'PS0-SC'!D49</f>
        <v>0</v>
      </c>
      <c r="E49" s="12">
        <f>'PS1-SC-CETA'!E49-'PS0-SC'!E49</f>
        <v>0</v>
      </c>
      <c r="F49" s="12">
        <f>'PS1-SC-CETA'!F49-'PS0-SC'!F49</f>
        <v>0</v>
      </c>
      <c r="G49" s="12">
        <f>'PS1-SC-CETA'!G49-'PS0-SC'!G49</f>
        <v>0</v>
      </c>
      <c r="H49" s="12">
        <f>'PS1-SC-CETA'!H49-'PS0-SC'!H49</f>
        <v>0</v>
      </c>
      <c r="I49" s="12">
        <f>'PS1-SC-CETA'!I49-'PS0-SC'!I49</f>
        <v>0</v>
      </c>
      <c r="J49" s="12">
        <f>'PS1-SC-CETA'!J49-'PS0-SC'!J49</f>
        <v>0</v>
      </c>
      <c r="K49" s="12">
        <f>'PS1-SC-CETA'!K49-'PS0-SC'!K49</f>
        <v>3.0297564741698011</v>
      </c>
      <c r="L49" s="12">
        <f>'PS1-SC-CETA'!L49-'PS0-SC'!L49</f>
        <v>3.098531736223606</v>
      </c>
      <c r="M49" s="12">
        <f>'PS1-SC-CETA'!M49-'PS0-SC'!M49</f>
        <v>3.1688685565154628</v>
      </c>
      <c r="N49" s="12">
        <f>'PS1-SC-CETA'!N49-'PS0-SC'!N49</f>
        <v>3.2408019448496361</v>
      </c>
      <c r="O49" s="12">
        <f>'PS1-SC-CETA'!O49-'PS0-SC'!O49</f>
        <v>3.3143681182758087</v>
      </c>
      <c r="P49" s="12">
        <f>'PS1-SC-CETA'!P49-'PS0-SC'!P49</f>
        <v>3.3896041992577466</v>
      </c>
      <c r="Q49" s="12">
        <f>'PS1-SC-CETA'!Q49-'PS0-SC'!Q49</f>
        <v>3.4665482156977987</v>
      </c>
      <c r="R49" s="12">
        <f>'PS1-SC-CETA'!R49-'PS0-SC'!R49</f>
        <v>3.5452387991093133</v>
      </c>
      <c r="S49" s="12">
        <f>'PS1-SC-CETA'!S49-'PS0-SC'!S49</f>
        <v>3.6257157882363344</v>
      </c>
      <c r="T49" s="12">
        <f>'PS1-SC-CETA'!T49-'PS0-SC'!T49</f>
        <v>3.7080196254519251</v>
      </c>
      <c r="U49" s="12">
        <f>'PS1-SC-CETA'!U49-'PS0-SC'!U49</f>
        <v>3.7921916585461304</v>
      </c>
      <c r="V49" s="12">
        <f>'PS1-SC-CETA'!V49-'PS0-SC'!V49</f>
        <v>3.8782744425442388</v>
      </c>
      <c r="W49" s="12">
        <f>'PS1-SC-CETA'!W49-'PS0-SC'!W49</f>
        <v>3.9663111360927701</v>
      </c>
      <c r="X49" s="12"/>
    </row>
    <row r="50" spans="1:24" ht="15.5" x14ac:dyDescent="0.35">
      <c r="B50" s="20" t="s">
        <v>58</v>
      </c>
      <c r="C50" s="12">
        <f>'PS1-SC-CETA'!C50-'PS0-SC'!C50</f>
        <v>31.598857476368721</v>
      </c>
      <c r="D50" s="12">
        <f>'PS1-SC-CETA'!D50-'PS0-SC'!D50</f>
        <v>0</v>
      </c>
      <c r="E50" s="12">
        <f>'PS1-SC-CETA'!E50-'PS0-SC'!E50</f>
        <v>0</v>
      </c>
      <c r="F50" s="12">
        <f>'PS1-SC-CETA'!F50-'PS0-SC'!F50</f>
        <v>0</v>
      </c>
      <c r="G50" s="12">
        <f>'PS1-SC-CETA'!G50-'PS0-SC'!G50</f>
        <v>0</v>
      </c>
      <c r="H50" s="12">
        <f>'PS1-SC-CETA'!H50-'PS0-SC'!H50</f>
        <v>0</v>
      </c>
      <c r="I50" s="12">
        <f>'PS1-SC-CETA'!I50-'PS0-SC'!I50</f>
        <v>0</v>
      </c>
      <c r="J50" s="12">
        <f>'PS1-SC-CETA'!J50-'PS0-SC'!J50</f>
        <v>0</v>
      </c>
      <c r="K50" s="12">
        <f>'PS1-SC-CETA'!K50-'PS0-SC'!K50</f>
        <v>6.4284042534638957</v>
      </c>
      <c r="L50" s="12">
        <f>'PS1-SC-CETA'!L50-'PS0-SC'!L50</f>
        <v>6.5743285846455137</v>
      </c>
      <c r="M50" s="12">
        <f>'PS1-SC-CETA'!M50-'PS0-SC'!M50</f>
        <v>6.7235661615234221</v>
      </c>
      <c r="N50" s="12">
        <f>'PS1-SC-CETA'!N50-'PS0-SC'!N50</f>
        <v>6.8761912319944258</v>
      </c>
      <c r="O50" s="12">
        <f>'PS1-SC-CETA'!O50-'PS0-SC'!O50</f>
        <v>7.0322807077709513</v>
      </c>
      <c r="P50" s="12">
        <f>'PS1-SC-CETA'!P50-'PS0-SC'!P50</f>
        <v>7.191913320065396</v>
      </c>
      <c r="Q50" s="12">
        <f>'PS1-SC-CETA'!Q50-'PS0-SC'!Q50</f>
        <v>7.3551697547948152</v>
      </c>
      <c r="R50" s="12">
        <f>'PS1-SC-CETA'!R50-'PS0-SC'!R50</f>
        <v>7.5221319786212462</v>
      </c>
      <c r="S50" s="12">
        <f>'PS1-SC-CETA'!S50-'PS0-SC'!S50</f>
        <v>7.6928845196475777</v>
      </c>
      <c r="T50" s="12">
        <f>'PS1-SC-CETA'!T50-'PS0-SC'!T50</f>
        <v>7.8675131867009895</v>
      </c>
      <c r="U50" s="12">
        <f>'PS1-SC-CETA'!U50-'PS0-SC'!U50</f>
        <v>-4.0234681364381686E-8</v>
      </c>
      <c r="V50" s="12">
        <f>'PS1-SC-CETA'!V50-'PS0-SC'!V50</f>
        <v>-4.1139628592645749E-8</v>
      </c>
      <c r="W50" s="12">
        <f>'PS1-SC-CETA'!W50-'PS0-SC'!W50</f>
        <v>-4.2073679651366547E-8</v>
      </c>
      <c r="X50" s="12"/>
    </row>
    <row r="51" spans="1:24" ht="15.5" x14ac:dyDescent="0.35">
      <c r="B51" s="20" t="s">
        <v>59</v>
      </c>
      <c r="C51" s="12">
        <f>'PS1-SC-CETA'!C51-'PS0-SC'!C51</f>
        <v>0</v>
      </c>
      <c r="D51" s="12">
        <f>'PS1-SC-CETA'!D51-'PS0-SC'!D51</f>
        <v>0</v>
      </c>
      <c r="E51" s="12">
        <f>'PS1-SC-CETA'!E51-'PS0-SC'!E51</f>
        <v>0</v>
      </c>
      <c r="F51" s="12">
        <f>'PS1-SC-CETA'!F51-'PS0-SC'!F51</f>
        <v>0</v>
      </c>
      <c r="G51" s="12">
        <f>'PS1-SC-CETA'!G51-'PS0-SC'!G51</f>
        <v>0</v>
      </c>
      <c r="H51" s="12">
        <f>'PS1-SC-CETA'!H51-'PS0-SC'!H51</f>
        <v>0</v>
      </c>
      <c r="I51" s="12">
        <f>'PS1-SC-CETA'!I51-'PS0-SC'!I51</f>
        <v>0</v>
      </c>
      <c r="J51" s="12">
        <f>'PS1-SC-CETA'!J51-'PS0-SC'!J51</f>
        <v>0</v>
      </c>
      <c r="K51" s="12">
        <f>'PS1-SC-CETA'!K51-'PS0-SC'!K51</f>
        <v>0</v>
      </c>
      <c r="L51" s="12">
        <f>'PS1-SC-CETA'!L51-'PS0-SC'!L51</f>
        <v>0</v>
      </c>
      <c r="M51" s="12">
        <f>'PS1-SC-CETA'!M51-'PS0-SC'!M51</f>
        <v>0</v>
      </c>
      <c r="N51" s="12">
        <f>'PS1-SC-CETA'!N51-'PS0-SC'!N51</f>
        <v>0</v>
      </c>
      <c r="O51" s="12">
        <f>'PS1-SC-CETA'!O51-'PS0-SC'!O51</f>
        <v>0</v>
      </c>
      <c r="P51" s="12">
        <f>'PS1-SC-CETA'!P51-'PS0-SC'!P51</f>
        <v>0</v>
      </c>
      <c r="Q51" s="12">
        <f>'PS1-SC-CETA'!Q51-'PS0-SC'!Q51</f>
        <v>0</v>
      </c>
      <c r="R51" s="12">
        <f>'PS1-SC-CETA'!R51-'PS0-SC'!R51</f>
        <v>0</v>
      </c>
      <c r="S51" s="12">
        <f>'PS1-SC-CETA'!S51-'PS0-SC'!S51</f>
        <v>0</v>
      </c>
      <c r="T51" s="12">
        <f>'PS1-SC-CETA'!T51-'PS0-SC'!T51</f>
        <v>0</v>
      </c>
      <c r="U51" s="12">
        <f>'PS1-SC-CETA'!U51-'PS0-SC'!U51</f>
        <v>0</v>
      </c>
      <c r="V51" s="12">
        <f>'PS1-SC-CETA'!V51-'PS0-SC'!V51</f>
        <v>0</v>
      </c>
      <c r="W51" s="12">
        <f>'PS1-SC-CETA'!W51-'PS0-SC'!W51</f>
        <v>0</v>
      </c>
      <c r="X51" s="12"/>
    </row>
    <row r="52" spans="1:24" ht="15.5" x14ac:dyDescent="0.35">
      <c r="B52" s="20" t="s">
        <v>60</v>
      </c>
      <c r="C52" s="12">
        <f>'PS1-SC-CETA'!C52-'PS0-SC'!C52</f>
        <v>0</v>
      </c>
      <c r="D52" s="12">
        <f>'PS1-SC-CETA'!D52-'PS0-SC'!D52</f>
        <v>0</v>
      </c>
      <c r="E52" s="12">
        <f>'PS1-SC-CETA'!E52-'PS0-SC'!E52</f>
        <v>0</v>
      </c>
      <c r="F52" s="12">
        <f>'PS1-SC-CETA'!F52-'PS0-SC'!F52</f>
        <v>0</v>
      </c>
      <c r="G52" s="12">
        <f>'PS1-SC-CETA'!G52-'PS0-SC'!G52</f>
        <v>0</v>
      </c>
      <c r="H52" s="12">
        <f>'PS1-SC-CETA'!H52-'PS0-SC'!H52</f>
        <v>0</v>
      </c>
      <c r="I52" s="12">
        <f>'PS1-SC-CETA'!I52-'PS0-SC'!I52</f>
        <v>0</v>
      </c>
      <c r="J52" s="12">
        <f>'PS1-SC-CETA'!J52-'PS0-SC'!J52</f>
        <v>0</v>
      </c>
      <c r="K52" s="12">
        <f>'PS1-SC-CETA'!K52-'PS0-SC'!K52</f>
        <v>0</v>
      </c>
      <c r="L52" s="12">
        <f>'PS1-SC-CETA'!L52-'PS0-SC'!L52</f>
        <v>0</v>
      </c>
      <c r="M52" s="12">
        <f>'PS1-SC-CETA'!M52-'PS0-SC'!M52</f>
        <v>0</v>
      </c>
      <c r="N52" s="12">
        <f>'PS1-SC-CETA'!N52-'PS0-SC'!N52</f>
        <v>0</v>
      </c>
      <c r="O52" s="12">
        <f>'PS1-SC-CETA'!O52-'PS0-SC'!O52</f>
        <v>0</v>
      </c>
      <c r="P52" s="12">
        <f>'PS1-SC-CETA'!P52-'PS0-SC'!P52</f>
        <v>0</v>
      </c>
      <c r="Q52" s="12">
        <f>'PS1-SC-CETA'!Q52-'PS0-SC'!Q52</f>
        <v>0</v>
      </c>
      <c r="R52" s="12">
        <f>'PS1-SC-CETA'!R52-'PS0-SC'!R52</f>
        <v>0</v>
      </c>
      <c r="S52" s="12">
        <f>'PS1-SC-CETA'!S52-'PS0-SC'!S52</f>
        <v>0</v>
      </c>
      <c r="T52" s="12">
        <f>'PS1-SC-CETA'!T52-'PS0-SC'!T52</f>
        <v>0</v>
      </c>
      <c r="U52" s="12">
        <f>'PS1-SC-CETA'!U52-'PS0-SC'!U52</f>
        <v>0</v>
      </c>
      <c r="V52" s="12">
        <f>'PS1-SC-CETA'!V52-'PS0-SC'!V52</f>
        <v>0</v>
      </c>
      <c r="W52" s="12">
        <f>'PS1-SC-CETA'!W52-'PS0-SC'!W52</f>
        <v>0</v>
      </c>
      <c r="X52" s="12"/>
    </row>
    <row r="53" spans="1:24" ht="15.5" x14ac:dyDescent="0.35">
      <c r="B53" s="20" t="s">
        <v>62</v>
      </c>
      <c r="C53" s="12">
        <f>'PS1-SC-CETA'!C53-'PS0-SC'!C53</f>
        <v>0</v>
      </c>
      <c r="D53" s="12">
        <f>'PS1-SC-CETA'!D53-'PS0-SC'!D53</f>
        <v>0</v>
      </c>
      <c r="E53" s="12">
        <f>'PS1-SC-CETA'!E53-'PS0-SC'!E53</f>
        <v>0</v>
      </c>
      <c r="F53" s="12">
        <f>'PS1-SC-CETA'!F53-'PS0-SC'!F53</f>
        <v>0</v>
      </c>
      <c r="G53" s="12">
        <f>'PS1-SC-CETA'!G53-'PS0-SC'!G53</f>
        <v>0</v>
      </c>
      <c r="H53" s="12">
        <f>'PS1-SC-CETA'!H53-'PS0-SC'!H53</f>
        <v>0</v>
      </c>
      <c r="I53" s="12">
        <f>'PS1-SC-CETA'!I53-'PS0-SC'!I53</f>
        <v>0</v>
      </c>
      <c r="J53" s="12">
        <f>'PS1-SC-CETA'!J53-'PS0-SC'!J53</f>
        <v>0</v>
      </c>
      <c r="K53" s="12">
        <f>'PS1-SC-CETA'!K53-'PS0-SC'!K53</f>
        <v>0</v>
      </c>
      <c r="L53" s="12">
        <f>'PS1-SC-CETA'!L53-'PS0-SC'!L53</f>
        <v>0</v>
      </c>
      <c r="M53" s="12">
        <f>'PS1-SC-CETA'!M53-'PS0-SC'!M53</f>
        <v>0</v>
      </c>
      <c r="N53" s="12">
        <f>'PS1-SC-CETA'!N53-'PS0-SC'!N53</f>
        <v>0</v>
      </c>
      <c r="O53" s="12">
        <f>'PS1-SC-CETA'!O53-'PS0-SC'!O53</f>
        <v>0</v>
      </c>
      <c r="P53" s="12">
        <f>'PS1-SC-CETA'!P53-'PS0-SC'!P53</f>
        <v>0</v>
      </c>
      <c r="Q53" s="12">
        <f>'PS1-SC-CETA'!Q53-'PS0-SC'!Q53</f>
        <v>0</v>
      </c>
      <c r="R53" s="12">
        <f>'PS1-SC-CETA'!R53-'PS0-SC'!R53</f>
        <v>0</v>
      </c>
      <c r="S53" s="12">
        <f>'PS1-SC-CETA'!S53-'PS0-SC'!S53</f>
        <v>0</v>
      </c>
      <c r="T53" s="12">
        <f>'PS1-SC-CETA'!T53-'PS0-SC'!T53</f>
        <v>0</v>
      </c>
      <c r="U53" s="12">
        <f>'PS1-SC-CETA'!U53-'PS0-SC'!U53</f>
        <v>0</v>
      </c>
      <c r="V53" s="12">
        <f>'PS1-SC-CETA'!V53-'PS0-SC'!V53</f>
        <v>0</v>
      </c>
      <c r="W53" s="12">
        <f>'PS1-SC-CETA'!W53-'PS0-SC'!W53</f>
        <v>0</v>
      </c>
      <c r="X53" s="12"/>
    </row>
    <row r="54" spans="1:24" ht="15.5" x14ac:dyDescent="0.35">
      <c r="B54" s="28" t="s">
        <v>63</v>
      </c>
      <c r="C54" s="12">
        <f>'PS1-SC-CETA'!C54-'PS0-SC'!C54</f>
        <v>0</v>
      </c>
      <c r="D54" s="12">
        <f>'PS1-SC-CETA'!D54-'PS0-SC'!D54</f>
        <v>0</v>
      </c>
      <c r="E54" s="12">
        <f>'PS1-SC-CETA'!E54-'PS0-SC'!E54</f>
        <v>0</v>
      </c>
      <c r="F54" s="12">
        <f>'PS1-SC-CETA'!F54-'PS0-SC'!F54</f>
        <v>0</v>
      </c>
      <c r="G54" s="12">
        <f>'PS1-SC-CETA'!G54-'PS0-SC'!G54</f>
        <v>0</v>
      </c>
      <c r="H54" s="12">
        <f>'PS1-SC-CETA'!H54-'PS0-SC'!H54</f>
        <v>0</v>
      </c>
      <c r="I54" s="12">
        <f>'PS1-SC-CETA'!I54-'PS0-SC'!I54</f>
        <v>0</v>
      </c>
      <c r="J54" s="12">
        <f>'PS1-SC-CETA'!J54-'PS0-SC'!J54</f>
        <v>0</v>
      </c>
      <c r="K54" s="12">
        <f>'PS1-SC-CETA'!K54-'PS0-SC'!K54</f>
        <v>0</v>
      </c>
      <c r="L54" s="12">
        <f>'PS1-SC-CETA'!L54-'PS0-SC'!L54</f>
        <v>0</v>
      </c>
      <c r="M54" s="12">
        <f>'PS1-SC-CETA'!M54-'PS0-SC'!M54</f>
        <v>0</v>
      </c>
      <c r="N54" s="12">
        <f>'PS1-SC-CETA'!N54-'PS0-SC'!N54</f>
        <v>0</v>
      </c>
      <c r="O54" s="12">
        <f>'PS1-SC-CETA'!O54-'PS0-SC'!O54</f>
        <v>0</v>
      </c>
      <c r="P54" s="12">
        <f>'PS1-SC-CETA'!P54-'PS0-SC'!P54</f>
        <v>0</v>
      </c>
      <c r="Q54" s="12">
        <f>'PS1-SC-CETA'!Q54-'PS0-SC'!Q54</f>
        <v>0</v>
      </c>
      <c r="R54" s="12">
        <f>'PS1-SC-CETA'!R54-'PS0-SC'!R54</f>
        <v>0</v>
      </c>
      <c r="S54" s="12">
        <f>'PS1-SC-CETA'!S54-'PS0-SC'!S54</f>
        <v>0</v>
      </c>
      <c r="T54" s="12">
        <f>'PS1-SC-CETA'!T54-'PS0-SC'!T54</f>
        <v>0</v>
      </c>
      <c r="U54" s="12">
        <f>'PS1-SC-CETA'!U54-'PS0-SC'!U54</f>
        <v>0</v>
      </c>
      <c r="V54" s="12">
        <f>'PS1-SC-CETA'!V54-'PS0-SC'!V54</f>
        <v>0</v>
      </c>
      <c r="W54" s="12">
        <f>'PS1-SC-CETA'!W54-'PS0-SC'!W54</f>
        <v>0</v>
      </c>
      <c r="X54" s="12"/>
    </row>
    <row r="55" spans="1:24" ht="15.5" x14ac:dyDescent="0.35">
      <c r="B55" s="20" t="s">
        <v>64</v>
      </c>
      <c r="C55" s="12">
        <f>'PS1-SC-CETA'!C55-'PS0-SC'!C55</f>
        <v>-0.21189037378322517</v>
      </c>
      <c r="D55" s="12">
        <f>'PS1-SC-CETA'!D55-'PS0-SC'!D55</f>
        <v>0</v>
      </c>
      <c r="E55" s="12">
        <f>'PS1-SC-CETA'!E55-'PS0-SC'!E55</f>
        <v>-3.3261421300001537E-6</v>
      </c>
      <c r="F55" s="12">
        <f>'PS1-SC-CETA'!F55-'PS0-SC'!F55</f>
        <v>2.6725966599805417E-6</v>
      </c>
      <c r="G55" s="12">
        <f>'PS1-SC-CETA'!G55-'PS0-SC'!G55</f>
        <v>9.0430325940027423E-5</v>
      </c>
      <c r="H55" s="12">
        <f>'PS1-SC-CETA'!H55-'PS0-SC'!H55</f>
        <v>-9.5266270610697701E-3</v>
      </c>
      <c r="I55" s="12">
        <f>'PS1-SC-CETA'!I55-'PS0-SC'!I55</f>
        <v>-0.14722342086240836</v>
      </c>
      <c r="J55" s="12">
        <f>'PS1-SC-CETA'!J55-'PS0-SC'!J55</f>
        <v>-1.5483303994479058E-7</v>
      </c>
      <c r="K55" s="12">
        <f>'PS1-SC-CETA'!K55-'PS0-SC'!K55</f>
        <v>3.6891426479018774E-4</v>
      </c>
      <c r="L55" s="12">
        <f>'PS1-SC-CETA'!L55-'PS0-SC'!L55</f>
        <v>-3.0174691750051164E-4</v>
      </c>
      <c r="M55" s="12">
        <f>'PS1-SC-CETA'!M55-'PS0-SC'!M55</f>
        <v>-5.2821182569329217E-5</v>
      </c>
      <c r="N55" s="12">
        <f>'PS1-SC-CETA'!N55-'PS0-SC'!N55</f>
        <v>-0.22698887836028359</v>
      </c>
      <c r="O55" s="12">
        <f>'PS1-SC-CETA'!O55-'PS0-SC'!O55</f>
        <v>1.688027495561073E-11</v>
      </c>
      <c r="P55" s="12">
        <f>'PS1-SC-CETA'!P55-'PS0-SC'!P55</f>
        <v>2.7375677100760498E-6</v>
      </c>
      <c r="Q55" s="12">
        <f>'PS1-SC-CETA'!Q55-'PS0-SC'!Q55</f>
        <v>1.4615498767989177E-4</v>
      </c>
      <c r="R55" s="12">
        <f>'PS1-SC-CETA'!R55-'PS0-SC'!R55</f>
        <v>-1.187624560210998E-2</v>
      </c>
      <c r="S55" s="12">
        <f>'PS1-SC-CETA'!S55-'PS0-SC'!S55</f>
        <v>1.2966857694101108E-3</v>
      </c>
      <c r="T55" s="12">
        <f>'PS1-SC-CETA'!T55-'PS0-SC'!T55</f>
        <v>2.6591158990973085E-2</v>
      </c>
      <c r="U55" s="12">
        <f>'PS1-SC-CETA'!U55-'PS0-SC'!U55</f>
        <v>-1.9872992140790302E-14</v>
      </c>
      <c r="V55" s="12">
        <f>'PS1-SC-CETA'!V55-'PS0-SC'!V55</f>
        <v>-1.5732455029981995E-4</v>
      </c>
      <c r="W55" s="12">
        <f>'PS1-SC-CETA'!W55-'PS0-SC'!W55</f>
        <v>-2.6703150324980385E-4</v>
      </c>
      <c r="X55" s="12"/>
    </row>
    <row r="56" spans="1:24" ht="15.5" x14ac:dyDescent="0.35">
      <c r="B56" s="21" t="s">
        <v>1</v>
      </c>
      <c r="C56" s="22">
        <f>SUM(C47:C55)</f>
        <v>264.16470724105289</v>
      </c>
      <c r="D56" s="22">
        <f t="shared" ref="D56:W56" si="5">SUM(D47:D55)</f>
        <v>0</v>
      </c>
      <c r="E56" s="22">
        <f t="shared" si="5"/>
        <v>-3.3261421300001537E-6</v>
      </c>
      <c r="F56" s="22">
        <f t="shared" si="5"/>
        <v>2.6725966599805417E-6</v>
      </c>
      <c r="G56" s="22">
        <f t="shared" si="5"/>
        <v>9.0430325940027423E-5</v>
      </c>
      <c r="H56" s="22">
        <f t="shared" si="5"/>
        <v>-9.5266270610697701E-3</v>
      </c>
      <c r="I56" s="22">
        <f t="shared" si="5"/>
        <v>-0.14722342086240836</v>
      </c>
      <c r="J56" s="22">
        <f t="shared" si="5"/>
        <v>-1.5483303994479058E-7</v>
      </c>
      <c r="K56" s="22">
        <f t="shared" si="5"/>
        <v>53.926129156568642</v>
      </c>
      <c r="L56" s="22">
        <f t="shared" si="5"/>
        <v>54.140158088621547</v>
      </c>
      <c r="M56" s="22">
        <f t="shared" si="5"/>
        <v>54.359981411530335</v>
      </c>
      <c r="N56" s="22">
        <f t="shared" si="5"/>
        <v>54.357603813154164</v>
      </c>
      <c r="O56" s="22">
        <f t="shared" si="5"/>
        <v>54.814248340734025</v>
      </c>
      <c r="P56" s="22">
        <f t="shared" si="5"/>
        <v>55.049119771561237</v>
      </c>
      <c r="Q56" s="22">
        <f t="shared" si="5"/>
        <v>55.289463640154317</v>
      </c>
      <c r="R56" s="22">
        <f t="shared" si="5"/>
        <v>55.523094046798832</v>
      </c>
      <c r="S56" s="22">
        <f t="shared" si="5"/>
        <v>55.787496508322796</v>
      </c>
      <c r="T56" s="22">
        <f t="shared" si="5"/>
        <v>56.069723485813363</v>
      </c>
      <c r="U56" s="22">
        <f t="shared" si="5"/>
        <v>21.084988961603905</v>
      </c>
      <c r="V56" s="22">
        <f t="shared" si="5"/>
        <v>21.170914420145422</v>
      </c>
      <c r="W56" s="22">
        <f t="shared" si="5"/>
        <v>21.258841405806955</v>
      </c>
      <c r="X56" s="12"/>
    </row>
    <row r="57" spans="1:24" x14ac:dyDescent="0.35">
      <c r="X57" s="12"/>
    </row>
    <row r="58" spans="1:24" ht="15.5" x14ac:dyDescent="0.35">
      <c r="A58" s="1">
        <v>7</v>
      </c>
      <c r="B58" s="17" t="s">
        <v>66</v>
      </c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</row>
    <row r="59" spans="1:24" ht="15.5" x14ac:dyDescent="0.35">
      <c r="B59" s="28" t="s">
        <v>67</v>
      </c>
      <c r="C59" s="12">
        <f>'PS1-SC-CETA'!C59-'PS0-SC'!C59</f>
        <v>0</v>
      </c>
      <c r="D59" s="12">
        <f>'PS1-SC-CETA'!D59-'PS0-SC'!D59</f>
        <v>0</v>
      </c>
      <c r="E59" s="12">
        <f>'PS1-SC-CETA'!E59-'PS0-SC'!E59</f>
        <v>0</v>
      </c>
      <c r="F59" s="12">
        <f>'PS1-SC-CETA'!F59-'PS0-SC'!F59</f>
        <v>0</v>
      </c>
      <c r="G59" s="12">
        <f>'PS1-SC-CETA'!G59-'PS0-SC'!G59</f>
        <v>0</v>
      </c>
      <c r="H59" s="12">
        <f>'PS1-SC-CETA'!H59-'PS0-SC'!H59</f>
        <v>0</v>
      </c>
      <c r="I59" s="12">
        <f>'PS1-SC-CETA'!I59-'PS0-SC'!I59</f>
        <v>0</v>
      </c>
      <c r="J59" s="12">
        <f>'PS1-SC-CETA'!J59-'PS0-SC'!J59</f>
        <v>0</v>
      </c>
      <c r="K59" s="12">
        <f>'PS1-SC-CETA'!K59-'PS0-SC'!K59</f>
        <v>0</v>
      </c>
      <c r="L59" s="12">
        <f>'PS1-SC-CETA'!L59-'PS0-SC'!L59</f>
        <v>0</v>
      </c>
      <c r="M59" s="12">
        <f>'PS1-SC-CETA'!M59-'PS0-SC'!M59</f>
        <v>0</v>
      </c>
      <c r="N59" s="12">
        <f>'PS1-SC-CETA'!N59-'PS0-SC'!N59</f>
        <v>0</v>
      </c>
      <c r="O59" s="12">
        <f>'PS1-SC-CETA'!O59-'PS0-SC'!O59</f>
        <v>0</v>
      </c>
      <c r="P59" s="12">
        <f>'PS1-SC-CETA'!P59-'PS0-SC'!P59</f>
        <v>0</v>
      </c>
      <c r="Q59" s="12">
        <f>'PS1-SC-CETA'!Q59-'PS0-SC'!Q59</f>
        <v>0</v>
      </c>
      <c r="R59" s="12">
        <f>'PS1-SC-CETA'!R59-'PS0-SC'!R59</f>
        <v>0</v>
      </c>
      <c r="S59" s="12">
        <f>'PS1-SC-CETA'!S59-'PS0-SC'!S59</f>
        <v>0</v>
      </c>
      <c r="T59" s="12">
        <f>'PS1-SC-CETA'!T59-'PS0-SC'!T59</f>
        <v>0</v>
      </c>
      <c r="U59" s="12">
        <f>'PS1-SC-CETA'!U59-'PS0-SC'!U59</f>
        <v>0</v>
      </c>
      <c r="V59" s="12">
        <f>'PS1-SC-CETA'!V59-'PS0-SC'!V59</f>
        <v>0</v>
      </c>
      <c r="W59" s="12">
        <f>'PS1-SC-CETA'!W59-'PS0-SC'!W59</f>
        <v>0</v>
      </c>
      <c r="X59" s="12"/>
    </row>
    <row r="60" spans="1:24" ht="15.5" x14ac:dyDescent="0.35">
      <c r="B60" s="28" t="s">
        <v>69</v>
      </c>
      <c r="C60" s="12">
        <f>'PS1-SC-CETA'!C60-'PS0-SC'!C60</f>
        <v>0</v>
      </c>
      <c r="D60" s="12">
        <f>'PS1-SC-CETA'!D60-'PS0-SC'!D60</f>
        <v>0</v>
      </c>
      <c r="E60" s="12">
        <f>'PS1-SC-CETA'!E60-'PS0-SC'!E60</f>
        <v>0</v>
      </c>
      <c r="F60" s="12">
        <f>'PS1-SC-CETA'!F60-'PS0-SC'!F60</f>
        <v>0</v>
      </c>
      <c r="G60" s="12">
        <f>'PS1-SC-CETA'!G60-'PS0-SC'!G60</f>
        <v>0</v>
      </c>
      <c r="H60" s="12">
        <f>'PS1-SC-CETA'!H60-'PS0-SC'!H60</f>
        <v>0</v>
      </c>
      <c r="I60" s="12">
        <f>'PS1-SC-CETA'!I60-'PS0-SC'!I60</f>
        <v>0</v>
      </c>
      <c r="J60" s="12">
        <f>'PS1-SC-CETA'!J60-'PS0-SC'!J60</f>
        <v>0</v>
      </c>
      <c r="K60" s="12">
        <f>'PS1-SC-CETA'!K60-'PS0-SC'!K60</f>
        <v>0</v>
      </c>
      <c r="L60" s="12">
        <f>'PS1-SC-CETA'!L60-'PS0-SC'!L60</f>
        <v>0</v>
      </c>
      <c r="M60" s="12">
        <f>'PS1-SC-CETA'!M60-'PS0-SC'!M60</f>
        <v>0</v>
      </c>
      <c r="N60" s="12">
        <f>'PS1-SC-CETA'!N60-'PS0-SC'!N60</f>
        <v>0</v>
      </c>
      <c r="O60" s="12">
        <f>'PS1-SC-CETA'!O60-'PS0-SC'!O60</f>
        <v>0</v>
      </c>
      <c r="P60" s="12">
        <f>'PS1-SC-CETA'!P60-'PS0-SC'!P60</f>
        <v>0</v>
      </c>
      <c r="Q60" s="12">
        <f>'PS1-SC-CETA'!Q60-'PS0-SC'!Q60</f>
        <v>0</v>
      </c>
      <c r="R60" s="12">
        <f>'PS1-SC-CETA'!R60-'PS0-SC'!R60</f>
        <v>0</v>
      </c>
      <c r="S60" s="12">
        <f>'PS1-SC-CETA'!S60-'PS0-SC'!S60</f>
        <v>0</v>
      </c>
      <c r="T60" s="12">
        <f>'PS1-SC-CETA'!T60-'PS0-SC'!T60</f>
        <v>0</v>
      </c>
      <c r="U60" s="12">
        <f>'PS1-SC-CETA'!U60-'PS0-SC'!U60</f>
        <v>0</v>
      </c>
      <c r="V60" s="12">
        <f>'PS1-SC-CETA'!V60-'PS0-SC'!V60</f>
        <v>0</v>
      </c>
      <c r="W60" s="12">
        <f>'PS1-SC-CETA'!W60-'PS0-SC'!W60</f>
        <v>0</v>
      </c>
      <c r="X60" s="12"/>
    </row>
    <row r="61" spans="1:24" ht="15.5" x14ac:dyDescent="0.35">
      <c r="B61" s="28" t="s">
        <v>70</v>
      </c>
      <c r="C61" s="12">
        <f>'PS1-SC-CETA'!C61-'PS0-SC'!C61</f>
        <v>3.0321111808007117E-6</v>
      </c>
      <c r="D61" s="12">
        <f>'PS1-SC-CETA'!D61-'PS0-SC'!D61</f>
        <v>0</v>
      </c>
      <c r="E61" s="12">
        <f>'PS1-SC-CETA'!E61-'PS0-SC'!E61</f>
        <v>3.456556058267779E-6</v>
      </c>
      <c r="F61" s="12">
        <f>'PS1-SC-CETA'!F61-'PS0-SC'!F61</f>
        <v>0</v>
      </c>
      <c r="G61" s="12">
        <f>'PS1-SC-CETA'!G61-'PS0-SC'!G61</f>
        <v>0</v>
      </c>
      <c r="H61" s="12">
        <f>'PS1-SC-CETA'!H61-'PS0-SC'!H61</f>
        <v>0</v>
      </c>
      <c r="I61" s="12">
        <f>'PS1-SC-CETA'!I61-'PS0-SC'!I61</f>
        <v>0</v>
      </c>
      <c r="J61" s="12">
        <f>'PS1-SC-CETA'!J61-'PS0-SC'!J61</f>
        <v>0</v>
      </c>
      <c r="K61" s="12">
        <f>'PS1-SC-CETA'!K61-'PS0-SC'!K61</f>
        <v>0</v>
      </c>
      <c r="L61" s="12">
        <f>'PS1-SC-CETA'!L61-'PS0-SC'!L61</f>
        <v>0</v>
      </c>
      <c r="M61" s="12">
        <f>'PS1-SC-CETA'!M61-'PS0-SC'!M61</f>
        <v>0</v>
      </c>
      <c r="N61" s="12">
        <f>'PS1-SC-CETA'!N61-'PS0-SC'!N61</f>
        <v>0</v>
      </c>
      <c r="O61" s="12">
        <f>'PS1-SC-CETA'!O61-'PS0-SC'!O61</f>
        <v>0</v>
      </c>
      <c r="P61" s="12">
        <f>'PS1-SC-CETA'!P61-'PS0-SC'!P61</f>
        <v>0</v>
      </c>
      <c r="Q61" s="12">
        <f>'PS1-SC-CETA'!Q61-'PS0-SC'!Q61</f>
        <v>0</v>
      </c>
      <c r="R61" s="12">
        <f>'PS1-SC-CETA'!R61-'PS0-SC'!R61</f>
        <v>0</v>
      </c>
      <c r="S61" s="12">
        <f>'PS1-SC-CETA'!S61-'PS0-SC'!S61</f>
        <v>0</v>
      </c>
      <c r="T61" s="12">
        <f>'PS1-SC-CETA'!T61-'PS0-SC'!T61</f>
        <v>0</v>
      </c>
      <c r="U61" s="12">
        <f>'PS1-SC-CETA'!U61-'PS0-SC'!U61</f>
        <v>0</v>
      </c>
      <c r="V61" s="12">
        <f>'PS1-SC-CETA'!V61-'PS0-SC'!V61</f>
        <v>0</v>
      </c>
      <c r="W61" s="12">
        <f>'PS1-SC-CETA'!W61-'PS0-SC'!W61</f>
        <v>0</v>
      </c>
      <c r="X61" s="12"/>
    </row>
    <row r="62" spans="1:24" ht="15.5" x14ac:dyDescent="0.35">
      <c r="B62" s="28" t="s">
        <v>72</v>
      </c>
      <c r="C62" s="12">
        <f>'PS1-SC-CETA'!C62-'PS0-SC'!C62</f>
        <v>0</v>
      </c>
      <c r="D62" s="12">
        <f>'PS1-SC-CETA'!D62-'PS0-SC'!D62</f>
        <v>0</v>
      </c>
      <c r="E62" s="12">
        <f>'PS1-SC-CETA'!E62-'PS0-SC'!E62</f>
        <v>0</v>
      </c>
      <c r="F62" s="12">
        <f>'PS1-SC-CETA'!F62-'PS0-SC'!F62</f>
        <v>0</v>
      </c>
      <c r="G62" s="12">
        <f>'PS1-SC-CETA'!G62-'PS0-SC'!G62</f>
        <v>0</v>
      </c>
      <c r="H62" s="12">
        <f>'PS1-SC-CETA'!H62-'PS0-SC'!H62</f>
        <v>0</v>
      </c>
      <c r="I62" s="12">
        <f>'PS1-SC-CETA'!I62-'PS0-SC'!I62</f>
        <v>0</v>
      </c>
      <c r="J62" s="12">
        <f>'PS1-SC-CETA'!J62-'PS0-SC'!J62</f>
        <v>0</v>
      </c>
      <c r="K62" s="12">
        <f>'PS1-SC-CETA'!K62-'PS0-SC'!K62</f>
        <v>0</v>
      </c>
      <c r="L62" s="12">
        <f>'PS1-SC-CETA'!L62-'PS0-SC'!L62</f>
        <v>0</v>
      </c>
      <c r="M62" s="12">
        <f>'PS1-SC-CETA'!M62-'PS0-SC'!M62</f>
        <v>0</v>
      </c>
      <c r="N62" s="12">
        <f>'PS1-SC-CETA'!N62-'PS0-SC'!N62</f>
        <v>0</v>
      </c>
      <c r="O62" s="12">
        <f>'PS1-SC-CETA'!O62-'PS0-SC'!O62</f>
        <v>0</v>
      </c>
      <c r="P62" s="12">
        <f>'PS1-SC-CETA'!P62-'PS0-SC'!P62</f>
        <v>0</v>
      </c>
      <c r="Q62" s="12">
        <f>'PS1-SC-CETA'!Q62-'PS0-SC'!Q62</f>
        <v>0</v>
      </c>
      <c r="R62" s="12">
        <f>'PS1-SC-CETA'!R62-'PS0-SC'!R62</f>
        <v>0</v>
      </c>
      <c r="S62" s="12">
        <f>'PS1-SC-CETA'!S62-'PS0-SC'!S62</f>
        <v>0</v>
      </c>
      <c r="T62" s="12">
        <f>'PS1-SC-CETA'!T62-'PS0-SC'!T62</f>
        <v>0</v>
      </c>
      <c r="U62" s="12">
        <f>'PS1-SC-CETA'!U62-'PS0-SC'!U62</f>
        <v>0</v>
      </c>
      <c r="V62" s="12">
        <f>'PS1-SC-CETA'!V62-'PS0-SC'!V62</f>
        <v>0</v>
      </c>
      <c r="W62" s="12">
        <f>'PS1-SC-CETA'!W62-'PS0-SC'!W62</f>
        <v>0</v>
      </c>
      <c r="X62" s="12"/>
    </row>
    <row r="63" spans="1:24" ht="15.5" x14ac:dyDescent="0.35">
      <c r="B63" s="21" t="s">
        <v>1</v>
      </c>
      <c r="C63" s="22">
        <f>SUM(C59:C62)</f>
        <v>3.0321111808007117E-6</v>
      </c>
      <c r="D63" s="22">
        <f t="shared" ref="D63:W63" si="6">SUM(D59:D62)</f>
        <v>0</v>
      </c>
      <c r="E63" s="22">
        <f t="shared" si="6"/>
        <v>3.456556058267779E-6</v>
      </c>
      <c r="F63" s="22">
        <f t="shared" si="6"/>
        <v>0</v>
      </c>
      <c r="G63" s="22">
        <f t="shared" si="6"/>
        <v>0</v>
      </c>
      <c r="H63" s="22">
        <f t="shared" si="6"/>
        <v>0</v>
      </c>
      <c r="I63" s="22">
        <f t="shared" si="6"/>
        <v>0</v>
      </c>
      <c r="J63" s="22">
        <f t="shared" si="6"/>
        <v>0</v>
      </c>
      <c r="K63" s="22">
        <f t="shared" si="6"/>
        <v>0</v>
      </c>
      <c r="L63" s="22">
        <f t="shared" si="6"/>
        <v>0</v>
      </c>
      <c r="M63" s="22">
        <f t="shared" si="6"/>
        <v>0</v>
      </c>
      <c r="N63" s="22">
        <f t="shared" si="6"/>
        <v>0</v>
      </c>
      <c r="O63" s="22">
        <f t="shared" si="6"/>
        <v>0</v>
      </c>
      <c r="P63" s="22">
        <f t="shared" si="6"/>
        <v>0</v>
      </c>
      <c r="Q63" s="22">
        <f t="shared" si="6"/>
        <v>0</v>
      </c>
      <c r="R63" s="22">
        <f t="shared" si="6"/>
        <v>0</v>
      </c>
      <c r="S63" s="22">
        <f t="shared" si="6"/>
        <v>0</v>
      </c>
      <c r="T63" s="22">
        <f t="shared" si="6"/>
        <v>0</v>
      </c>
      <c r="U63" s="22">
        <f t="shared" si="6"/>
        <v>0</v>
      </c>
      <c r="V63" s="22">
        <f t="shared" si="6"/>
        <v>0</v>
      </c>
      <c r="W63" s="22">
        <f t="shared" si="6"/>
        <v>0</v>
      </c>
      <c r="X63" s="12"/>
    </row>
    <row r="64" spans="1:24" x14ac:dyDescent="0.35">
      <c r="X64" s="12"/>
    </row>
    <row r="65" spans="1:24" ht="15.5" x14ac:dyDescent="0.35">
      <c r="A65" s="1">
        <v>8</v>
      </c>
      <c r="B65" s="17" t="s">
        <v>73</v>
      </c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ht="15.5" x14ac:dyDescent="0.35">
      <c r="B66" s="20" t="s">
        <v>74</v>
      </c>
      <c r="C66" s="12">
        <f>'PS1-SC-CETA'!C66-'PS0-SC'!C66</f>
        <v>-58.412756774423542</v>
      </c>
      <c r="D66" s="12">
        <f>'PS1-SC-CETA'!D66-'PS0-SC'!D66</f>
        <v>-0.13971640225463489</v>
      </c>
      <c r="E66" s="12">
        <f>'PS1-SC-CETA'!E66-'PS0-SC'!E66</f>
        <v>-0.10543232538952907</v>
      </c>
      <c r="F66" s="12">
        <f>'PS1-SC-CETA'!F66-'PS0-SC'!F66</f>
        <v>-1.7023147453592173</v>
      </c>
      <c r="G66" s="12">
        <f>'PS1-SC-CETA'!G66-'PS0-SC'!G66</f>
        <v>-0.40907136337250449</v>
      </c>
      <c r="H66" s="12">
        <f>'PS1-SC-CETA'!H66-'PS0-SC'!H66</f>
        <v>20.620797910010651</v>
      </c>
      <c r="I66" s="12">
        <f>'PS1-SC-CETA'!I66-'PS0-SC'!I66</f>
        <v>-24.616103825476785</v>
      </c>
      <c r="J66" s="12">
        <f>'PS1-SC-CETA'!J66-'PS0-SC'!J66</f>
        <v>-1.3517417890574279</v>
      </c>
      <c r="K66" s="12">
        <f>'PS1-SC-CETA'!K66-'PS0-SC'!K66</f>
        <v>-24.284182793281161</v>
      </c>
      <c r="L66" s="12">
        <f>'PS1-SC-CETA'!L66-'PS0-SC'!L66</f>
        <v>-22.429123498342051</v>
      </c>
      <c r="M66" s="12">
        <f>'PS1-SC-CETA'!M66-'PS0-SC'!M66</f>
        <v>-9.8133123179195536</v>
      </c>
      <c r="N66" s="12">
        <f>'PS1-SC-CETA'!N66-'PS0-SC'!N66</f>
        <v>-5.704529014152854</v>
      </c>
      <c r="O66" s="12">
        <f>'PS1-SC-CETA'!O66-'PS0-SC'!O66</f>
        <v>-6.558260629289407</v>
      </c>
      <c r="P66" s="12">
        <f>'PS1-SC-CETA'!P66-'PS0-SC'!P66</f>
        <v>-6.0612594523421421</v>
      </c>
      <c r="Q66" s="12">
        <f>'PS1-SC-CETA'!Q66-'PS0-SC'!Q66</f>
        <v>-7.9838167776275668</v>
      </c>
      <c r="R66" s="12">
        <f>'PS1-SC-CETA'!R66-'PS0-SC'!R66</f>
        <v>-6.0793938832639469</v>
      </c>
      <c r="S66" s="12">
        <f>'PS1-SC-CETA'!S66-'PS0-SC'!S66</f>
        <v>-7.680037795308408</v>
      </c>
      <c r="T66" s="12">
        <f>'PS1-SC-CETA'!T66-'PS0-SC'!T66</f>
        <v>-7.1725356727899907</v>
      </c>
      <c r="U66" s="12">
        <f>'PS1-SC-CETA'!U66-'PS0-SC'!U66</f>
        <v>-3.6143946942102048</v>
      </c>
      <c r="V66" s="12">
        <f>'PS1-SC-CETA'!V66-'PS0-SC'!V66</f>
        <v>-3.4055029314571357</v>
      </c>
      <c r="W66" s="12">
        <f>'PS1-SC-CETA'!W66-'PS0-SC'!W66</f>
        <v>-3.6896623883823167</v>
      </c>
      <c r="X66" s="12"/>
    </row>
    <row r="67" spans="1:24" ht="15.5" x14ac:dyDescent="0.35">
      <c r="B67" s="20" t="s">
        <v>76</v>
      </c>
      <c r="C67" s="12">
        <f>'PS1-SC-CETA'!C67-'PS0-SC'!C67</f>
        <v>-3.0229954940677999</v>
      </c>
      <c r="D67" s="12">
        <f>'PS1-SC-CETA'!D67-'PS0-SC'!D67</f>
        <v>9.8111542639003346E-2</v>
      </c>
      <c r="E67" s="12">
        <f>'PS1-SC-CETA'!E67-'PS0-SC'!E67</f>
        <v>-1.3239317730608491E-2</v>
      </c>
      <c r="F67" s="12">
        <f>'PS1-SC-CETA'!F67-'PS0-SC'!F67</f>
        <v>-1.4031735813439212</v>
      </c>
      <c r="G67" s="12">
        <f>'PS1-SC-CETA'!G67-'PS0-SC'!G67</f>
        <v>-0.17580348516230515</v>
      </c>
      <c r="H67" s="12">
        <f>'PS1-SC-CETA'!H67-'PS0-SC'!H67</f>
        <v>24.486483268868255</v>
      </c>
      <c r="I67" s="12">
        <f>'PS1-SC-CETA'!I67-'PS0-SC'!I67</f>
        <v>-6.2871686807251592</v>
      </c>
      <c r="J67" s="12">
        <f>'PS1-SC-CETA'!J67-'PS0-SC'!J67</f>
        <v>-0.16519156956424297</v>
      </c>
      <c r="K67" s="12">
        <f>'PS1-SC-CETA'!K67-'PS0-SC'!K67</f>
        <v>-3.3512263291384699</v>
      </c>
      <c r="L67" s="12">
        <f>'PS1-SC-CETA'!L67-'PS0-SC'!L67</f>
        <v>-3.5694598168221319</v>
      </c>
      <c r="M67" s="12">
        <f>'PS1-SC-CETA'!M67-'PS0-SC'!M67</f>
        <v>-4.420507791423006</v>
      </c>
      <c r="N67" s="12">
        <f>'PS1-SC-CETA'!N67-'PS0-SC'!N67</f>
        <v>-2.466615867603565</v>
      </c>
      <c r="O67" s="12">
        <f>'PS1-SC-CETA'!O67-'PS0-SC'!O67</f>
        <v>-2.6560943136597075</v>
      </c>
      <c r="P67" s="12">
        <f>'PS1-SC-CETA'!P67-'PS0-SC'!P67</f>
        <v>-2.2964838072244831</v>
      </c>
      <c r="Q67" s="12">
        <f>'PS1-SC-CETA'!Q67-'PS0-SC'!Q67</f>
        <v>-3.3706177061832321</v>
      </c>
      <c r="R67" s="12">
        <f>'PS1-SC-CETA'!R67-'PS0-SC'!R67</f>
        <v>-2.1463459032237822</v>
      </c>
      <c r="S67" s="12">
        <f>'PS1-SC-CETA'!S67-'PS0-SC'!S67</f>
        <v>-3.1731048752038475</v>
      </c>
      <c r="T67" s="12">
        <f>'PS1-SC-CETA'!T67-'PS0-SC'!T67</f>
        <v>-3.0340684624837095</v>
      </c>
      <c r="U67" s="12">
        <f>'PS1-SC-CETA'!U67-'PS0-SC'!U67</f>
        <v>-1.2022277762094973</v>
      </c>
      <c r="V67" s="12">
        <f>'PS1-SC-CETA'!V67-'PS0-SC'!V67</f>
        <v>-1.5435435274647773</v>
      </c>
      <c r="W67" s="12">
        <f>'PS1-SC-CETA'!W67-'PS0-SC'!W67</f>
        <v>-1.4475035668064322</v>
      </c>
      <c r="X67" s="12"/>
    </row>
    <row r="68" spans="1:24" ht="15.5" x14ac:dyDescent="0.35">
      <c r="B68" s="21" t="s">
        <v>1</v>
      </c>
      <c r="C68" s="22">
        <f>SUM(C66:C67)</f>
        <v>-61.435752268491342</v>
      </c>
      <c r="D68" s="22">
        <f t="shared" ref="D68:W68" si="7">SUM(D66:D67)</f>
        <v>-4.160485961563154E-2</v>
      </c>
      <c r="E68" s="22">
        <f t="shared" si="7"/>
        <v>-0.11867164312013756</v>
      </c>
      <c r="F68" s="22">
        <f t="shared" si="7"/>
        <v>-3.1054883267031386</v>
      </c>
      <c r="G68" s="22">
        <f t="shared" si="7"/>
        <v>-0.58487484853480964</v>
      </c>
      <c r="H68" s="22">
        <f t="shared" si="7"/>
        <v>45.107281178878907</v>
      </c>
      <c r="I68" s="22">
        <f t="shared" si="7"/>
        <v>-30.903272506201944</v>
      </c>
      <c r="J68" s="22">
        <f t="shared" si="7"/>
        <v>-1.5169333586216709</v>
      </c>
      <c r="K68" s="22">
        <f t="shared" si="7"/>
        <v>-27.635409122419631</v>
      </c>
      <c r="L68" s="22">
        <f t="shared" si="7"/>
        <v>-25.998583315164183</v>
      </c>
      <c r="M68" s="22">
        <f t="shared" si="7"/>
        <v>-14.23382010934256</v>
      </c>
      <c r="N68" s="22">
        <f t="shared" si="7"/>
        <v>-8.171144881756419</v>
      </c>
      <c r="O68" s="22">
        <f t="shared" si="7"/>
        <v>-9.2143549429491145</v>
      </c>
      <c r="P68" s="22">
        <f t="shared" si="7"/>
        <v>-8.3577432595666252</v>
      </c>
      <c r="Q68" s="22">
        <f t="shared" si="7"/>
        <v>-11.354434483810799</v>
      </c>
      <c r="R68" s="22">
        <f t="shared" si="7"/>
        <v>-8.2257397864877291</v>
      </c>
      <c r="S68" s="22">
        <f t="shared" si="7"/>
        <v>-10.853142670512256</v>
      </c>
      <c r="T68" s="22">
        <f t="shared" si="7"/>
        <v>-10.2066041352737</v>
      </c>
      <c r="U68" s="22">
        <f t="shared" si="7"/>
        <v>-4.816622470419702</v>
      </c>
      <c r="V68" s="22">
        <f t="shared" si="7"/>
        <v>-4.949046458921913</v>
      </c>
      <c r="W68" s="22">
        <f t="shared" si="7"/>
        <v>-5.137165955188749</v>
      </c>
      <c r="X68" s="12"/>
    </row>
    <row r="69" spans="1:24" x14ac:dyDescent="0.35">
      <c r="X69" s="12"/>
    </row>
    <row r="70" spans="1:24" ht="15.5" x14ac:dyDescent="0.35">
      <c r="A70" s="1">
        <v>9</v>
      </c>
      <c r="B70" s="31" t="s">
        <v>78</v>
      </c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</row>
    <row r="71" spans="1:24" ht="15.5" x14ac:dyDescent="0.35">
      <c r="B71" s="17" t="s">
        <v>79</v>
      </c>
      <c r="C71" s="32">
        <f>'PS1-SC-CETA'!C71-'PS0-SC'!C71</f>
        <v>-0.87700706708073994</v>
      </c>
      <c r="D71" s="32">
        <f>'PS1-SC-CETA'!D71-'PS0-SC'!D71</f>
        <v>0</v>
      </c>
      <c r="E71" s="32">
        <f>'PS1-SC-CETA'!E71-'PS0-SC'!E71</f>
        <v>0</v>
      </c>
      <c r="F71" s="32">
        <f>'PS1-SC-CETA'!F71-'PS0-SC'!F71</f>
        <v>0</v>
      </c>
      <c r="G71" s="32">
        <f>'PS1-SC-CETA'!G71-'PS0-SC'!G71</f>
        <v>0</v>
      </c>
      <c r="H71" s="32">
        <f>'PS1-SC-CETA'!H71-'PS0-SC'!H71</f>
        <v>0</v>
      </c>
      <c r="I71" s="32">
        <f>'PS1-SC-CETA'!I71-'PS0-SC'!I71</f>
        <v>0</v>
      </c>
      <c r="J71" s="32">
        <f>'PS1-SC-CETA'!J71-'PS0-SC'!J71</f>
        <v>0</v>
      </c>
      <c r="K71" s="32">
        <f>'PS1-SC-CETA'!K71-'PS0-SC'!K71</f>
        <v>0</v>
      </c>
      <c r="L71" s="32">
        <f>'PS1-SC-CETA'!L71-'PS0-SC'!L71</f>
        <v>0</v>
      </c>
      <c r="M71" s="32">
        <f>'PS1-SC-CETA'!M71-'PS0-SC'!M71</f>
        <v>0</v>
      </c>
      <c r="N71" s="32">
        <f>'PS1-SC-CETA'!N71-'PS0-SC'!N71</f>
        <v>0</v>
      </c>
      <c r="O71" s="32">
        <f>'PS1-SC-CETA'!O71-'PS0-SC'!O71</f>
        <v>0</v>
      </c>
      <c r="P71" s="32">
        <f>'PS1-SC-CETA'!P71-'PS0-SC'!P71</f>
        <v>0</v>
      </c>
      <c r="Q71" s="32">
        <f>'PS1-SC-CETA'!Q71-'PS0-SC'!Q71</f>
        <v>0</v>
      </c>
      <c r="R71" s="32">
        <f>'PS1-SC-CETA'!R71-'PS0-SC'!R71</f>
        <v>-0.89362296750266523</v>
      </c>
      <c r="S71" s="32">
        <f>'PS1-SC-CETA'!S71-'PS0-SC'!S71</f>
        <v>-0.52152464966047773</v>
      </c>
      <c r="T71" s="32">
        <f>'PS1-SC-CETA'!T71-'PS0-SC'!T71</f>
        <v>-0.42271630643062963</v>
      </c>
      <c r="U71" s="32">
        <f>'PS1-SC-CETA'!U71-'PS0-SC'!U71</f>
        <v>-0.28713299494165767</v>
      </c>
      <c r="V71" s="32">
        <f>'PS1-SC-CETA'!V71-'PS0-SC'!V71</f>
        <v>-0.23500254542841503</v>
      </c>
      <c r="W71" s="32">
        <f>'PS1-SC-CETA'!W71-'PS0-SC'!W71</f>
        <v>-0.24033709495074618</v>
      </c>
      <c r="X71" s="12"/>
    </row>
    <row r="72" spans="1:24" ht="15.5" x14ac:dyDescent="0.35">
      <c r="B72" s="21" t="s">
        <v>1</v>
      </c>
      <c r="C72" s="13">
        <f>C71</f>
        <v>-0.87700706708073994</v>
      </c>
      <c r="D72" s="13">
        <f t="shared" ref="D72:W72" si="8">D71</f>
        <v>0</v>
      </c>
      <c r="E72" s="13">
        <f t="shared" si="8"/>
        <v>0</v>
      </c>
      <c r="F72" s="13">
        <f t="shared" si="8"/>
        <v>0</v>
      </c>
      <c r="G72" s="13">
        <f t="shared" si="8"/>
        <v>0</v>
      </c>
      <c r="H72" s="13">
        <f t="shared" si="8"/>
        <v>0</v>
      </c>
      <c r="I72" s="13">
        <f t="shared" si="8"/>
        <v>0</v>
      </c>
      <c r="J72" s="13">
        <f t="shared" si="8"/>
        <v>0</v>
      </c>
      <c r="K72" s="13">
        <f t="shared" si="8"/>
        <v>0</v>
      </c>
      <c r="L72" s="13">
        <f t="shared" si="8"/>
        <v>0</v>
      </c>
      <c r="M72" s="13">
        <f t="shared" si="8"/>
        <v>0</v>
      </c>
      <c r="N72" s="13">
        <f t="shared" si="8"/>
        <v>0</v>
      </c>
      <c r="O72" s="13">
        <f t="shared" si="8"/>
        <v>0</v>
      </c>
      <c r="P72" s="13">
        <f t="shared" si="8"/>
        <v>0</v>
      </c>
      <c r="Q72" s="13">
        <f t="shared" si="8"/>
        <v>0</v>
      </c>
      <c r="R72" s="13">
        <f t="shared" si="8"/>
        <v>-0.89362296750266523</v>
      </c>
      <c r="S72" s="13">
        <f t="shared" si="8"/>
        <v>-0.52152464966047773</v>
      </c>
      <c r="T72" s="13">
        <f t="shared" si="8"/>
        <v>-0.42271630643062963</v>
      </c>
      <c r="U72" s="13">
        <f t="shared" si="8"/>
        <v>-0.28713299494165767</v>
      </c>
      <c r="V72" s="13">
        <f t="shared" si="8"/>
        <v>-0.23500254542841503</v>
      </c>
      <c r="W72" s="13">
        <f t="shared" si="8"/>
        <v>-0.24033709495074618</v>
      </c>
      <c r="X72" s="12"/>
    </row>
    <row r="73" spans="1:24" x14ac:dyDescent="0.35">
      <c r="X73" s="12"/>
    </row>
    <row r="74" spans="1:24" ht="16" thickBot="1" x14ac:dyDescent="0.4">
      <c r="B74" s="17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</row>
    <row r="75" spans="1:24" ht="16" thickBot="1" x14ac:dyDescent="0.4">
      <c r="A75" s="1">
        <v>10</v>
      </c>
      <c r="B75" s="35" t="s">
        <v>82</v>
      </c>
      <c r="C75" s="36">
        <f>FinalPVRR-'PS0-SC'!FinalPVRR</f>
        <v>-9.5736130038276315</v>
      </c>
      <c r="D75" s="36">
        <f>'PS1-SC-CETA'!D75-'PS0-SC'!D75</f>
        <v>0.4651543615045739</v>
      </c>
      <c r="E75" s="36">
        <f>'PS1-SC-CETA'!E75-'PS0-SC'!E75</f>
        <v>-4.3735454762099835E-2</v>
      </c>
      <c r="F75" s="36">
        <f>'PS1-SC-CETA'!F75-'PS0-SC'!F75</f>
        <v>-1.6437189225689508</v>
      </c>
      <c r="G75" s="36">
        <f>'PS1-SC-CETA'!G75-'PS0-SC'!G75</f>
        <v>0.89169393174233846</v>
      </c>
      <c r="H75" s="36">
        <f>'PS1-SC-CETA'!H75-'PS0-SC'!H75</f>
        <v>-26.777965348285761</v>
      </c>
      <c r="I75" s="36">
        <f>'PS1-SC-CETA'!I75-'PS0-SC'!I75</f>
        <v>55.171769345910434</v>
      </c>
      <c r="J75" s="36">
        <f>'PS1-SC-CETA'!J75-'PS0-SC'!J75</f>
        <v>-0.1034654951072298</v>
      </c>
      <c r="K75" s="36">
        <f>'PS1-SC-CETA'!K75-'PS0-SC'!K75</f>
        <v>-28.920868685364439</v>
      </c>
      <c r="L75" s="36">
        <f>'PS1-SC-CETA'!L75-'PS0-SC'!L75</f>
        <v>-18.094301853815523</v>
      </c>
      <c r="M75" s="36">
        <f>'PS1-SC-CETA'!M75-'PS0-SC'!M75</f>
        <v>-4.2822931015280119</v>
      </c>
      <c r="N75" s="36">
        <f>'PS1-SC-CETA'!N75-'PS0-SC'!N75</f>
        <v>-5.7553674484342991</v>
      </c>
      <c r="O75" s="36">
        <f>'PS1-SC-CETA'!O75-'PS0-SC'!O75</f>
        <v>8.2746538297851657</v>
      </c>
      <c r="P75" s="36">
        <f>'PS1-SC-CETA'!P75-'PS0-SC'!P75</f>
        <v>5.0221114959049373</v>
      </c>
      <c r="Q75" s="36">
        <f>'PS1-SC-CETA'!Q75-'PS0-SC'!Q75</f>
        <v>4.623803035335186</v>
      </c>
      <c r="R75" s="36">
        <f>'PS1-SC-CETA'!R75-'PS0-SC'!R75</f>
        <v>-4.8165493220967619</v>
      </c>
      <c r="S75" s="36">
        <f>'PS1-SC-CETA'!S75-'PS0-SC'!S75</f>
        <v>-1.8805349457634293</v>
      </c>
      <c r="T75" s="36">
        <f>'PS1-SC-CETA'!T75-'PS0-SC'!T75</f>
        <v>-27.495327300269309</v>
      </c>
      <c r="U75" s="36">
        <f>'PS1-SC-CETA'!U75-'PS0-SC'!U75</f>
        <v>10.558053943137566</v>
      </c>
      <c r="V75" s="36">
        <f>'PS1-SC-CETA'!V75-'PS0-SC'!V75</f>
        <v>9.5953860920390071</v>
      </c>
      <c r="W75" s="36">
        <f>'PS1-SC-CETA'!W75-'PS0-SC'!W75</f>
        <v>10.076138619529047</v>
      </c>
      <c r="X75" s="36"/>
    </row>
    <row r="76" spans="1:24" ht="15.5" x14ac:dyDescent="0.35">
      <c r="B76" s="17" t="s">
        <v>83</v>
      </c>
      <c r="C76" s="12">
        <f>'PS1-SC-CETA'!C76-'PS0-SC'!C76</f>
        <v>263.49959054775536</v>
      </c>
      <c r="D76" s="12">
        <f>'PS1-SC-CETA'!D76-'PS0-SC'!D76</f>
        <v>0</v>
      </c>
      <c r="E76" s="12">
        <f>'PS1-SC-CETA'!E76-'PS0-SC'!E76</f>
        <v>0</v>
      </c>
      <c r="F76" s="12">
        <f>'PS1-SC-CETA'!F76-'PS0-SC'!F76</f>
        <v>0</v>
      </c>
      <c r="G76" s="12">
        <f>'PS1-SC-CETA'!G76-'PS0-SC'!G76</f>
        <v>0</v>
      </c>
      <c r="H76" s="12">
        <f>'PS1-SC-CETA'!H76-'PS0-SC'!H76</f>
        <v>0</v>
      </c>
      <c r="I76" s="12">
        <f>'PS1-SC-CETA'!I76-'PS0-SC'!I76</f>
        <v>0</v>
      </c>
      <c r="J76" s="12">
        <f>'PS1-SC-CETA'!J76-'PS0-SC'!J76</f>
        <v>0</v>
      </c>
      <c r="K76" s="12">
        <f>'PS1-SC-CETA'!K76-'PS0-SC'!K76</f>
        <v>53.925760242303568</v>
      </c>
      <c r="L76" s="12">
        <f>'PS1-SC-CETA'!L76-'PS0-SC'!L76</f>
        <v>54.140459835538422</v>
      </c>
      <c r="M76" s="12">
        <f>'PS1-SC-CETA'!M76-'PS0-SC'!M76</f>
        <v>54.360034232712678</v>
      </c>
      <c r="N76" s="12">
        <f>'PS1-SC-CETA'!N76-'PS0-SC'!N76</f>
        <v>54.584592691514445</v>
      </c>
      <c r="O76" s="12">
        <f>'PS1-SC-CETA'!O76-'PS0-SC'!O76</f>
        <v>54.814248340717313</v>
      </c>
      <c r="P76" s="12">
        <f>'PS1-SC-CETA'!P76-'PS0-SC'!P76</f>
        <v>55.049117033993753</v>
      </c>
      <c r="Q76" s="12">
        <f>'PS1-SC-CETA'!Q76-'PS0-SC'!Q76</f>
        <v>55.289317485166066</v>
      </c>
      <c r="R76" s="12">
        <f>'PS1-SC-CETA'!R76-'PS0-SC'!R76</f>
        <v>54.641347324897652</v>
      </c>
      <c r="S76" s="12">
        <f>'PS1-SC-CETA'!S76-'PS0-SC'!S76</f>
        <v>55.264675172893476</v>
      </c>
      <c r="T76" s="12">
        <f>'PS1-SC-CETA'!T76-'PS0-SC'!T76</f>
        <v>55.620416020391531</v>
      </c>
      <c r="U76" s="12">
        <f>'PS1-SC-CETA'!U76-'PS0-SC'!U76</f>
        <v>20.79785596666261</v>
      </c>
      <c r="V76" s="12">
        <f>'PS1-SC-CETA'!V76-'PS0-SC'!V76</f>
        <v>20.936069199266967</v>
      </c>
      <c r="W76" s="12">
        <f>'PS1-SC-CETA'!W76-'PS0-SC'!W76</f>
        <v>21.018771342360196</v>
      </c>
      <c r="X76" s="12"/>
    </row>
    <row r="77" spans="1:24" ht="15.5" x14ac:dyDescent="0.35">
      <c r="B77" s="17" t="s">
        <v>84</v>
      </c>
      <c r="C77" s="12">
        <f>'PS1-SC-CETA'!C77-'PS0-SC'!C77</f>
        <v>-273.07320355158299</v>
      </c>
      <c r="D77" s="12">
        <f>'PS1-SC-CETA'!D77-'PS0-SC'!D77</f>
        <v>0.46515436150320966</v>
      </c>
      <c r="E77" s="12">
        <f>'PS1-SC-CETA'!E77-'PS0-SC'!E77</f>
        <v>-4.3735454763009329E-2</v>
      </c>
      <c r="F77" s="12">
        <f>'PS1-SC-CETA'!F77-'PS0-SC'!F77</f>
        <v>-1.6437189225694055</v>
      </c>
      <c r="G77" s="12">
        <f>'PS1-SC-CETA'!G77-'PS0-SC'!G77</f>
        <v>0.89169393174279321</v>
      </c>
      <c r="H77" s="12">
        <f>'PS1-SC-CETA'!H77-'PS0-SC'!H77</f>
        <v>-26.777965348287125</v>
      </c>
      <c r="I77" s="12">
        <f>'PS1-SC-CETA'!I77-'PS0-SC'!I77</f>
        <v>55.171769345913162</v>
      </c>
      <c r="J77" s="12">
        <f>'PS1-SC-CETA'!J77-'PS0-SC'!J77</f>
        <v>-0.1034654951063203</v>
      </c>
      <c r="K77" s="12">
        <f>'PS1-SC-CETA'!K77-'PS0-SC'!K77</f>
        <v>-82.846628927668917</v>
      </c>
      <c r="L77" s="12">
        <f>'PS1-SC-CETA'!L77-'PS0-SC'!L77</f>
        <v>-72.234761689353491</v>
      </c>
      <c r="M77" s="12">
        <f>'PS1-SC-CETA'!M77-'PS0-SC'!M77</f>
        <v>-58.642327334240463</v>
      </c>
      <c r="N77" s="12">
        <f>'PS1-SC-CETA'!N77-'PS0-SC'!N77</f>
        <v>-60.339960139948289</v>
      </c>
      <c r="O77" s="12">
        <f>'PS1-SC-CETA'!O77-'PS0-SC'!O77</f>
        <v>-46.539594510932602</v>
      </c>
      <c r="P77" s="12">
        <f>'PS1-SC-CETA'!P77-'PS0-SC'!P77</f>
        <v>-50.02700553808927</v>
      </c>
      <c r="Q77" s="12">
        <f>'PS1-SC-CETA'!Q77-'PS0-SC'!Q77</f>
        <v>-50.665514449832244</v>
      </c>
      <c r="R77" s="12">
        <f>'PS1-SC-CETA'!R77-'PS0-SC'!R77</f>
        <v>-59.457896646993959</v>
      </c>
      <c r="S77" s="12">
        <f>'PS1-SC-CETA'!S77-'PS0-SC'!S77</f>
        <v>-57.145210118656905</v>
      </c>
      <c r="T77" s="12">
        <f>'PS1-SC-CETA'!T77-'PS0-SC'!T77</f>
        <v>-83.115743320659021</v>
      </c>
      <c r="U77" s="12">
        <f>'PS1-SC-CETA'!U77-'PS0-SC'!U77</f>
        <v>-10.239802023524817</v>
      </c>
      <c r="V77" s="12">
        <f>'PS1-SC-CETA'!V77-'PS0-SC'!V77</f>
        <v>-11.340683107227733</v>
      </c>
      <c r="W77" s="12">
        <f>'PS1-SC-CETA'!W77-'PS0-SC'!W77</f>
        <v>-10.942632722831263</v>
      </c>
      <c r="X77" s="12"/>
    </row>
    <row r="79" spans="1:24" ht="16" thickBot="1" x14ac:dyDescent="0.4">
      <c r="B79" s="17"/>
      <c r="C79" s="39"/>
      <c r="G79" s="12"/>
    </row>
    <row r="80" spans="1:24" ht="16" thickBot="1" x14ac:dyDescent="0.4">
      <c r="A80" s="1">
        <v>11</v>
      </c>
      <c r="B80" s="40" t="s">
        <v>85</v>
      </c>
      <c r="C80" s="41">
        <f>'PS1-SC-CETA'!C80-'PS0-SC'!C80</f>
        <v>-9.5736130038276315</v>
      </c>
      <c r="D80" s="42"/>
      <c r="E80" s="43">
        <v>0</v>
      </c>
      <c r="F80" s="42"/>
      <c r="G80" s="42"/>
      <c r="H80" s="44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</row>
    <row r="81" spans="1:24" ht="15.5" x14ac:dyDescent="0.35">
      <c r="B81" s="17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</row>
    <row r="82" spans="1:24" ht="15.5" x14ac:dyDescent="0.35">
      <c r="B82" s="17"/>
      <c r="C82" s="12"/>
      <c r="D82" s="46"/>
    </row>
    <row r="83" spans="1:24" ht="15.5" x14ac:dyDescent="0.35">
      <c r="A83" s="1">
        <v>12</v>
      </c>
      <c r="B83" s="17" t="s">
        <v>86</v>
      </c>
    </row>
    <row r="84" spans="1:24" ht="15.5" x14ac:dyDescent="0.35">
      <c r="B84" s="20" t="s">
        <v>12</v>
      </c>
      <c r="C84" s="47">
        <f>'PS1-SC-CETA'!C84-'PS0-SC'!C84</f>
        <v>-416.02514072705526</v>
      </c>
      <c r="D84" s="47">
        <f>'PS1-SC-CETA'!D84-'PS0-SC'!D84</f>
        <v>1.5165522258976125</v>
      </c>
      <c r="E84" s="47">
        <f>'PS1-SC-CETA'!E84-'PS0-SC'!E84</f>
        <v>2.4877126225292159</v>
      </c>
      <c r="F84" s="47">
        <f>'PS1-SC-CETA'!F84-'PS0-SC'!F84</f>
        <v>66.308525485826976</v>
      </c>
      <c r="G84" s="47">
        <f>'PS1-SC-CETA'!G84-'PS0-SC'!G84</f>
        <v>22.27230630052145</v>
      </c>
      <c r="H84" s="47">
        <f>'PS1-SC-CETA'!H84-'PS0-SC'!H84</f>
        <v>-491.53380410700993</v>
      </c>
      <c r="I84" s="47">
        <f>'PS1-SC-CETA'!I84-'PS0-SC'!I84</f>
        <v>334.92621903644977</v>
      </c>
      <c r="J84" s="47">
        <f>'PS1-SC-CETA'!J84-'PS0-SC'!J84</f>
        <v>0.62316720398121106</v>
      </c>
      <c r="K84" s="47">
        <f>'PS1-SC-CETA'!K84-'PS0-SC'!K84</f>
        <v>-45.449195628571033</v>
      </c>
      <c r="L84" s="47">
        <f>'PS1-SC-CETA'!L84-'PS0-SC'!L84</f>
        <v>-85.312318199481524</v>
      </c>
      <c r="M84" s="47">
        <f>'PS1-SC-CETA'!M84-'PS0-SC'!M84</f>
        <v>-31.131573102760967</v>
      </c>
      <c r="N84" s="47">
        <f>'PS1-SC-CETA'!N84-'PS0-SC'!N84</f>
        <v>-34.334610737959565</v>
      </c>
      <c r="O84" s="47">
        <f>'PS1-SC-CETA'!O84-'PS0-SC'!O84</f>
        <v>0.49052778192015012</v>
      </c>
      <c r="P84" s="47">
        <f>'PS1-SC-CETA'!P84-'PS0-SC'!P84</f>
        <v>-3.6999591337299762</v>
      </c>
      <c r="Q84" s="47">
        <f>'PS1-SC-CETA'!Q84-'PS0-SC'!Q84</f>
        <v>4.2738011704898327</v>
      </c>
      <c r="R84" s="47">
        <f>'PS1-SC-CETA'!R84-'PS0-SC'!R84</f>
        <v>-43.091674356629824</v>
      </c>
      <c r="S84" s="47">
        <f>'PS1-SC-CETA'!S84-'PS0-SC'!S84</f>
        <v>5.6928005635799082</v>
      </c>
      <c r="T84" s="47">
        <f>'PS1-SC-CETA'!T84-'PS0-SC'!T84</f>
        <v>-120.0636178522002</v>
      </c>
      <c r="U84" s="47">
        <f>'PS1-SC-CETA'!U84-'PS0-SC'!U84</f>
        <v>0</v>
      </c>
      <c r="V84" s="47">
        <f>'PS1-SC-CETA'!V84-'PS0-SC'!V84</f>
        <v>0</v>
      </c>
      <c r="W84" s="47">
        <f>'PS1-SC-CETA'!W84-'PS0-SC'!W84</f>
        <v>0</v>
      </c>
    </row>
    <row r="85" spans="1:24" ht="15.5" x14ac:dyDescent="0.35">
      <c r="B85" s="20" t="s">
        <v>68</v>
      </c>
      <c r="C85" s="47">
        <f>'PS1-SC-CETA'!C85-'PS0-SC'!C85</f>
        <v>9.9265612333902027</v>
      </c>
      <c r="D85" s="47">
        <f>'PS1-SC-CETA'!D85-'PS0-SC'!D85</f>
        <v>-1.0004441719502211E-11</v>
      </c>
      <c r="E85" s="47">
        <f>'PS1-SC-CETA'!E85-'PS0-SC'!E85</f>
        <v>4.2670549299984373E-2</v>
      </c>
      <c r="F85" s="47">
        <f>'PS1-SC-CETA'!F85-'PS0-SC'!F85</f>
        <v>8.3061861008104643E-4</v>
      </c>
      <c r="G85" s="47">
        <f>'PS1-SC-CETA'!G85-'PS0-SC'!G85</f>
        <v>-8.4303611400002865E-3</v>
      </c>
      <c r="H85" s="47">
        <f>'PS1-SC-CETA'!H85-'PS0-SC'!H85</f>
        <v>0.69695455434998621</v>
      </c>
      <c r="I85" s="47">
        <f>'PS1-SC-CETA'!I85-'PS0-SC'!I85</f>
        <v>8.0106119018298614</v>
      </c>
      <c r="J85" s="47">
        <f>'PS1-SC-CETA'!J85-'PS0-SC'!J85</f>
        <v>3.1052244880015678E-2</v>
      </c>
      <c r="K85" s="47">
        <f>'PS1-SC-CETA'!K85-'PS0-SC'!K85</f>
        <v>6.9230801120113483E-2</v>
      </c>
      <c r="L85" s="47">
        <f>'PS1-SC-CETA'!L85-'PS0-SC'!L85</f>
        <v>-0.15463172328998098</v>
      </c>
      <c r="M85" s="47">
        <f>'PS1-SC-CETA'!M85-'PS0-SC'!M85</f>
        <v>-0.82605028388991286</v>
      </c>
      <c r="N85" s="47">
        <f>'PS1-SC-CETA'!N85-'PS0-SC'!N85</f>
        <v>13.174555106259902</v>
      </c>
      <c r="O85" s="47">
        <f>'PS1-SC-CETA'!O85-'PS0-SC'!O85</f>
        <v>-1.0066941865200079</v>
      </c>
      <c r="P85" s="47">
        <f>'PS1-SC-CETA'!P85-'PS0-SC'!P85</f>
        <v>-0.54160985882001</v>
      </c>
      <c r="Q85" s="47">
        <f>'PS1-SC-CETA'!Q85-'PS0-SC'!Q85</f>
        <v>-0.28853220396999291</v>
      </c>
      <c r="R85" s="47">
        <f>'PS1-SC-CETA'!R85-'PS0-SC'!R85</f>
        <v>0.60483298922991935</v>
      </c>
      <c r="S85" s="47">
        <f>'PS1-SC-CETA'!S85-'PS0-SC'!S85</f>
        <v>-5.8409627861000217</v>
      </c>
      <c r="T85" s="47">
        <f>'PS1-SC-CETA'!T85-'PS0-SC'!T85</f>
        <v>-4.4083840916399595</v>
      </c>
      <c r="U85" s="47">
        <f>'PS1-SC-CETA'!U85-'PS0-SC'!U85</f>
        <v>0.66540884331001848</v>
      </c>
      <c r="V85" s="47">
        <f>'PS1-SC-CETA'!V85-'PS0-SC'!V85</f>
        <v>-0.27668884920001346</v>
      </c>
      <c r="W85" s="47">
        <f>'PS1-SC-CETA'!W85-'PS0-SC'!W85</f>
        <v>-1.7602030920130574E-2</v>
      </c>
    </row>
    <row r="86" spans="1:24" ht="15.5" x14ac:dyDescent="0.35">
      <c r="B86" s="20" t="s">
        <v>71</v>
      </c>
      <c r="C86" s="47">
        <f>'PS1-SC-CETA'!C86-'PS0-SC'!C86</f>
        <v>4.7408189857378602E-5</v>
      </c>
      <c r="D86" s="47">
        <f>'PS1-SC-CETA'!D86-'PS0-SC'!D86</f>
        <v>0</v>
      </c>
      <c r="E86" s="47">
        <f>'PS1-SC-CETA'!E86-'PS0-SC'!E86</f>
        <v>4.7408209866262041E-5</v>
      </c>
      <c r="F86" s="47">
        <f>'PS1-SC-CETA'!F86-'PS0-SC'!F86</f>
        <v>0</v>
      </c>
      <c r="G86" s="47">
        <f>'PS1-SC-CETA'!G86-'PS0-SC'!G86</f>
        <v>0</v>
      </c>
      <c r="H86" s="47">
        <f>'PS1-SC-CETA'!H86-'PS0-SC'!H86</f>
        <v>-1.0004441719502211E-11</v>
      </c>
      <c r="I86" s="47">
        <f>'PS1-SC-CETA'!I86-'PS0-SC'!I86</f>
        <v>0</v>
      </c>
      <c r="J86" s="47">
        <f>'PS1-SC-CETA'!J86-'PS0-SC'!J86</f>
        <v>-1.0913936421275139E-11</v>
      </c>
      <c r="K86" s="47">
        <f>'PS1-SC-CETA'!K86-'PS0-SC'!K86</f>
        <v>0</v>
      </c>
      <c r="L86" s="47">
        <f>'PS1-SC-CETA'!L86-'PS0-SC'!L86</f>
        <v>0</v>
      </c>
      <c r="M86" s="47">
        <f>'PS1-SC-CETA'!M86-'PS0-SC'!M86</f>
        <v>0</v>
      </c>
      <c r="N86" s="47">
        <f>'PS1-SC-CETA'!N86-'PS0-SC'!N86</f>
        <v>0</v>
      </c>
      <c r="O86" s="47">
        <f>'PS1-SC-CETA'!O86-'PS0-SC'!O86</f>
        <v>0</v>
      </c>
      <c r="P86" s="47">
        <f>'PS1-SC-CETA'!P86-'PS0-SC'!P86</f>
        <v>0</v>
      </c>
      <c r="Q86" s="47">
        <f>'PS1-SC-CETA'!Q86-'PS0-SC'!Q86</f>
        <v>0</v>
      </c>
      <c r="R86" s="47">
        <f>'PS1-SC-CETA'!R86-'PS0-SC'!R86</f>
        <v>-2.9103830456733704E-11</v>
      </c>
      <c r="S86" s="47">
        <f>'PS1-SC-CETA'!S86-'PS0-SC'!S86</f>
        <v>0</v>
      </c>
      <c r="T86" s="47">
        <f>'PS1-SC-CETA'!T86-'PS0-SC'!T86</f>
        <v>0</v>
      </c>
      <c r="U86" s="47">
        <f>'PS1-SC-CETA'!U86-'PS0-SC'!U86</f>
        <v>0</v>
      </c>
      <c r="V86" s="47">
        <f>'PS1-SC-CETA'!V86-'PS0-SC'!V86</f>
        <v>1.8189894035458565E-11</v>
      </c>
      <c r="W86" s="47">
        <f>'PS1-SC-CETA'!W86-'PS0-SC'!W86</f>
        <v>0</v>
      </c>
    </row>
    <row r="87" spans="1:24" ht="15.5" x14ac:dyDescent="0.35">
      <c r="B87" s="20" t="s">
        <v>88</v>
      </c>
      <c r="C87" s="47">
        <f>'PS1-SC-CETA'!C87-'PS0-SC'!C87</f>
        <v>3.6000000000058208E-3</v>
      </c>
      <c r="D87" s="47">
        <f>'PS1-SC-CETA'!D87-'PS0-SC'!D87</f>
        <v>0</v>
      </c>
      <c r="E87" s="47">
        <f>'PS1-SC-CETA'!E87-'PS0-SC'!E87</f>
        <v>0</v>
      </c>
      <c r="F87" s="47">
        <f>'PS1-SC-CETA'!F87-'PS0-SC'!F87</f>
        <v>0</v>
      </c>
      <c r="G87" s="47">
        <f>'PS1-SC-CETA'!G87-'PS0-SC'!G87</f>
        <v>0</v>
      </c>
      <c r="H87" s="47">
        <f>'PS1-SC-CETA'!H87-'PS0-SC'!H87</f>
        <v>0</v>
      </c>
      <c r="I87" s="47">
        <f>'PS1-SC-CETA'!I87-'PS0-SC'!I87</f>
        <v>0</v>
      </c>
      <c r="J87" s="47">
        <f>'PS1-SC-CETA'!J87-'PS0-SC'!J87</f>
        <v>0</v>
      </c>
      <c r="K87" s="47">
        <f>'PS1-SC-CETA'!K87-'PS0-SC'!K87</f>
        <v>0</v>
      </c>
      <c r="L87" s="47">
        <f>'PS1-SC-CETA'!L87-'PS0-SC'!L87</f>
        <v>0</v>
      </c>
      <c r="M87" s="47">
        <f>'PS1-SC-CETA'!M87-'PS0-SC'!M87</f>
        <v>0</v>
      </c>
      <c r="N87" s="47">
        <f>'PS1-SC-CETA'!N87-'PS0-SC'!N87</f>
        <v>0</v>
      </c>
      <c r="O87" s="47">
        <f>'PS1-SC-CETA'!O87-'PS0-SC'!O87</f>
        <v>0</v>
      </c>
      <c r="P87" s="47">
        <f>'PS1-SC-CETA'!P87-'PS0-SC'!P87</f>
        <v>0</v>
      </c>
      <c r="Q87" s="47">
        <f>'PS1-SC-CETA'!Q87-'PS0-SC'!Q87</f>
        <v>0</v>
      </c>
      <c r="R87" s="47">
        <f>'PS1-SC-CETA'!R87-'PS0-SC'!R87</f>
        <v>-4.0000000001327862E-4</v>
      </c>
      <c r="S87" s="47">
        <f>'PS1-SC-CETA'!S87-'PS0-SC'!S87</f>
        <v>0</v>
      </c>
      <c r="T87" s="47">
        <f>'PS1-SC-CETA'!T87-'PS0-SC'!T87</f>
        <v>0</v>
      </c>
      <c r="U87" s="47">
        <f>'PS1-SC-CETA'!U87-'PS0-SC'!U87</f>
        <v>0</v>
      </c>
      <c r="V87" s="47">
        <f>'PS1-SC-CETA'!V87-'PS0-SC'!V87</f>
        <v>0</v>
      </c>
      <c r="W87" s="47">
        <f>'PS1-SC-CETA'!W87-'PS0-SC'!W87</f>
        <v>4.0000000000190994E-3</v>
      </c>
    </row>
    <row r="88" spans="1:24" ht="15.5" x14ac:dyDescent="0.35">
      <c r="B88" s="20" t="s">
        <v>89</v>
      </c>
      <c r="C88" s="47">
        <f>'PS1-SC-CETA'!C88-'PS0-SC'!C88</f>
        <v>0</v>
      </c>
      <c r="D88" s="47">
        <f>'PS1-SC-CETA'!D88-'PS0-SC'!D88</f>
        <v>0</v>
      </c>
      <c r="E88" s="47">
        <f>'PS1-SC-CETA'!E88-'PS0-SC'!E88</f>
        <v>0</v>
      </c>
      <c r="F88" s="47">
        <f>'PS1-SC-CETA'!F88-'PS0-SC'!F88</f>
        <v>0</v>
      </c>
      <c r="G88" s="47">
        <f>'PS1-SC-CETA'!G88-'PS0-SC'!G88</f>
        <v>0</v>
      </c>
      <c r="H88" s="47">
        <f>'PS1-SC-CETA'!H88-'PS0-SC'!H88</f>
        <v>0</v>
      </c>
      <c r="I88" s="47">
        <f>'PS1-SC-CETA'!I88-'PS0-SC'!I88</f>
        <v>0</v>
      </c>
      <c r="J88" s="47">
        <f>'PS1-SC-CETA'!J88-'PS0-SC'!J88</f>
        <v>0</v>
      </c>
      <c r="K88" s="47">
        <f>'PS1-SC-CETA'!K88-'PS0-SC'!K88</f>
        <v>0</v>
      </c>
      <c r="L88" s="47">
        <f>'PS1-SC-CETA'!L88-'PS0-SC'!L88</f>
        <v>0</v>
      </c>
      <c r="M88" s="47">
        <f>'PS1-SC-CETA'!M88-'PS0-SC'!M88</f>
        <v>0</v>
      </c>
      <c r="N88" s="47">
        <f>'PS1-SC-CETA'!N88-'PS0-SC'!N88</f>
        <v>0</v>
      </c>
      <c r="O88" s="47">
        <f>'PS1-SC-CETA'!O88-'PS0-SC'!O88</f>
        <v>0</v>
      </c>
      <c r="P88" s="47">
        <f>'PS1-SC-CETA'!P88-'PS0-SC'!P88</f>
        <v>0</v>
      </c>
      <c r="Q88" s="47">
        <f>'PS1-SC-CETA'!Q88-'PS0-SC'!Q88</f>
        <v>0</v>
      </c>
      <c r="R88" s="47">
        <f>'PS1-SC-CETA'!R88-'PS0-SC'!R88</f>
        <v>0</v>
      </c>
      <c r="S88" s="47">
        <f>'PS1-SC-CETA'!S88-'PS0-SC'!S88</f>
        <v>0</v>
      </c>
      <c r="T88" s="47">
        <f>'PS1-SC-CETA'!T88-'PS0-SC'!T88</f>
        <v>0</v>
      </c>
      <c r="U88" s="47">
        <f>'PS1-SC-CETA'!U88-'PS0-SC'!U88</f>
        <v>0</v>
      </c>
      <c r="V88" s="47">
        <f>'PS1-SC-CETA'!V88-'PS0-SC'!V88</f>
        <v>0</v>
      </c>
      <c r="W88" s="47">
        <f>'PS1-SC-CETA'!W88-'PS0-SC'!W88</f>
        <v>0</v>
      </c>
    </row>
    <row r="89" spans="1:24" ht="15.5" x14ac:dyDescent="0.35">
      <c r="B89" s="20" t="s">
        <v>90</v>
      </c>
      <c r="C89" s="47">
        <f>'PS1-SC-CETA'!C89-'PS0-SC'!C89</f>
        <v>-1458.4059878947446</v>
      </c>
      <c r="D89" s="47">
        <f>'PS1-SC-CETA'!D89-'PS0-SC'!D89</f>
        <v>-8.2356755887303734E-2</v>
      </c>
      <c r="E89" s="47">
        <f>'PS1-SC-CETA'!E89-'PS0-SC'!E89</f>
        <v>-1.7883629709831439</v>
      </c>
      <c r="F89" s="47">
        <f>'PS1-SC-CETA'!F89-'PS0-SC'!F89</f>
        <v>7.2888205893214035</v>
      </c>
      <c r="G89" s="47">
        <f>'PS1-SC-CETA'!G89-'PS0-SC'!G89</f>
        <v>-14.932266527121101</v>
      </c>
      <c r="H89" s="47">
        <f>'PS1-SC-CETA'!H89-'PS0-SC'!H89</f>
        <v>-10.445565617859756</v>
      </c>
      <c r="I89" s="47">
        <f>'PS1-SC-CETA'!I89-'PS0-SC'!I89</f>
        <v>5.4770012773515191</v>
      </c>
      <c r="J89" s="47">
        <f>'PS1-SC-CETA'!J89-'PS0-SC'!J89</f>
        <v>10.84132388693979</v>
      </c>
      <c r="K89" s="47">
        <f>'PS1-SC-CETA'!K89-'PS0-SC'!K89</f>
        <v>-144.78851809138905</v>
      </c>
      <c r="L89" s="47">
        <f>'PS1-SC-CETA'!L89-'PS0-SC'!L89</f>
        <v>-64.262831639349315</v>
      </c>
      <c r="M89" s="47">
        <f>'PS1-SC-CETA'!M89-'PS0-SC'!M89</f>
        <v>-156.30622686516108</v>
      </c>
      <c r="N89" s="47">
        <f>'PS1-SC-CETA'!N89-'PS0-SC'!N89</f>
        <v>-180.93019125172941</v>
      </c>
      <c r="O89" s="47">
        <f>'PS1-SC-CETA'!O89-'PS0-SC'!O89</f>
        <v>-145.47368954078229</v>
      </c>
      <c r="P89" s="47">
        <f>'PS1-SC-CETA'!P89-'PS0-SC'!P89</f>
        <v>-155.12361171589146</v>
      </c>
      <c r="Q89" s="47">
        <f>'PS1-SC-CETA'!Q89-'PS0-SC'!Q89</f>
        <v>-118.16356754983917</v>
      </c>
      <c r="R89" s="47">
        <f>'PS1-SC-CETA'!R89-'PS0-SC'!R89</f>
        <v>-132.53367512224122</v>
      </c>
      <c r="S89" s="47">
        <f>'PS1-SC-CETA'!S89-'PS0-SC'!S89</f>
        <v>-152.85237049870102</v>
      </c>
      <c r="T89" s="47">
        <f>'PS1-SC-CETA'!T89-'PS0-SC'!T89</f>
        <v>-57.773612856010004</v>
      </c>
      <c r="U89" s="47">
        <f>'PS1-SC-CETA'!U89-'PS0-SC'!U89</f>
        <v>-48.475757693960986</v>
      </c>
      <c r="V89" s="47">
        <f>'PS1-SC-CETA'!V89-'PS0-SC'!V89</f>
        <v>-51.652649669188577</v>
      </c>
      <c r="W89" s="47">
        <f>'PS1-SC-CETA'!W89-'PS0-SC'!W89</f>
        <v>-46.427879282297909</v>
      </c>
    </row>
    <row r="90" spans="1:24" ht="15.5" x14ac:dyDescent="0.35">
      <c r="B90" s="20" t="s">
        <v>31</v>
      </c>
      <c r="C90" s="47">
        <f>'PS1-SC-CETA'!C90-'PS0-SC'!C90</f>
        <v>2503.2299739751033</v>
      </c>
      <c r="D90" s="47">
        <f>'PS1-SC-CETA'!D90-'PS0-SC'!D90</f>
        <v>0</v>
      </c>
      <c r="E90" s="47">
        <f>'PS1-SC-CETA'!E90-'PS0-SC'!E90</f>
        <v>0</v>
      </c>
      <c r="F90" s="47">
        <f>'PS1-SC-CETA'!F90-'PS0-SC'!F90</f>
        <v>0</v>
      </c>
      <c r="G90" s="47">
        <f>'PS1-SC-CETA'!G90-'PS0-SC'!G90</f>
        <v>1.8108284370991896</v>
      </c>
      <c r="H90" s="47">
        <f>'PS1-SC-CETA'!H90-'PS0-SC'!H90</f>
        <v>1.7712833931000205E-2</v>
      </c>
      <c r="I90" s="47">
        <f>'PS1-SC-CETA'!I90-'PS0-SC'!I90</f>
        <v>-0.70065145435728482</v>
      </c>
      <c r="J90" s="47">
        <f>'PS1-SC-CETA'!J90-'PS0-SC'!J90</f>
        <v>0.51391050505117164</v>
      </c>
      <c r="K90" s="47">
        <f>'PS1-SC-CETA'!K90-'PS0-SC'!K90</f>
        <v>261.4443745013632</v>
      </c>
      <c r="L90" s="47">
        <f>'PS1-SC-CETA'!L90-'PS0-SC'!L90</f>
        <v>258.40427662357251</v>
      </c>
      <c r="M90" s="47">
        <f>'PS1-SC-CETA'!M90-'PS0-SC'!M90</f>
        <v>217.37264841163051</v>
      </c>
      <c r="N90" s="47">
        <f>'PS1-SC-CETA'!N90-'PS0-SC'!N90</f>
        <v>206.31873305357294</v>
      </c>
      <c r="O90" s="47">
        <f>'PS1-SC-CETA'!O90-'PS0-SC'!O90</f>
        <v>200.33855535240946</v>
      </c>
      <c r="P90" s="47">
        <f>'PS1-SC-CETA'!P90-'PS0-SC'!P90</f>
        <v>156.32309677829835</v>
      </c>
      <c r="Q90" s="47">
        <f>'PS1-SC-CETA'!Q90-'PS0-SC'!Q90</f>
        <v>166.74028952866502</v>
      </c>
      <c r="R90" s="47">
        <f>'PS1-SC-CETA'!R90-'PS0-SC'!R90</f>
        <v>119.72216007025418</v>
      </c>
      <c r="S90" s="47">
        <f>'PS1-SC-CETA'!S90-'PS0-SC'!S90</f>
        <v>103.34835473900966</v>
      </c>
      <c r="T90" s="47">
        <f>'PS1-SC-CETA'!T90-'PS0-SC'!T90</f>
        <v>122.49616192639951</v>
      </c>
      <c r="U90" s="47">
        <f>'PS1-SC-CETA'!U90-'PS0-SC'!U90</f>
        <v>220.30607738302933</v>
      </c>
      <c r="V90" s="47">
        <f>'PS1-SC-CETA'!V90-'PS0-SC'!V90</f>
        <v>213.44203888855191</v>
      </c>
      <c r="W90" s="47">
        <f>'PS1-SC-CETA'!W90-'PS0-SC'!W90</f>
        <v>255.33140639660996</v>
      </c>
    </row>
    <row r="91" spans="1:24" ht="15.5" x14ac:dyDescent="0.35">
      <c r="B91" s="20" t="s">
        <v>33</v>
      </c>
      <c r="C91" s="47">
        <f>'PS1-SC-CETA'!C91-'PS0-SC'!C91</f>
        <v>3113.966868601623</v>
      </c>
      <c r="D91" s="47">
        <f>'PS1-SC-CETA'!D91-'PS0-SC'!D91</f>
        <v>-5.7814245901681716E-3</v>
      </c>
      <c r="E91" s="47">
        <f>'PS1-SC-CETA'!E91-'PS0-SC'!E91</f>
        <v>-1.6483645158587024E-2</v>
      </c>
      <c r="F91" s="47">
        <f>'PS1-SC-CETA'!F91-'PS0-SC'!F91</f>
        <v>3.2368243797791365</v>
      </c>
      <c r="G91" s="47">
        <f>'PS1-SC-CETA'!G91-'PS0-SC'!G91</f>
        <v>1.0024502630185452</v>
      </c>
      <c r="H91" s="47">
        <f>'PS1-SC-CETA'!H91-'PS0-SC'!H91</f>
        <v>-2.060974511961831</v>
      </c>
      <c r="I91" s="47">
        <f>'PS1-SC-CETA'!I91-'PS0-SC'!I91</f>
        <v>-2.0988265104679158</v>
      </c>
      <c r="J91" s="47">
        <f>'PS1-SC-CETA'!J91-'PS0-SC'!J91</f>
        <v>7.4667599143140251E-2</v>
      </c>
      <c r="K91" s="47">
        <f>'PS1-SC-CETA'!K91-'PS0-SC'!K91</f>
        <v>389.83318840143329</v>
      </c>
      <c r="L91" s="47">
        <f>'PS1-SC-CETA'!L91-'PS0-SC'!L91</f>
        <v>387.84458543575965</v>
      </c>
      <c r="M91" s="47">
        <f>'PS1-SC-CETA'!M91-'PS0-SC'!M91</f>
        <v>311.12419249474624</v>
      </c>
      <c r="N91" s="47">
        <f>'PS1-SC-CETA'!N91-'PS0-SC'!N91</f>
        <v>279.25891570872045</v>
      </c>
      <c r="O91" s="47">
        <f>'PS1-SC-CETA'!O91-'PS0-SC'!O91</f>
        <v>298.99019763784599</v>
      </c>
      <c r="P91" s="47">
        <f>'PS1-SC-CETA'!P91-'PS0-SC'!P91</f>
        <v>301.73018068497913</v>
      </c>
      <c r="Q91" s="47">
        <f>'PS1-SC-CETA'!Q91-'PS0-SC'!Q91</f>
        <v>317.41837181831215</v>
      </c>
      <c r="R91" s="47">
        <f>'PS1-SC-CETA'!R91-'PS0-SC'!R91</f>
        <v>334.66003867253312</v>
      </c>
      <c r="S91" s="47">
        <f>'PS1-SC-CETA'!S91-'PS0-SC'!S91</f>
        <v>313.49251059047674</v>
      </c>
      <c r="T91" s="47">
        <f>'PS1-SC-CETA'!T91-'PS0-SC'!T91</f>
        <v>305.95161496540095</v>
      </c>
      <c r="U91" s="47">
        <f>'PS1-SC-CETA'!U91-'PS0-SC'!U91</f>
        <v>-30.727035714247904</v>
      </c>
      <c r="V91" s="47">
        <f>'PS1-SC-CETA'!V91-'PS0-SC'!V91</f>
        <v>-33.289080361901142</v>
      </c>
      <c r="W91" s="47">
        <f>'PS1-SC-CETA'!W91-'PS0-SC'!W91</f>
        <v>-62.452687882025202</v>
      </c>
    </row>
    <row r="92" spans="1:24" ht="15.5" x14ac:dyDescent="0.35">
      <c r="B92" s="20" t="s">
        <v>91</v>
      </c>
      <c r="C92" s="47">
        <f>'PS1-SC-CETA'!C92-'PS0-SC'!C92</f>
        <v>-262.32733736699447</v>
      </c>
      <c r="D92" s="47">
        <f>'PS1-SC-CETA'!D92-'PS0-SC'!D92</f>
        <v>0.42419106621946412</v>
      </c>
      <c r="E92" s="47">
        <f>'PS1-SC-CETA'!E92-'PS0-SC'!E92</f>
        <v>0.39998307738096628</v>
      </c>
      <c r="F92" s="47">
        <f>'PS1-SC-CETA'!F92-'PS0-SC'!F92</f>
        <v>-0.11142455574918131</v>
      </c>
      <c r="G92" s="47">
        <f>'PS1-SC-CETA'!G92-'PS0-SC'!G92</f>
        <v>-0.26473989794885711</v>
      </c>
      <c r="H92" s="47">
        <f>'PS1-SC-CETA'!H92-'PS0-SC'!H92</f>
        <v>-0.89623728057085827</v>
      </c>
      <c r="I92" s="47">
        <f>'PS1-SC-CETA'!I92-'PS0-SC'!I92</f>
        <v>-1.4559110979589605</v>
      </c>
      <c r="J92" s="47">
        <f>'PS1-SC-CETA'!J92-'PS0-SC'!J92</f>
        <v>-0.10731752049196075</v>
      </c>
      <c r="K92" s="47">
        <f>'PS1-SC-CETA'!K92-'PS0-SC'!K92</f>
        <v>2.2173735234700871</v>
      </c>
      <c r="L92" s="47">
        <f>'PS1-SC-CETA'!L92-'PS0-SC'!L92</f>
        <v>-1.762752035041558</v>
      </c>
      <c r="M92" s="47">
        <f>'PS1-SC-CETA'!M92-'PS0-SC'!M92</f>
        <v>-12.932047543761655</v>
      </c>
      <c r="N92" s="47">
        <f>'PS1-SC-CETA'!N92-'PS0-SC'!N92</f>
        <v>-21.755853075859704</v>
      </c>
      <c r="O92" s="47">
        <f>'PS1-SC-CETA'!O92-'PS0-SC'!O92</f>
        <v>-65.953242493778816</v>
      </c>
      <c r="P92" s="47">
        <f>'PS1-SC-CETA'!P92-'PS0-SC'!P92</f>
        <v>-41.519370124911802</v>
      </c>
      <c r="Q92" s="47">
        <f>'PS1-SC-CETA'!Q92-'PS0-SC'!Q92</f>
        <v>-35.527576751710512</v>
      </c>
      <c r="R92" s="47">
        <f>'PS1-SC-CETA'!R92-'PS0-SC'!R92</f>
        <v>-37.044546022918439</v>
      </c>
      <c r="S92" s="47">
        <f>'PS1-SC-CETA'!S92-'PS0-SC'!S92</f>
        <v>-9.1607455010671401</v>
      </c>
      <c r="T92" s="47">
        <f>'PS1-SC-CETA'!T92-'PS0-SC'!T92</f>
        <v>-9.7051767503580777</v>
      </c>
      <c r="U92" s="47">
        <f>'PS1-SC-CETA'!U92-'PS0-SC'!U92</f>
        <v>-11.865567126000315</v>
      </c>
      <c r="V92" s="47">
        <f>'PS1-SC-CETA'!V92-'PS0-SC'!V92</f>
        <v>-7.6033184279367561</v>
      </c>
      <c r="W92" s="47">
        <f>'PS1-SC-CETA'!W92-'PS0-SC'!W92</f>
        <v>-7.7030588279485528</v>
      </c>
    </row>
    <row r="93" spans="1:24" ht="15.5" x14ac:dyDescent="0.35">
      <c r="B93" s="21" t="s">
        <v>1</v>
      </c>
      <c r="C93" s="22">
        <f>SUM(C84:C92)</f>
        <v>3490.3685852295121</v>
      </c>
      <c r="D93" s="22">
        <f t="shared" ref="D93:T93" si="9">SUM(D84:D92)</f>
        <v>1.8526051116296003</v>
      </c>
      <c r="E93" s="22">
        <f t="shared" si="9"/>
        <v>1.1255670412783019</v>
      </c>
      <c r="F93" s="22">
        <f t="shared" si="9"/>
        <v>76.723576517788416</v>
      </c>
      <c r="G93" s="22">
        <f t="shared" si="9"/>
        <v>9.8801482144292265</v>
      </c>
      <c r="H93" s="22">
        <f t="shared" si="9"/>
        <v>-504.22191412913139</v>
      </c>
      <c r="I93" s="22">
        <f t="shared" si="9"/>
        <v>344.15844315284698</v>
      </c>
      <c r="J93" s="22">
        <f t="shared" si="9"/>
        <v>11.976803919492454</v>
      </c>
      <c r="K93" s="22">
        <f t="shared" si="9"/>
        <v>463.32645350742661</v>
      </c>
      <c r="L93" s="22">
        <f t="shared" si="9"/>
        <v>494.75632846216979</v>
      </c>
      <c r="M93" s="22">
        <f t="shared" si="9"/>
        <v>327.30094311080313</v>
      </c>
      <c r="N93" s="22">
        <f t="shared" si="9"/>
        <v>261.73154880300461</v>
      </c>
      <c r="O93" s="22">
        <f t="shared" si="9"/>
        <v>287.38565455109449</v>
      </c>
      <c r="P93" s="22">
        <f t="shared" si="9"/>
        <v>257.16872662992421</v>
      </c>
      <c r="Q93" s="22">
        <f t="shared" si="9"/>
        <v>334.4527860119473</v>
      </c>
      <c r="R93" s="22">
        <f t="shared" si="9"/>
        <v>242.31673623019861</v>
      </c>
      <c r="S93" s="22">
        <f t="shared" si="9"/>
        <v>254.67958710719813</v>
      </c>
      <c r="T93" s="22">
        <f t="shared" si="9"/>
        <v>236.49698534159222</v>
      </c>
      <c r="U93" s="22">
        <f>SUM(U84:U92)</f>
        <v>129.90312569213015</v>
      </c>
      <c r="V93" s="22">
        <f t="shared" ref="V93" si="10">SUM(V84:V92)</f>
        <v>120.62030158034361</v>
      </c>
      <c r="W93" s="22">
        <f t="shared" ref="W93" si="11">SUM(W84:W92)</f>
        <v>138.73417837341819</v>
      </c>
    </row>
    <row r="94" spans="1:24" ht="15.5" x14ac:dyDescent="0.35">
      <c r="B94" s="17"/>
    </row>
    <row r="95" spans="1:24" ht="15.5" x14ac:dyDescent="0.35">
      <c r="B95" s="17" t="s">
        <v>92</v>
      </c>
      <c r="C95" s="12">
        <v>0</v>
      </c>
      <c r="D95" s="12">
        <v>0</v>
      </c>
      <c r="E95" s="12">
        <v>0</v>
      </c>
      <c r="F95" s="12">
        <v>0</v>
      </c>
      <c r="G95" s="12">
        <v>0</v>
      </c>
      <c r="H95" s="12">
        <v>0</v>
      </c>
      <c r="I95" s="12">
        <v>0</v>
      </c>
      <c r="J95" s="12">
        <v>0</v>
      </c>
      <c r="K95" s="12">
        <v>0</v>
      </c>
      <c r="L95" s="12">
        <v>0</v>
      </c>
      <c r="M95" s="12">
        <v>0</v>
      </c>
      <c r="N95" s="12">
        <v>0</v>
      </c>
      <c r="O95" s="12">
        <v>0</v>
      </c>
      <c r="P95" s="12">
        <v>0</v>
      </c>
      <c r="Q95" s="12">
        <v>0</v>
      </c>
      <c r="R95" s="12">
        <v>0</v>
      </c>
      <c r="S95" s="12">
        <v>0</v>
      </c>
      <c r="T95" s="12">
        <v>0</v>
      </c>
      <c r="U95" s="12">
        <v>0</v>
      </c>
      <c r="V95" s="12">
        <v>0</v>
      </c>
      <c r="W95" s="12">
        <v>0</v>
      </c>
      <c r="X95" s="12"/>
    </row>
    <row r="98" spans="1:24" x14ac:dyDescent="0.35">
      <c r="S98" s="46"/>
    </row>
    <row r="100" spans="1:24" x14ac:dyDescent="0.35">
      <c r="A100" s="1">
        <v>13</v>
      </c>
      <c r="B100" s="48" t="s">
        <v>93</v>
      </c>
    </row>
    <row r="101" spans="1:24" x14ac:dyDescent="0.35">
      <c r="B101" t="s">
        <v>94</v>
      </c>
      <c r="C101" s="12">
        <f>'PS1-SC-CETA'!C101-'PS0-SC'!C101</f>
        <v>21.316186644152509</v>
      </c>
      <c r="D101" s="12">
        <f>'PS1-SC-CETA'!D101-'PS0-SC'!D101</f>
        <v>0.27033432080970954</v>
      </c>
      <c r="E101" s="12">
        <f>'PS1-SC-CETA'!E101-'PS0-SC'!E101</f>
        <v>0</v>
      </c>
      <c r="F101" s="12">
        <f>'PS1-SC-CETA'!F101-'PS0-SC'!F101</f>
        <v>-5.6818555263618009E-2</v>
      </c>
      <c r="G101" s="12">
        <f>'PS1-SC-CETA'!G101-'PS0-SC'!G101</f>
        <v>-1.7661524070248902E-2</v>
      </c>
      <c r="H101" s="12">
        <f>'PS1-SC-CETA'!H101-'PS0-SC'!H101</f>
        <v>-11.341949545184349</v>
      </c>
      <c r="I101" s="12">
        <f>'PS1-SC-CETA'!I101-'PS0-SC'!I101</f>
        <v>46.825345261887321</v>
      </c>
      <c r="J101" s="12">
        <f>'PS1-SC-CETA'!J101-'PS0-SC'!J101</f>
        <v>1.3576423637791422</v>
      </c>
      <c r="K101" s="12">
        <f>'PS1-SC-CETA'!K101-'PS0-SC'!K101</f>
        <v>-2.79706002701462</v>
      </c>
      <c r="L101" s="12">
        <f>'PS1-SC-CETA'!L101-'PS0-SC'!L101</f>
        <v>-1.1667124560344462</v>
      </c>
      <c r="M101" s="12">
        <f>'PS1-SC-CETA'!M101-'PS0-SC'!M101</f>
        <v>1.3244297557678095</v>
      </c>
      <c r="N101" s="12">
        <f>'PS1-SC-CETA'!N101-'PS0-SC'!N101</f>
        <v>0.81147479312684823</v>
      </c>
      <c r="O101" s="12">
        <f>'PS1-SC-CETA'!O101-'PS0-SC'!O101</f>
        <v>0.81108647432444414</v>
      </c>
      <c r="P101" s="12">
        <f>'PS1-SC-CETA'!P101-'PS0-SC'!P101</f>
        <v>3.4043126218019637E-2</v>
      </c>
      <c r="Q101" s="12">
        <f>'PS1-SC-CETA'!Q101-'PS0-SC'!Q101</f>
        <v>-0.20493019155497905</v>
      </c>
      <c r="R101" s="12">
        <f>'PS1-SC-CETA'!R101-'PS0-SC'!R101</f>
        <v>5.8747252810651851E-2</v>
      </c>
      <c r="S101" s="12">
        <f>'PS1-SC-CETA'!S101-'PS0-SC'!S101</f>
        <v>0.44532562790051866</v>
      </c>
      <c r="T101" s="12">
        <f>'PS1-SC-CETA'!T101-'PS0-SC'!T101</f>
        <v>-7.4069577274211014</v>
      </c>
      <c r="U101" s="12">
        <f>'PS1-SC-CETA'!U101-'PS0-SC'!U101</f>
        <v>1.3783955640226442E-2</v>
      </c>
      <c r="V101" s="12">
        <f>'PS1-SC-CETA'!V101-'PS0-SC'!V101</f>
        <v>1.2866707359264484E-3</v>
      </c>
      <c r="W101" s="12">
        <f>'PS1-SC-CETA'!W101-'PS0-SC'!W101</f>
        <v>-8.6044354065728697E-4</v>
      </c>
    </row>
    <row r="103" spans="1:24" x14ac:dyDescent="0.35">
      <c r="B103" t="s">
        <v>95</v>
      </c>
      <c r="C103" s="12">
        <f>'PS1-SC-CETA'!C103-'PS0-SC'!C103</f>
        <v>4.5112920550071656E-3</v>
      </c>
      <c r="D103" s="12">
        <f>'PS1-SC-CETA'!D103-'PS0-SC'!D103</f>
        <v>0</v>
      </c>
      <c r="E103" s="12">
        <f>'PS1-SC-CETA'!E103-'PS0-SC'!E103</f>
        <v>0</v>
      </c>
      <c r="F103" s="12">
        <f>'PS1-SC-CETA'!F103-'PS0-SC'!F103</f>
        <v>0</v>
      </c>
      <c r="G103" s="12">
        <f>'PS1-SC-CETA'!G103-'PS0-SC'!G103</f>
        <v>0</v>
      </c>
      <c r="H103" s="12">
        <f>'PS1-SC-CETA'!H103-'PS0-SC'!H103</f>
        <v>0</v>
      </c>
      <c r="I103" s="12">
        <f>'PS1-SC-CETA'!I103-'PS0-SC'!I103</f>
        <v>1.9423037141099442E-3</v>
      </c>
      <c r="J103" s="12">
        <f>'PS1-SC-CETA'!J103-'PS0-SC'!J103</f>
        <v>5.1230708510006939E-5</v>
      </c>
      <c r="K103" s="12">
        <f>'PS1-SC-CETA'!K103-'PS0-SC'!K103</f>
        <v>9.6172678988998977E-4</v>
      </c>
      <c r="L103" s="12">
        <f>'PS1-SC-CETA'!L103-'PS0-SC'!L103</f>
        <v>-7.8502189053002158E-4</v>
      </c>
      <c r="M103" s="12">
        <f>'PS1-SC-CETA'!M103-'PS0-SC'!M103</f>
        <v>1.2618849468500129E-3</v>
      </c>
      <c r="N103" s="12">
        <f>'PS1-SC-CETA'!N103-'PS0-SC'!N103</f>
        <v>-2.5153981118000365E-4</v>
      </c>
      <c r="O103" s="12">
        <f>'PS1-SC-CETA'!O103-'PS0-SC'!O103</f>
        <v>5.1062839131999632E-4</v>
      </c>
      <c r="P103" s="12">
        <f>'PS1-SC-CETA'!P103-'PS0-SC'!P103</f>
        <v>1.3318632095799879E-3</v>
      </c>
      <c r="Q103" s="12">
        <f>'PS1-SC-CETA'!Q103-'PS0-SC'!Q103</f>
        <v>8.0164150312999824E-4</v>
      </c>
      <c r="R103" s="12">
        <f>'PS1-SC-CETA'!R103-'PS0-SC'!R103</f>
        <v>2.6148792692600002E-3</v>
      </c>
      <c r="S103" s="12">
        <f>'PS1-SC-CETA'!S103-'PS0-SC'!S103</f>
        <v>2.7352380273000174E-4</v>
      </c>
      <c r="T103" s="12">
        <f>'PS1-SC-CETA'!T103-'PS0-SC'!T103</f>
        <v>9.2739940616000383E-4</v>
      </c>
      <c r="U103" s="12">
        <f>'PS1-SC-CETA'!U103-'PS0-SC'!U103</f>
        <v>0</v>
      </c>
      <c r="V103" s="12">
        <f>'PS1-SC-CETA'!V103-'PS0-SC'!V103</f>
        <v>0</v>
      </c>
      <c r="W103" s="12">
        <f>'PS1-SC-CETA'!W103-'PS0-SC'!W103</f>
        <v>0</v>
      </c>
    </row>
    <row r="104" spans="1:24" x14ac:dyDescent="0.35">
      <c r="B104" t="s">
        <v>98</v>
      </c>
      <c r="C104" s="12">
        <f>'PS1-SC-CETA'!C104-'PS0-SC'!C104</f>
        <v>-63.727526271290117</v>
      </c>
      <c r="D104" s="12">
        <f>'PS1-SC-CETA'!D104-'PS0-SC'!D104</f>
        <v>0.27572757642747092</v>
      </c>
      <c r="E104" s="12">
        <f>'PS1-SC-CETA'!E104-'PS0-SC'!E104</f>
        <v>9.6982098797070648E-2</v>
      </c>
      <c r="F104" s="12">
        <f>'PS1-SC-CETA'!F104-'PS0-SC'!F104</f>
        <v>1.8668328043117981</v>
      </c>
      <c r="G104" s="12">
        <f>'PS1-SC-CETA'!G104-'PS0-SC'!G104</f>
        <v>0.69735510443706517</v>
      </c>
      <c r="H104" s="12">
        <f>'PS1-SC-CETA'!H104-'PS0-SC'!H104</f>
        <v>-43.251231042355357</v>
      </c>
      <c r="I104" s="12">
        <f>'PS1-SC-CETA'!I104-'PS0-SC'!I104</f>
        <v>31.837791816633398</v>
      </c>
      <c r="J104" s="12">
        <f>'PS1-SC-CETA'!J104-'PS0-SC'!J104</f>
        <v>-0.43282606113189104</v>
      </c>
      <c r="K104" s="12">
        <f>'PS1-SC-CETA'!K104-'PS0-SC'!K104</f>
        <v>-10.871201977573492</v>
      </c>
      <c r="L104" s="12">
        <f>'PS1-SC-CETA'!L104-'PS0-SC'!L104</f>
        <v>-9.7841518049940532</v>
      </c>
      <c r="M104" s="12">
        <f>'PS1-SC-CETA'!M104-'PS0-SC'!M104</f>
        <v>-12.243316219639723</v>
      </c>
      <c r="N104" s="12">
        <f>'PS1-SC-CETA'!N104-'PS0-SC'!N104</f>
        <v>-15.230260976688044</v>
      </c>
      <c r="O104" s="12">
        <f>'PS1-SC-CETA'!O104-'PS0-SC'!O104</f>
        <v>-7.5797509146731841</v>
      </c>
      <c r="P104" s="12">
        <f>'PS1-SC-CETA'!P104-'PS0-SC'!P104</f>
        <v>-9.2371131913802174</v>
      </c>
      <c r="Q104" s="12">
        <f>'PS1-SC-CETA'!Q104-'PS0-SC'!Q104</f>
        <v>-6.1590893042425137</v>
      </c>
      <c r="R104" s="12">
        <f>'PS1-SC-CETA'!R104-'PS0-SC'!R104</f>
        <v>-15.523169881841284</v>
      </c>
      <c r="S104" s="12">
        <f>'PS1-SC-CETA'!S104-'PS0-SC'!S104</f>
        <v>-8.6063683476908182</v>
      </c>
      <c r="T104" s="12">
        <f>'PS1-SC-CETA'!T104-'PS0-SC'!T104</f>
        <v>-27.675371471561448</v>
      </c>
      <c r="U104" s="12">
        <f>'PS1-SC-CETA'!U104-'PS0-SC'!U104</f>
        <v>-3.0914415749660975</v>
      </c>
      <c r="V104" s="12">
        <f>'PS1-SC-CETA'!V104-'PS0-SC'!V104</f>
        <v>-3.4165441613944267</v>
      </c>
      <c r="W104" s="12">
        <f>'PS1-SC-CETA'!W104-'PS0-SC'!W104</f>
        <v>-3.1422508787334777</v>
      </c>
    </row>
    <row r="105" spans="1:24" x14ac:dyDescent="0.35">
      <c r="B105" t="s">
        <v>100</v>
      </c>
      <c r="C105" s="12">
        <f>'PS1-SC-CETA'!C105-'PS0-SC'!C105</f>
        <v>-10.397822869227639</v>
      </c>
      <c r="D105" s="12">
        <f>'PS1-SC-CETA'!D105-'PS0-SC'!D105</f>
        <v>-5.2412367502512325E-3</v>
      </c>
      <c r="E105" s="12">
        <f>'PS1-SC-CETA'!E105-'PS0-SC'!E105</f>
        <v>2.5712660218744077E-3</v>
      </c>
      <c r="F105" s="12">
        <f>'PS1-SC-CETA'!F105-'PS0-SC'!F105</f>
        <v>0.34868026109531058</v>
      </c>
      <c r="G105" s="12">
        <f>'PS1-SC-CETA'!G105-'PS0-SC'!G105</f>
        <v>0.17649822358350775</v>
      </c>
      <c r="H105" s="12">
        <f>'PS1-SC-CETA'!H105-'PS0-SC'!H105</f>
        <v>-1.0009190612905172E-2</v>
      </c>
      <c r="I105" s="12">
        <f>'PS1-SC-CETA'!I105-'PS0-SC'!I105</f>
        <v>-0.49134403504586999</v>
      </c>
      <c r="J105" s="12">
        <f>'PS1-SC-CETA'!J105-'PS0-SC'!J105</f>
        <v>4.6735778939307693E-2</v>
      </c>
      <c r="K105" s="12">
        <f>'PS1-SC-CETA'!K105-'PS0-SC'!K105</f>
        <v>-8.7677870614392219</v>
      </c>
      <c r="L105" s="12">
        <f>'PS1-SC-CETA'!L105-'PS0-SC'!L105</f>
        <v>-2.023242174218808</v>
      </c>
      <c r="M105" s="12">
        <f>'PS1-SC-CETA'!M105-'PS0-SC'!M105</f>
        <v>-1.8860972750702629</v>
      </c>
      <c r="N105" s="12">
        <f>'PS1-SC-CETA'!N105-'PS0-SC'!N105</f>
        <v>-4.0351397381374738</v>
      </c>
      <c r="O105" s="12">
        <f>'PS1-SC-CETA'!O105-'PS0-SC'!O105</f>
        <v>-0.3425058786044346</v>
      </c>
      <c r="P105" s="12">
        <f>'PS1-SC-CETA'!P105-'PS0-SC'!P105</f>
        <v>-0.94275558085514888</v>
      </c>
      <c r="Q105" s="12">
        <f>'PS1-SC-CETA'!Q105-'PS0-SC'!Q105</f>
        <v>-0.21507493868827154</v>
      </c>
      <c r="R105" s="12">
        <f>'PS1-SC-CETA'!R105-'PS0-SC'!R105</f>
        <v>-0.23955589066062188</v>
      </c>
      <c r="S105" s="12">
        <f>'PS1-SC-CETA'!S105-'PS0-SC'!S105</f>
        <v>-0.90030701857005013</v>
      </c>
      <c r="T105" s="12">
        <f>'PS1-SC-CETA'!T105-'PS0-SC'!T105</f>
        <v>-6.4268711656037425E-2</v>
      </c>
      <c r="U105" s="12">
        <f>'PS1-SC-CETA'!U105-'PS0-SC'!U105</f>
        <v>-3.7122703559798964E-2</v>
      </c>
      <c r="V105" s="12">
        <f>'PS1-SC-CETA'!V105-'PS0-SC'!V105</f>
        <v>-0.40216035052462118</v>
      </c>
      <c r="W105" s="12">
        <f>'PS1-SC-CETA'!W105-'PS0-SC'!W105</f>
        <v>-0.19984608114986457</v>
      </c>
    </row>
    <row r="106" spans="1:24" x14ac:dyDescent="0.35">
      <c r="B106" t="s">
        <v>102</v>
      </c>
      <c r="C106" s="12">
        <f>'PS1-SC-CETA'!C106-'PS0-SC'!C106</f>
        <v>0</v>
      </c>
      <c r="D106" s="12">
        <f>'PS1-SC-CETA'!D106-'PS0-SC'!D106</f>
        <v>0</v>
      </c>
      <c r="E106" s="12">
        <f>'PS1-SC-CETA'!E106-'PS0-SC'!E106</f>
        <v>0</v>
      </c>
      <c r="F106" s="12">
        <f>'PS1-SC-CETA'!F106-'PS0-SC'!F106</f>
        <v>0</v>
      </c>
      <c r="G106" s="12">
        <f>'PS1-SC-CETA'!G106-'PS0-SC'!G106</f>
        <v>0</v>
      </c>
      <c r="H106" s="12">
        <f>'PS1-SC-CETA'!H106-'PS0-SC'!H106</f>
        <v>0</v>
      </c>
      <c r="I106" s="12">
        <f>'PS1-SC-CETA'!I106-'PS0-SC'!I106</f>
        <v>0</v>
      </c>
      <c r="J106" s="12">
        <f>'PS1-SC-CETA'!J106-'PS0-SC'!J106</f>
        <v>0</v>
      </c>
      <c r="K106" s="12">
        <f>'PS1-SC-CETA'!K106-'PS0-SC'!K106</f>
        <v>0</v>
      </c>
      <c r="L106" s="12">
        <f>'PS1-SC-CETA'!L106-'PS0-SC'!L106</f>
        <v>0</v>
      </c>
      <c r="M106" s="12">
        <f>'PS1-SC-CETA'!M106-'PS0-SC'!M106</f>
        <v>0</v>
      </c>
      <c r="N106" s="12">
        <f>'PS1-SC-CETA'!N106-'PS0-SC'!N106</f>
        <v>0</v>
      </c>
      <c r="O106" s="12">
        <f>'PS1-SC-CETA'!O106-'PS0-SC'!O106</f>
        <v>0</v>
      </c>
      <c r="P106" s="12">
        <f>'PS1-SC-CETA'!P106-'PS0-SC'!P106</f>
        <v>0</v>
      </c>
      <c r="Q106" s="12">
        <f>'PS1-SC-CETA'!Q106-'PS0-SC'!Q106</f>
        <v>0</v>
      </c>
      <c r="R106" s="12">
        <f>'PS1-SC-CETA'!R106-'PS0-SC'!R106</f>
        <v>0</v>
      </c>
      <c r="S106" s="12">
        <f>'PS1-SC-CETA'!S106-'PS0-SC'!S106</f>
        <v>0</v>
      </c>
      <c r="T106" s="12">
        <f>'PS1-SC-CETA'!T106-'PS0-SC'!T106</f>
        <v>0</v>
      </c>
      <c r="U106" s="12">
        <f>'PS1-SC-CETA'!U106-'PS0-SC'!U106</f>
        <v>0</v>
      </c>
      <c r="V106" s="12">
        <f>'PS1-SC-CETA'!V106-'PS0-SC'!V106</f>
        <v>0</v>
      </c>
      <c r="W106" s="12">
        <f>'PS1-SC-CETA'!W106-'PS0-SC'!W106</f>
        <v>0</v>
      </c>
    </row>
    <row r="107" spans="1:24" x14ac:dyDescent="0.35">
      <c r="B107" t="s">
        <v>1</v>
      </c>
      <c r="C107" s="22">
        <f>SUM(C104:C106)</f>
        <v>-74.125349140517756</v>
      </c>
      <c r="D107" s="22">
        <f t="shared" ref="D107:W107" si="12">SUM(D104:D106)</f>
        <v>0.27048633967721969</v>
      </c>
      <c r="E107" s="22">
        <f t="shared" si="12"/>
        <v>9.9553364818945056E-2</v>
      </c>
      <c r="F107" s="22">
        <f t="shared" si="12"/>
        <v>2.2155130654071087</v>
      </c>
      <c r="G107" s="22">
        <f t="shared" si="12"/>
        <v>0.87385332802057292</v>
      </c>
      <c r="H107" s="22">
        <f t="shared" si="12"/>
        <v>-43.261240232968262</v>
      </c>
      <c r="I107" s="22">
        <f t="shared" si="12"/>
        <v>31.346447781587528</v>
      </c>
      <c r="J107" s="22">
        <f t="shared" si="12"/>
        <v>-0.38609028219258335</v>
      </c>
      <c r="K107" s="22">
        <f t="shared" si="12"/>
        <v>-19.638989039012714</v>
      </c>
      <c r="L107" s="22">
        <f t="shared" si="12"/>
        <v>-11.807393979212861</v>
      </c>
      <c r="M107" s="22">
        <f t="shared" si="12"/>
        <v>-14.129413494709986</v>
      </c>
      <c r="N107" s="22">
        <f t="shared" si="12"/>
        <v>-19.265400714825518</v>
      </c>
      <c r="O107" s="22">
        <f t="shared" si="12"/>
        <v>-7.9222567932776187</v>
      </c>
      <c r="P107" s="22">
        <f t="shared" si="12"/>
        <v>-10.179868772235366</v>
      </c>
      <c r="Q107" s="22">
        <f t="shared" si="12"/>
        <v>-6.3741642429307852</v>
      </c>
      <c r="R107" s="22">
        <f t="shared" si="12"/>
        <v>-15.762725772501906</v>
      </c>
      <c r="S107" s="22">
        <f t="shared" si="12"/>
        <v>-9.5066753662608683</v>
      </c>
      <c r="T107" s="22">
        <f t="shared" si="12"/>
        <v>-27.739640183217485</v>
      </c>
      <c r="U107" s="22">
        <f t="shared" si="12"/>
        <v>-3.1285642785258965</v>
      </c>
      <c r="V107" s="22">
        <f t="shared" si="12"/>
        <v>-3.8187045119190479</v>
      </c>
      <c r="W107" s="22">
        <f t="shared" si="12"/>
        <v>-3.3420969598833423</v>
      </c>
      <c r="X107" s="22"/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21A7C80BB35994197FEB01FF39B1D7F" ma:contentTypeVersion="52" ma:contentTypeDescription="" ma:contentTypeScope="" ma:versionID="5032bb5646e2a0c5ea87d003a565dc5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9af6b0a9aa2de783aac4f3d36dbacc3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Plan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Plan</CaseType>
    <IndustryCode xmlns="dc463f71-b30c-4ab2-9473-d307f9d35888">140</IndustryCode>
    <CaseStatus xmlns="dc463f71-b30c-4ab2-9473-d307f9d35888">Pending</CaseStatus>
    <OpenedDate xmlns="dc463f71-b30c-4ab2-9473-d307f9d35888">2020-05-07T07:00:00+00:00</OpenedDate>
    <SignificantOrder xmlns="dc463f71-b30c-4ab2-9473-d307f9d35888">false</SignificantOrder>
    <Date1 xmlns="dc463f71-b30c-4ab2-9473-d307f9d35888">2023-04-17T07:00:00+00:00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PacifiCorp</CaseCompanyNames>
    <Nickname xmlns="http://schemas.microsoft.com/sharepoint/v3" xsi:nil="true"/>
    <DocketNumber xmlns="dc463f71-b30c-4ab2-9473-d307f9d35888">200420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C721788A-E0A0-4E9E-B0CF-1422933C5BE4}"/>
</file>

<file path=customXml/itemProps2.xml><?xml version="1.0" encoding="utf-8"?>
<ds:datastoreItem xmlns:ds="http://schemas.openxmlformats.org/officeDocument/2006/customXml" ds:itemID="{5AB82A6E-B0E3-4C76-B353-A274F69506A7}"/>
</file>

<file path=customXml/itemProps3.xml><?xml version="1.0" encoding="utf-8"?>
<ds:datastoreItem xmlns:ds="http://schemas.openxmlformats.org/officeDocument/2006/customXml" ds:itemID="{44EDAE2A-0EDB-4703-8D26-732779C55414}"/>
</file>

<file path=customXml/itemProps4.xml><?xml version="1.0" encoding="utf-8"?>
<ds:datastoreItem xmlns:ds="http://schemas.openxmlformats.org/officeDocument/2006/customXml" ds:itemID="{47A08A50-0939-4C67-A888-934B85359D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16</vt:i4>
      </vt:variant>
    </vt:vector>
  </HeadingPairs>
  <TitlesOfParts>
    <vt:vector size="19" baseType="lpstr">
      <vt:lpstr>PS1-SC-CETA</vt:lpstr>
      <vt:lpstr>PS0-SC</vt:lpstr>
      <vt:lpstr>Delta</vt:lpstr>
      <vt:lpstr>'PS0-SC'!Current_FOM</vt:lpstr>
      <vt:lpstr>Current_FOM</vt:lpstr>
      <vt:lpstr>'PS0-SC'!Discount_Rate</vt:lpstr>
      <vt:lpstr>Discount_Rate</vt:lpstr>
      <vt:lpstr>'PS0-SC'!FinalPVRR</vt:lpstr>
      <vt:lpstr>FinalPVRR</vt:lpstr>
      <vt:lpstr>'PS0-SC'!Mean_FOM</vt:lpstr>
      <vt:lpstr>Mean_FOM</vt:lpstr>
      <vt:lpstr>'PS0-SC'!Name_Abbrev</vt:lpstr>
      <vt:lpstr>Name_Abbrev</vt:lpstr>
      <vt:lpstr>'PS0-SC'!Sample</vt:lpstr>
      <vt:lpstr>Sample</vt:lpstr>
      <vt:lpstr>'PS0-SC'!ST_Risk_Adj</vt:lpstr>
      <vt:lpstr>ST_Risk_Adj</vt:lpstr>
      <vt:lpstr>'PS0-SC'!Study_Name</vt:lpstr>
      <vt:lpstr>Study_Name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Ghosh, Rohini (PacifiCorp)</dc:creator>
  <cp:lastModifiedBy>Ghosh, Rohini (PacifiCorp)</cp:lastModifiedBy>
  <dcterms:created xsi:type="dcterms:W3CDTF">2023-03-29T14:00:43Z</dcterms:created>
  <dcterms:modified xsi:type="dcterms:W3CDTF">2023-03-29T18:48:03Z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0x0101006E56B4D1795A2E4DB2F0B01679ED314A00B21A7C80BB35994197FEB01FF39B1D7F</vt:lpwstr>
  </property>
  <property fmtid="{D5CDD505-2E9C-101B-9397-08002B2CF9AE}" pid="3" name="_docset_NoMedatataSyncRequired">
    <vt:lpwstr>False</vt:lpwstr>
  </property>
</Properties>
</file>