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355" yWindow="60" windowWidth="8475" windowHeight="7785" activeTab="1"/>
  </bookViews>
  <sheets>
    <sheet name="Page 1" sheetId="1" r:id="rId1"/>
    <sheet name="Page 2" sheetId="4" r:id="rId2"/>
    <sheet name="Page 3" sheetId="5" r:id="rId3"/>
    <sheet name="Page 4" sheetId="6" r:id="rId4"/>
    <sheet name="Page 5" sheetId="7" r:id="rId5"/>
  </sheets>
  <externalReferences>
    <externalReference r:id="rId6"/>
  </externalReferences>
  <definedNames>
    <definedName name="Base1_Billing2">'[1]Pres &amp; Prop Rev'!$N$8</definedName>
    <definedName name="_xlnm.Print_Area" localSheetId="1">'Page 2'!$A$1:$L$34</definedName>
    <definedName name="_xlnm.Print_Area" localSheetId="2">'Page 3'!$A$1:$K$60</definedName>
    <definedName name="_xlnm.Print_Area" localSheetId="3">'Page 4'!$A$1:$K$27</definedName>
    <definedName name="_xlnm.Print_Area" localSheetId="4">'Page 5'!$A$1:$K$59</definedName>
    <definedName name="SL_RateIncr">'[1]St Lts'!$AD$1</definedName>
  </definedNames>
  <calcPr calcId="125725" calcMode="manual"/>
</workbook>
</file>

<file path=xl/calcChain.xml><?xml version="1.0" encoding="utf-8"?>
<calcChain xmlns="http://schemas.openxmlformats.org/spreadsheetml/2006/main">
  <c r="I20" i="6"/>
  <c r="G19"/>
  <c r="J19"/>
  <c r="K19" s="1"/>
  <c r="J18" l="1"/>
  <c r="K18" s="1"/>
  <c r="G18"/>
  <c r="J17" l="1"/>
  <c r="K17" s="1"/>
  <c r="G17"/>
  <c r="J16" l="1"/>
  <c r="K16" s="1"/>
  <c r="G16"/>
  <c r="J14"/>
  <c r="G14"/>
  <c r="K14" l="1"/>
  <c r="D21" l="1"/>
  <c r="F21"/>
  <c r="J15" l="1"/>
  <c r="G15"/>
  <c r="K15" l="1"/>
  <c r="J20"/>
  <c r="E21"/>
  <c r="G20"/>
  <c r="K20" l="1"/>
  <c r="J21"/>
  <c r="K21" l="1"/>
</calcChain>
</file>

<file path=xl/comments1.xml><?xml version="1.0" encoding="utf-8"?>
<comments xmlns="http://schemas.openxmlformats.org/spreadsheetml/2006/main">
  <authors>
    <author>KZX5DR</author>
  </authors>
  <commentList>
    <comment ref="H13" authorId="0">
      <text>
        <r>
          <rPr>
            <sz val="8"/>
            <color indexed="81"/>
            <rFont val="Tahoma"/>
            <family val="2"/>
          </rPr>
          <t>Change the cell range named Bill1Base2 to '2'.
Copy the values from col. D to this column.
Change the cell range named Bill1Base2 back to '1'.
Add impact of BPA ResEx for Schs 12, 22, 32 below since Sch 59 rates are not included in Rate Design tab.</t>
        </r>
      </text>
    </comment>
  </commentList>
</comments>
</file>

<file path=xl/sharedStrings.xml><?xml version="1.0" encoding="utf-8"?>
<sst xmlns="http://schemas.openxmlformats.org/spreadsheetml/2006/main" count="305" uniqueCount="165">
  <si>
    <t>Revenue Requirement</t>
  </si>
  <si>
    <t>4x</t>
  </si>
  <si>
    <t>Rate Schedule</t>
  </si>
  <si>
    <t>Base Revenues</t>
  </si>
  <si>
    <t>Proposed Increase</t>
  </si>
  <si>
    <t>% of Overall Increase</t>
  </si>
  <si>
    <t>Pro Rata Share</t>
  </si>
  <si>
    <t>Overall Increase</t>
  </si>
  <si>
    <t>As Filed</t>
  </si>
  <si>
    <t>UG Storage 87/13</t>
  </si>
  <si>
    <t>Proposed Rate Spread (Natural Gas)</t>
  </si>
  <si>
    <t>Proposed Rate Spread (Electric)</t>
  </si>
  <si>
    <t>AVISTA UTILITIES</t>
  </si>
  <si>
    <t>WASHINGTON ELECTRIC</t>
  </si>
  <si>
    <t>PROPOSED INCREASE BY SERVICE SCHEDULE</t>
  </si>
  <si>
    <t>12 MONTHS ENDED DECEMBER 31, 2009</t>
  </si>
  <si>
    <t>(000s of Dollars)</t>
  </si>
  <si>
    <t>Base Tariff</t>
  </si>
  <si>
    <t>Base</t>
  </si>
  <si>
    <t>Total Billed</t>
  </si>
  <si>
    <t>Gen. Incr.</t>
  </si>
  <si>
    <t xml:space="preserve">Percent </t>
  </si>
  <si>
    <t>Revenue</t>
  </si>
  <si>
    <t>Tariff</t>
  </si>
  <si>
    <t>as a %</t>
  </si>
  <si>
    <t>Sch. 91</t>
  </si>
  <si>
    <t>Total General</t>
  </si>
  <si>
    <t>Increase</t>
  </si>
  <si>
    <t>Line</t>
  </si>
  <si>
    <t>Type of</t>
  </si>
  <si>
    <t>Schedule</t>
  </si>
  <si>
    <t>Under Present</t>
  </si>
  <si>
    <t>General</t>
  </si>
  <si>
    <t>Under Proposed</t>
  </si>
  <si>
    <t>Percent</t>
  </si>
  <si>
    <t>at Present</t>
  </si>
  <si>
    <t>of Billed</t>
  </si>
  <si>
    <t>LIRAP</t>
  </si>
  <si>
    <t>&amp; Sch. 91</t>
  </si>
  <si>
    <t>on Billed</t>
  </si>
  <si>
    <t>No.</t>
  </si>
  <si>
    <t>Service</t>
  </si>
  <si>
    <t>Number</t>
  </si>
  <si>
    <t>Rates(1)</t>
  </si>
  <si>
    <t>Rates (2)</t>
  </si>
  <si>
    <t>(a)</t>
  </si>
  <si>
    <t>(b)</t>
  </si>
  <si>
    <t>(c)</t>
  </si>
  <si>
    <t>(d)</t>
  </si>
  <si>
    <t>(e)</t>
  </si>
  <si>
    <t>(f)</t>
  </si>
  <si>
    <t>(g)</t>
  </si>
  <si>
    <t>(h)</t>
  </si>
  <si>
    <t>(i)</t>
  </si>
  <si>
    <t>(j)</t>
  </si>
  <si>
    <t>(k)</t>
  </si>
  <si>
    <t/>
  </si>
  <si>
    <t>Residential</t>
  </si>
  <si>
    <t>General Service</t>
  </si>
  <si>
    <t>Large General Service</t>
  </si>
  <si>
    <t>Extra Large General Service</t>
  </si>
  <si>
    <t>Pumping Service</t>
  </si>
  <si>
    <t>Street &amp; Area Lights</t>
  </si>
  <si>
    <t>41-48</t>
  </si>
  <si>
    <t>Total</t>
  </si>
  <si>
    <r>
      <t xml:space="preserve">(1) </t>
    </r>
    <r>
      <rPr>
        <u/>
        <sz val="10"/>
        <rFont val="Arial"/>
        <family val="2"/>
      </rPr>
      <t>Excludes</t>
    </r>
    <r>
      <rPr>
        <sz val="10"/>
        <rFont val="Arial"/>
        <family val="2"/>
      </rPr>
      <t xml:space="preserve"> all present rate adjustments:  Sch. 59 - BPA Residential Exchange, and Sch. 91 - Public Purpose Rider.</t>
    </r>
  </si>
  <si>
    <r>
      <t xml:space="preserve">(2) </t>
    </r>
    <r>
      <rPr>
        <u/>
        <sz val="10"/>
        <rFont val="Arial"/>
        <family val="2"/>
      </rPr>
      <t>Includes</t>
    </r>
    <r>
      <rPr>
        <sz val="10"/>
        <rFont val="Arial"/>
        <family val="2"/>
      </rPr>
      <t xml:space="preserve"> all present rate adjustments:  Sch. 59 - BPA Residential Exchange and Sch. 91 - Public Purpose Rider.</t>
    </r>
  </si>
  <si>
    <t>PRESENT AND PROPOSED RATE COMPONENTS BY SCHEDULE</t>
  </si>
  <si>
    <t>Present</t>
  </si>
  <si>
    <t xml:space="preserve">General </t>
  </si>
  <si>
    <t xml:space="preserve">Proposed </t>
  </si>
  <si>
    <t>Rate</t>
  </si>
  <si>
    <t xml:space="preserve">Present </t>
  </si>
  <si>
    <t xml:space="preserve">Rate </t>
  </si>
  <si>
    <t xml:space="preserve">Billing </t>
  </si>
  <si>
    <t>Sch. Rate</t>
  </si>
  <si>
    <t>Adjustments(1)</t>
  </si>
  <si>
    <t>Billing Rate</t>
  </si>
  <si>
    <t>Increase(2)</t>
  </si>
  <si>
    <t>Residential Service - Schedule 1</t>
  </si>
  <si>
    <t>Basic Charge</t>
  </si>
  <si>
    <t>Energy Charge:</t>
  </si>
  <si>
    <t>General Services - Schedule 11</t>
  </si>
  <si>
    <t>Demand Charge:</t>
  </si>
  <si>
    <t>no charge</t>
  </si>
  <si>
    <t>Large General Service - Schedule 21</t>
  </si>
  <si>
    <t>Primary Voltage Discount</t>
  </si>
  <si>
    <t>Extra Large General Service - Schedule 25</t>
  </si>
  <si>
    <t>Primary Volt. Discount</t>
  </si>
  <si>
    <t>11 - 60 kv</t>
  </si>
  <si>
    <t>60 - 115 kv</t>
  </si>
  <si>
    <t>115 or higher kv</t>
  </si>
  <si>
    <t>Annual Minimum</t>
  </si>
  <si>
    <t>Present:</t>
  </si>
  <si>
    <t>Proposed:</t>
  </si>
  <si>
    <t>Pumping Service - Schedule 31</t>
  </si>
  <si>
    <t>First 165 kW/kWh</t>
  </si>
  <si>
    <t>All additional kWhs</t>
  </si>
  <si>
    <r>
      <t xml:space="preserve">(1) </t>
    </r>
    <r>
      <rPr>
        <u/>
        <sz val="10"/>
        <rFont val="Arial"/>
        <family val="2"/>
      </rPr>
      <t>Includes</t>
    </r>
    <r>
      <rPr>
        <sz val="10"/>
        <rFont val="Arial"/>
        <family val="2"/>
      </rPr>
      <t xml:space="preserve"> all present rate adjustments:  Sch. 59 - BPA Residential Exchange (Sch. 1 only), Sch. 91 - DSM Rider.</t>
    </r>
  </si>
  <si>
    <t>First 600 kWhs</t>
  </si>
  <si>
    <t>600 - 1,300 kWhs</t>
  </si>
  <si>
    <t>All over 1,300 kWhs</t>
  </si>
  <si>
    <t>First 3,650 kWhs</t>
  </si>
  <si>
    <t>All over 3,650 kWhs</t>
  </si>
  <si>
    <t>20 kW or less</t>
  </si>
  <si>
    <t>Over 20 kW</t>
  </si>
  <si>
    <t>First 250,000 kWhs</t>
  </si>
  <si>
    <t>All over 250,000 kWhs</t>
  </si>
  <si>
    <t>50 kW or less</t>
  </si>
  <si>
    <t>Over 50 kW</t>
  </si>
  <si>
    <t>First 500,000 kWhs</t>
  </si>
  <si>
    <t>500,000 - 6,000,000 kWhs</t>
  </si>
  <si>
    <t>All over 6,000,000 kWhs</t>
  </si>
  <si>
    <t>3,000 kva or less</t>
  </si>
  <si>
    <t>Over 3,000 kva</t>
  </si>
  <si>
    <t>WASHINGTON GAS</t>
  </si>
  <si>
    <t>Proposed</t>
  </si>
  <si>
    <t>Sch. 191</t>
  </si>
  <si>
    <t>&amp; LIRAP</t>
  </si>
  <si>
    <t>Rates (1)</t>
  </si>
  <si>
    <t>Rates</t>
  </si>
  <si>
    <t>101</t>
  </si>
  <si>
    <t>111</t>
  </si>
  <si>
    <t>Large General Svc.-High Annual Load Factor</t>
  </si>
  <si>
    <t>121</t>
  </si>
  <si>
    <t xml:space="preserve">Interruptible Service </t>
  </si>
  <si>
    <t>131</t>
  </si>
  <si>
    <t>Transportation Service</t>
  </si>
  <si>
    <t>146</t>
  </si>
  <si>
    <t>Special Contracts</t>
  </si>
  <si>
    <t>148</t>
  </si>
  <si>
    <t>(1) Includes Purchase Adjustment Schedule 150/156; excludes other rate adjustments.</t>
  </si>
  <si>
    <t>Rate(1)</t>
  </si>
  <si>
    <t>Rate Adj.(2)</t>
  </si>
  <si>
    <t>Rate(2)</t>
  </si>
  <si>
    <t>General Service - Schedule 101</t>
  </si>
  <si>
    <t>Usage Charge:</t>
  </si>
  <si>
    <t>All therms</t>
  </si>
  <si>
    <t>Large General Service - Schedule 111</t>
  </si>
  <si>
    <t>Minimum Charge:</t>
  </si>
  <si>
    <t>per month</t>
  </si>
  <si>
    <t>per therm</t>
  </si>
  <si>
    <t>High Annual Load Factor Large General Service - Schedule 121</t>
  </si>
  <si>
    <t>Annual Minimum per therm</t>
  </si>
  <si>
    <t>Interruptible Service - Schedule 131</t>
  </si>
  <si>
    <t>Transportation Service - Schedule 146</t>
  </si>
  <si>
    <t>(1) Includes Schedules 150/156 - Purchased Gas Cost Adj.</t>
  </si>
  <si>
    <t xml:space="preserve">(2) Includes Schedule 155 - Gas Rate Adj., Schedule 159 - Gas Decoupling Rate Adj. (Sch. 101 only), </t>
  </si>
  <si>
    <t>and Schedule 191 - Public Purpose Rider Adj.</t>
  </si>
  <si>
    <t>First 200 therms</t>
  </si>
  <si>
    <t>200 - 1,000 therms</t>
  </si>
  <si>
    <t>All over 1,000 therms</t>
  </si>
  <si>
    <t>First 500 therms</t>
  </si>
  <si>
    <t>500 - 1,000 therms</t>
  </si>
  <si>
    <t>1,000 - 10,000 therms</t>
  </si>
  <si>
    <t>10,000 - 25,000 therms</t>
  </si>
  <si>
    <t>All over 25,000 therms</t>
  </si>
  <si>
    <t>First 10,000 therms</t>
  </si>
  <si>
    <t>25,000 - 50,000 therms</t>
  </si>
  <si>
    <t>All over 50,000 therms</t>
  </si>
  <si>
    <t>First 20,000 therms</t>
  </si>
  <si>
    <t>20,000 - 50,000 therms</t>
  </si>
  <si>
    <t>50,000 - 300,000 therms</t>
  </si>
  <si>
    <t>300,000 - 500,000 therms</t>
  </si>
  <si>
    <t>All over 500,000 therms</t>
  </si>
</sst>
</file>

<file path=xl/styles.xml><?xml version="1.0" encoding="utf-8"?>
<styleSheet xmlns="http://schemas.openxmlformats.org/spreadsheetml/2006/main">
  <numFmts count="17">
    <numFmt numFmtId="5" formatCode="&quot;$&quot;#,##0_);\(&quot;$&quot;#,##0\)"/>
    <numFmt numFmtId="6" formatCode="&quot;$&quot;#,##0_);[Red]\(&quot;$&quot;#,##0\)"/>
    <numFmt numFmtId="7" formatCode="&quot;$&quot;#,##0.00_);\(&quot;$&quot;#,##0.00\)"/>
    <numFmt numFmtId="44" formatCode="_(&quot;$&quot;* #,##0.00_);_(&quot;$&quot;* \(#,##0.00\);_(&quot;$&quot;* &quot;-&quot;??_);_(@_)"/>
    <numFmt numFmtId="164" formatCode="_(&quot;$&quot;* #,##0_);_(&quot;$&quot;* \(#,##0\);_(&quot;$&quot;* &quot;-&quot;??_);_(@_)"/>
    <numFmt numFmtId="165" formatCode="0.0%"/>
    <numFmt numFmtId="166" formatCode="0.0%;\ \(0.0%\)"/>
    <numFmt numFmtId="167" formatCode="&quot;$&quot;#,##0"/>
    <numFmt numFmtId="168" formatCode="#,##0_);\(#,##0\);"/>
    <numFmt numFmtId="169" formatCode="&quot;$&quot;#,##0.00;\-&quot;$&quot;#,##0.00;"/>
    <numFmt numFmtId="170" formatCode="&quot;$&quot;#,##0.00000_);\(&quot;$&quot;#,##0.00000\)"/>
    <numFmt numFmtId="171" formatCode="&quot;$&quot;#,##0.00000"/>
    <numFmt numFmtId="172" formatCode="&quot;$&quot;#,##0.00&quot;/kW &quot;;\-&quot;$&quot;#,##0.00&quot;/kW &quot;;"/>
    <numFmt numFmtId="173" formatCode="&quot;$&quot;#,##0_);\(&quot;$&quot;#,##0\);"/>
    <numFmt numFmtId="174" formatCode="&quot;$&quot;#,##0.00&quot;/kva &quot;;\-&quot;$&quot;#,##0.00&quot;/kva &quot;;"/>
    <numFmt numFmtId="175" formatCode="#,##0;\-#,##0;"/>
    <numFmt numFmtId="176" formatCode="&quot;$&quot;#,##0.00000_);\(&quot;$&quot;#,##0.00000\);"/>
  </numFmts>
  <fonts count="16">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0"/>
      <name val="Arial"/>
      <family val="2"/>
    </font>
    <font>
      <sz val="10"/>
      <name val="Arial"/>
      <family val="2"/>
    </font>
    <font>
      <b/>
      <sz val="10"/>
      <color indexed="10"/>
      <name val="Arial"/>
      <family val="2"/>
    </font>
    <font>
      <sz val="10"/>
      <color indexed="12"/>
      <name val="Arial"/>
      <family val="2"/>
    </font>
    <font>
      <sz val="10"/>
      <color theme="1"/>
      <name val="Arial"/>
      <family val="2"/>
    </font>
    <font>
      <u/>
      <sz val="10"/>
      <name val="Arial"/>
      <family val="2"/>
    </font>
    <font>
      <u/>
      <sz val="10"/>
      <color indexed="12"/>
      <name val="Arial"/>
      <family val="2"/>
    </font>
    <font>
      <u/>
      <sz val="10"/>
      <color theme="1"/>
      <name val="Arial"/>
      <family val="2"/>
    </font>
    <font>
      <sz val="8"/>
      <color indexed="81"/>
      <name val="Tahoma"/>
      <family val="2"/>
    </font>
    <font>
      <b/>
      <u/>
      <sz val="10"/>
      <name val="Arial"/>
      <family val="2"/>
    </font>
    <font>
      <b/>
      <sz val="10"/>
      <color indexed="12"/>
      <name val="Arial"/>
      <family val="2"/>
    </font>
    <font>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cellStyleXfs>
  <cellXfs count="117">
    <xf numFmtId="0" fontId="0" fillId="0" borderId="0" xfId="0"/>
    <xf numFmtId="6" fontId="0" fillId="0" borderId="0" xfId="0" applyNumberFormat="1"/>
    <xf numFmtId="0" fontId="2" fillId="0" borderId="0" xfId="0" applyFont="1"/>
    <xf numFmtId="0" fontId="0" fillId="0" borderId="0" xfId="0" applyAlignment="1">
      <alignment horizontal="center"/>
    </xf>
    <xf numFmtId="10" fontId="0" fillId="0" borderId="0" xfId="0" applyNumberFormat="1"/>
    <xf numFmtId="6" fontId="2" fillId="0" borderId="0" xfId="0" applyNumberFormat="1" applyFont="1" applyFill="1"/>
    <xf numFmtId="0" fontId="2" fillId="0" borderId="0" xfId="0" applyFont="1" applyAlignment="1">
      <alignment horizontal="center"/>
    </xf>
    <xf numFmtId="164" fontId="0" fillId="0" borderId="0" xfId="1" applyNumberFormat="1" applyFont="1" applyAlignment="1">
      <alignment horizontal="center"/>
    </xf>
    <xf numFmtId="164" fontId="0" fillId="0" borderId="0" xfId="1" applyNumberFormat="1" applyFont="1" applyFill="1" applyAlignment="1">
      <alignment horizontal="center"/>
    </xf>
    <xf numFmtId="10" fontId="0" fillId="0" borderId="0" xfId="2" applyNumberFormat="1" applyFont="1" applyAlignment="1">
      <alignment horizontal="center"/>
    </xf>
    <xf numFmtId="165" fontId="0" fillId="0" borderId="0" xfId="2" applyNumberFormat="1" applyFont="1" applyAlignment="1">
      <alignment horizontal="center"/>
    </xf>
    <xf numFmtId="164" fontId="2" fillId="0" borderId="0" xfId="1" applyNumberFormat="1" applyFont="1" applyAlignment="1">
      <alignment horizontal="center"/>
    </xf>
    <xf numFmtId="10" fontId="2" fillId="0" borderId="0" xfId="0" applyNumberFormat="1" applyFont="1" applyAlignment="1">
      <alignment horizontal="center"/>
    </xf>
    <xf numFmtId="165" fontId="2" fillId="0" borderId="0" xfId="2" applyNumberFormat="1" applyFont="1" applyAlignment="1">
      <alignment horizontal="center"/>
    </xf>
    <xf numFmtId="9" fontId="2" fillId="0" borderId="0" xfId="2" applyFont="1" applyAlignment="1">
      <alignment horizontal="center"/>
    </xf>
    <xf numFmtId="0" fontId="2" fillId="0" borderId="1" xfId="0" applyFont="1" applyBorder="1" applyAlignment="1">
      <alignment horizontal="center"/>
    </xf>
    <xf numFmtId="6" fontId="0" fillId="0" borderId="2" xfId="0" applyNumberFormat="1" applyBorder="1" applyAlignment="1">
      <alignment horizontal="center"/>
    </xf>
    <xf numFmtId="6" fontId="2" fillId="0" borderId="0" xfId="0" applyNumberFormat="1" applyFont="1" applyFill="1" applyAlignment="1">
      <alignment horizontal="center"/>
    </xf>
    <xf numFmtId="6" fontId="2" fillId="0" borderId="0" xfId="0" applyNumberFormat="1" applyFont="1" applyFill="1" applyAlignment="1">
      <alignment horizontal="left"/>
    </xf>
    <xf numFmtId="0" fontId="3" fillId="0" borderId="0" xfId="0" applyFont="1" applyAlignment="1">
      <alignment horizontal="center"/>
    </xf>
    <xf numFmtId="6" fontId="2" fillId="2" borderId="3" xfId="0" applyNumberFormat="1" applyFont="1" applyFill="1" applyBorder="1" applyAlignment="1">
      <alignment horizontal="center"/>
    </xf>
    <xf numFmtId="6" fontId="2" fillId="2" borderId="4" xfId="0" applyNumberFormat="1" applyFont="1" applyFill="1" applyBorder="1" applyAlignment="1">
      <alignment horizontal="left"/>
    </xf>
    <xf numFmtId="5" fontId="4" fillId="0" borderId="0" xfId="3" applyNumberFormat="1" applyFont="1" applyAlignment="1">
      <alignment horizontal="centerContinuous"/>
    </xf>
    <xf numFmtId="0" fontId="5" fillId="0" borderId="0" xfId="3" applyFont="1" applyAlignment="1">
      <alignment horizontal="centerContinuous"/>
    </xf>
    <xf numFmtId="5" fontId="5" fillId="0" borderId="0" xfId="3" applyNumberFormat="1" applyFont="1" applyAlignment="1">
      <alignment horizontal="centerContinuous"/>
    </xf>
    <xf numFmtId="10" fontId="4" fillId="0" borderId="0" xfId="3" applyNumberFormat="1" applyFont="1" applyAlignment="1">
      <alignment horizontal="centerContinuous"/>
    </xf>
    <xf numFmtId="0" fontId="4" fillId="0" borderId="0" xfId="3" applyFont="1" applyAlignment="1">
      <alignment horizontal="centerContinuous"/>
    </xf>
    <xf numFmtId="0" fontId="5" fillId="0" borderId="0" xfId="3"/>
    <xf numFmtId="0" fontId="5" fillId="0" borderId="0" xfId="3" applyFont="1" applyAlignment="1">
      <alignment horizontal="center"/>
    </xf>
    <xf numFmtId="0" fontId="5" fillId="0" borderId="0" xfId="3" applyFont="1"/>
    <xf numFmtId="5" fontId="5" fillId="0" borderId="0" xfId="3" applyNumberFormat="1" applyFont="1" applyAlignment="1">
      <alignment horizontal="center"/>
    </xf>
    <xf numFmtId="5" fontId="4" fillId="0" borderId="0" xfId="3" applyNumberFormat="1" applyFont="1" applyAlignment="1">
      <alignment horizontal="center"/>
    </xf>
    <xf numFmtId="10" fontId="4" fillId="0" borderId="0" xfId="3" applyNumberFormat="1" applyFont="1" applyAlignment="1">
      <alignment horizontal="center"/>
    </xf>
    <xf numFmtId="0" fontId="4" fillId="0" borderId="0" xfId="3" applyFont="1" applyAlignment="1">
      <alignment horizontal="center"/>
    </xf>
    <xf numFmtId="0" fontId="5" fillId="0" borderId="0" xfId="3" applyFont="1" applyBorder="1" applyAlignment="1">
      <alignment horizontal="center"/>
    </xf>
    <xf numFmtId="5" fontId="5" fillId="0" borderId="0" xfId="3" applyNumberFormat="1" applyFont="1" applyBorder="1" applyAlignment="1">
      <alignment horizontal="center"/>
    </xf>
    <xf numFmtId="10" fontId="4" fillId="0" borderId="0" xfId="3" applyNumberFormat="1" applyFont="1" applyBorder="1" applyAlignment="1">
      <alignment horizontal="center"/>
    </xf>
    <xf numFmtId="0" fontId="4" fillId="0" borderId="0" xfId="3" applyFont="1" applyBorder="1" applyAlignment="1">
      <alignment horizontal="center"/>
    </xf>
    <xf numFmtId="0" fontId="5" fillId="0" borderId="0" xfId="3" applyFont="1" applyFill="1" applyAlignment="1">
      <alignment horizontal="center"/>
    </xf>
    <xf numFmtId="0" fontId="4" fillId="0" borderId="0" xfId="3" applyFont="1" applyFill="1" applyAlignment="1">
      <alignment horizontal="center"/>
    </xf>
    <xf numFmtId="0" fontId="5" fillId="0" borderId="5" xfId="3" applyFont="1" applyBorder="1" applyAlignment="1">
      <alignment horizontal="center"/>
    </xf>
    <xf numFmtId="5" fontId="5" fillId="0" borderId="5" xfId="3" applyNumberFormat="1" applyFont="1" applyBorder="1" applyAlignment="1">
      <alignment horizontal="center"/>
    </xf>
    <xf numFmtId="10" fontId="4" fillId="0" borderId="5" xfId="3" applyNumberFormat="1" applyFont="1" applyBorder="1" applyAlignment="1">
      <alignment horizontal="center"/>
    </xf>
    <xf numFmtId="0" fontId="5" fillId="0" borderId="5" xfId="3" applyFont="1" applyFill="1" applyBorder="1" applyAlignment="1">
      <alignment horizontal="center"/>
    </xf>
    <xf numFmtId="0" fontId="4" fillId="0" borderId="5" xfId="3" applyFont="1" applyFill="1" applyBorder="1" applyAlignment="1">
      <alignment horizontal="center"/>
    </xf>
    <xf numFmtId="5" fontId="6" fillId="0" borderId="0" xfId="3" applyNumberFormat="1" applyFont="1"/>
    <xf numFmtId="5" fontId="5" fillId="0" borderId="0" xfId="3" applyNumberFormat="1" applyFont="1"/>
    <xf numFmtId="10" fontId="4" fillId="0" borderId="0" xfId="3" applyNumberFormat="1" applyFont="1"/>
    <xf numFmtId="0" fontId="5" fillId="0" borderId="0" xfId="3" applyFont="1" applyFill="1"/>
    <xf numFmtId="0" fontId="4" fillId="0" borderId="0" xfId="3" applyFont="1" applyFill="1"/>
    <xf numFmtId="166" fontId="4" fillId="0" borderId="0" xfId="3" applyNumberFormat="1" applyFont="1" applyAlignment="1">
      <alignment horizontal="left" indent="1"/>
    </xf>
    <xf numFmtId="5" fontId="7" fillId="0" borderId="0" xfId="3" applyNumberFormat="1" applyFont="1"/>
    <xf numFmtId="165" fontId="4" fillId="0" borderId="0" xfId="3" applyNumberFormat="1" applyFont="1" applyAlignment="1">
      <alignment horizontal="left" indent="1"/>
    </xf>
    <xf numFmtId="5" fontId="5" fillId="0" borderId="0" xfId="3" applyNumberFormat="1" applyFont="1" applyFill="1"/>
    <xf numFmtId="165" fontId="4" fillId="0" borderId="0" xfId="3" applyNumberFormat="1" applyFont="1" applyFill="1"/>
    <xf numFmtId="165" fontId="4" fillId="0" borderId="0" xfId="3" applyNumberFormat="1" applyFont="1"/>
    <xf numFmtId="165" fontId="7" fillId="0" borderId="0" xfId="3" applyNumberFormat="1" applyFont="1" applyAlignment="1">
      <alignment horizontal="left" indent="1"/>
    </xf>
    <xf numFmtId="5" fontId="7" fillId="0" borderId="0" xfId="3" applyNumberFormat="1" applyFont="1" applyFill="1"/>
    <xf numFmtId="5" fontId="8" fillId="0" borderId="0" xfId="3" applyNumberFormat="1" applyFont="1"/>
    <xf numFmtId="5" fontId="9" fillId="0" borderId="0" xfId="3" applyNumberFormat="1" applyFont="1" applyBorder="1"/>
    <xf numFmtId="5" fontId="9" fillId="0" borderId="0" xfId="3" applyNumberFormat="1" applyFont="1"/>
    <xf numFmtId="5" fontId="10" fillId="0" borderId="0" xfId="3" applyNumberFormat="1" applyFont="1" applyFill="1" applyBorder="1"/>
    <xf numFmtId="5" fontId="11" fillId="0" borderId="0" xfId="3" applyNumberFormat="1" applyFont="1" applyFill="1"/>
    <xf numFmtId="5" fontId="9" fillId="0" borderId="0" xfId="3" applyNumberFormat="1" applyFont="1" applyFill="1"/>
    <xf numFmtId="167" fontId="5" fillId="0" borderId="0" xfId="3" applyNumberFormat="1"/>
    <xf numFmtId="165" fontId="5" fillId="0" borderId="0" xfId="3" applyNumberFormat="1" applyAlignment="1">
      <alignment horizontal="left" indent="1"/>
    </xf>
    <xf numFmtId="167" fontId="5" fillId="0" borderId="0" xfId="3" applyNumberFormat="1" applyFill="1"/>
    <xf numFmtId="0" fontId="5" fillId="0" borderId="0" xfId="3" applyFont="1" applyAlignment="1">
      <alignment horizontal="left" indent="3"/>
    </xf>
    <xf numFmtId="168" fontId="5" fillId="0" borderId="0" xfId="3" applyNumberFormat="1" applyFont="1"/>
    <xf numFmtId="165" fontId="5" fillId="0" borderId="0" xfId="3" applyNumberFormat="1"/>
    <xf numFmtId="0" fontId="6" fillId="0" borderId="0" xfId="3" applyFont="1" applyFill="1"/>
    <xf numFmtId="0" fontId="4" fillId="0" borderId="0" xfId="3" applyFont="1"/>
    <xf numFmtId="0" fontId="5" fillId="0" borderId="0" xfId="3" applyFont="1" applyAlignment="1">
      <alignment horizontal="left"/>
    </xf>
    <xf numFmtId="0" fontId="5" fillId="0" borderId="0" xfId="3" applyFont="1" applyAlignment="1">
      <alignment horizontal="left" indent="1"/>
    </xf>
    <xf numFmtId="0" fontId="9" fillId="0" borderId="0" xfId="3" applyFont="1" applyAlignment="1">
      <alignment horizontal="center"/>
    </xf>
    <xf numFmtId="0" fontId="5" fillId="0" borderId="0" xfId="3" applyAlignment="1">
      <alignment horizontal="centerContinuous"/>
    </xf>
    <xf numFmtId="0" fontId="5" fillId="0" borderId="0" xfId="3" applyAlignment="1">
      <alignment horizontal="center"/>
    </xf>
    <xf numFmtId="0" fontId="13" fillId="0" borderId="0" xfId="3" applyFont="1" applyAlignment="1">
      <alignment horizontal="center"/>
    </xf>
    <xf numFmtId="0" fontId="13" fillId="0" borderId="0" xfId="3" applyFont="1"/>
    <xf numFmtId="7" fontId="5" fillId="0" borderId="0" xfId="3" applyNumberFormat="1" applyFont="1"/>
    <xf numFmtId="169" fontId="5" fillId="0" borderId="0" xfId="3" applyNumberFormat="1" applyFont="1" applyAlignment="1">
      <alignment horizontal="center"/>
    </xf>
    <xf numFmtId="7" fontId="4" fillId="0" borderId="0" xfId="3" applyNumberFormat="1" applyFont="1"/>
    <xf numFmtId="0" fontId="5" fillId="0" borderId="0" xfId="3" applyAlignment="1">
      <alignment horizontal="left" indent="1"/>
    </xf>
    <xf numFmtId="170" fontId="5" fillId="0" borderId="0" xfId="3" applyNumberFormat="1" applyFont="1"/>
    <xf numFmtId="170" fontId="5" fillId="0" borderId="0" xfId="3" applyNumberFormat="1"/>
    <xf numFmtId="170" fontId="4" fillId="0" borderId="0" xfId="3" applyNumberFormat="1" applyFont="1"/>
    <xf numFmtId="170" fontId="14" fillId="0" borderId="0" xfId="3" applyNumberFormat="1" applyFont="1"/>
    <xf numFmtId="171" fontId="4" fillId="0" borderId="0" xfId="3" applyNumberFormat="1" applyFont="1"/>
    <xf numFmtId="0" fontId="5" fillId="0" borderId="0" xfId="3" applyFont="1" applyAlignment="1">
      <alignment horizontal="right"/>
    </xf>
    <xf numFmtId="0" fontId="4" fillId="0" borderId="0" xfId="3" applyFont="1" applyAlignment="1">
      <alignment horizontal="right"/>
    </xf>
    <xf numFmtId="172" fontId="5" fillId="0" borderId="0" xfId="3" applyNumberFormat="1" applyFont="1" applyAlignment="1">
      <alignment horizontal="right"/>
    </xf>
    <xf numFmtId="172" fontId="7" fillId="0" borderId="0" xfId="3" applyNumberFormat="1" applyFont="1" applyAlignment="1">
      <alignment horizontal="right"/>
    </xf>
    <xf numFmtId="0" fontId="5" fillId="0" borderId="0" xfId="3" applyAlignment="1">
      <alignment horizontal="right"/>
    </xf>
    <xf numFmtId="173" fontId="5" fillId="0" borderId="0" xfId="3" applyNumberFormat="1" applyFont="1"/>
    <xf numFmtId="173" fontId="5" fillId="0" borderId="0" xfId="3" applyNumberFormat="1"/>
    <xf numFmtId="173" fontId="4" fillId="0" borderId="0" xfId="3" applyNumberFormat="1" applyFont="1"/>
    <xf numFmtId="174" fontId="5" fillId="0" borderId="0" xfId="3" applyNumberFormat="1" applyFont="1" applyAlignment="1">
      <alignment horizontal="right"/>
    </xf>
    <xf numFmtId="0" fontId="7" fillId="0" borderId="0" xfId="3" applyFont="1" applyBorder="1" applyAlignment="1">
      <alignment horizontal="right"/>
    </xf>
    <xf numFmtId="5" fontId="5" fillId="0" borderId="0" xfId="3" applyNumberFormat="1" applyBorder="1"/>
    <xf numFmtId="0" fontId="5" fillId="0" borderId="0" xfId="3" applyBorder="1"/>
    <xf numFmtId="0" fontId="7" fillId="0" borderId="0" xfId="3" applyFont="1" applyFill="1" applyBorder="1" applyAlignment="1">
      <alignment horizontal="right"/>
    </xf>
    <xf numFmtId="5" fontId="4" fillId="0" borderId="0" xfId="3" applyNumberFormat="1" applyFont="1" applyBorder="1"/>
    <xf numFmtId="0" fontId="4" fillId="0" borderId="0" xfId="3" applyFont="1" applyBorder="1"/>
    <xf numFmtId="0" fontId="5" fillId="0" borderId="0" xfId="3" applyFont="1" applyAlignment="1">
      <alignment horizontal="left" indent="2"/>
    </xf>
    <xf numFmtId="0" fontId="4" fillId="0" borderId="5" xfId="3" applyFont="1" applyBorder="1" applyAlignment="1">
      <alignment horizontal="center"/>
    </xf>
    <xf numFmtId="0" fontId="5" fillId="0" borderId="0" xfId="3" quotePrefix="1" applyFont="1" applyAlignment="1">
      <alignment horizontal="center"/>
    </xf>
    <xf numFmtId="166" fontId="4" fillId="0" borderId="0" xfId="3" applyNumberFormat="1" applyFont="1"/>
    <xf numFmtId="0" fontId="5" fillId="0" borderId="0" xfId="3" applyFont="1" applyAlignment="1">
      <alignment wrapText="1"/>
    </xf>
    <xf numFmtId="5" fontId="10" fillId="0" borderId="0" xfId="3" applyNumberFormat="1" applyFont="1" applyBorder="1"/>
    <xf numFmtId="175" fontId="5" fillId="0" borderId="0" xfId="3" applyNumberFormat="1" applyFont="1"/>
    <xf numFmtId="175" fontId="4" fillId="0" borderId="0" xfId="3" applyNumberFormat="1" applyFont="1"/>
    <xf numFmtId="0" fontId="15" fillId="0" borderId="0" xfId="3" applyFont="1"/>
    <xf numFmtId="176" fontId="5" fillId="0" borderId="0" xfId="3" applyNumberFormat="1" applyFont="1"/>
    <xf numFmtId="176" fontId="4" fillId="0" borderId="0" xfId="3" applyNumberFormat="1" applyFont="1"/>
    <xf numFmtId="176" fontId="14" fillId="0" borderId="0" xfId="3" applyNumberFormat="1" applyFont="1"/>
    <xf numFmtId="176" fontId="7" fillId="0" borderId="0" xfId="3" applyNumberFormat="1" applyFont="1"/>
    <xf numFmtId="0" fontId="3" fillId="0" borderId="0" xfId="0" applyFont="1" applyAlignment="1">
      <alignment horizontal="center"/>
    </xf>
  </cellXfs>
  <cellStyles count="5">
    <cellStyle name="Currency" xfId="1" builtinId="4"/>
    <cellStyle name="Normal" xfId="0" builtinId="0"/>
    <cellStyle name="Normal 2" xfId="3"/>
    <cellStyle name="Percent" xfId="2" builtinId="5"/>
    <cellStyle name="Percent 2" xfId="4"/>
  </cellStyles>
  <dxfs count="2">
    <dxf>
      <fill>
        <patternFill>
          <bgColor indexed="29"/>
        </patternFill>
      </fill>
    </dxf>
    <dxf>
      <fill>
        <patternFill>
          <bgColor indexed="29"/>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te%20Design%20Electric%20Settlement%20-%20Final.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es &amp; Prop Rev"/>
      <sheetName val="Rate Design"/>
      <sheetName val="Exh 1"/>
      <sheetName val="Exh 2"/>
      <sheetName val="Exh 3"/>
      <sheetName val="ROR"/>
      <sheetName val="Bill Determ"/>
      <sheetName val="WA Sch 25"/>
      <sheetName val="Lighting summary"/>
      <sheetName val="St Lts"/>
      <sheetName val="Area Lts"/>
      <sheetName val="Rev Runs CY"/>
      <sheetName val="Rev Runs LY"/>
    </sheetNames>
    <sheetDataSet>
      <sheetData sheetId="0">
        <row r="8">
          <cell r="N8">
            <v>1</v>
          </cell>
        </row>
      </sheetData>
      <sheetData sheetId="1"/>
      <sheetData sheetId="2"/>
      <sheetData sheetId="3" refreshError="1"/>
      <sheetData sheetId="4"/>
      <sheetData sheetId="5" refreshError="1"/>
      <sheetData sheetId="6" refreshError="1"/>
      <sheetData sheetId="7" refreshError="1"/>
      <sheetData sheetId="8"/>
      <sheetData sheetId="9"/>
      <sheetData sheetId="10" refreshError="1"/>
      <sheetData sheetId="1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I27"/>
  <sheetViews>
    <sheetView view="pageBreakPreview" zoomScale="60" zoomScaleNormal="85" workbookViewId="0">
      <selection activeCell="F65" sqref="F65"/>
    </sheetView>
  </sheetViews>
  <sheetFormatPr defaultRowHeight="15"/>
  <cols>
    <col min="1" max="1" width="13.85546875" bestFit="1" customWidth="1"/>
    <col min="2" max="2" width="21.5703125" bestFit="1" customWidth="1"/>
    <col min="3" max="3" width="17" customWidth="1"/>
    <col min="4" max="4" width="19.42578125" customWidth="1"/>
    <col min="5" max="5" width="20" customWidth="1"/>
    <col min="6" max="6" width="16.28515625" bestFit="1" customWidth="1"/>
    <col min="7" max="7" width="16" customWidth="1"/>
    <col min="8" max="8" width="12.85546875" bestFit="1" customWidth="1"/>
  </cols>
  <sheetData>
    <row r="1" spans="1:8">
      <c r="B1" s="2"/>
      <c r="C1" s="5"/>
    </row>
    <row r="2" spans="1:8">
      <c r="A2" s="116" t="s">
        <v>11</v>
      </c>
      <c r="B2" s="116"/>
      <c r="C2" s="116"/>
      <c r="D2" s="116"/>
      <c r="E2" s="116"/>
      <c r="F2" s="116"/>
    </row>
    <row r="3" spans="1:8" ht="15.75" thickBot="1">
      <c r="C3" s="19"/>
      <c r="D3" s="19"/>
      <c r="E3" s="19"/>
      <c r="F3" s="19"/>
    </row>
    <row r="4" spans="1:8" ht="15.75" thickBot="1">
      <c r="A4" s="2" t="s">
        <v>0</v>
      </c>
      <c r="B4" s="19"/>
      <c r="C4" s="21">
        <v>29501000</v>
      </c>
      <c r="D4" s="19"/>
      <c r="E4" s="19"/>
      <c r="F4" s="19"/>
    </row>
    <row r="5" spans="1:8" ht="15.75" thickBot="1">
      <c r="A5" s="2"/>
      <c r="B5" s="19"/>
      <c r="C5" s="5"/>
      <c r="D5" s="19"/>
      <c r="E5" s="19"/>
      <c r="F5" s="19"/>
    </row>
    <row r="6" spans="1:8">
      <c r="A6" s="6" t="s">
        <v>2</v>
      </c>
      <c r="B6" s="6" t="s">
        <v>3</v>
      </c>
      <c r="C6" s="6" t="s">
        <v>4</v>
      </c>
      <c r="D6" s="6" t="s">
        <v>5</v>
      </c>
      <c r="E6" s="15" t="s">
        <v>6</v>
      </c>
      <c r="F6" s="6" t="s">
        <v>7</v>
      </c>
    </row>
    <row r="7" spans="1:8">
      <c r="A7" s="3">
        <v>1</v>
      </c>
      <c r="B7" s="7">
        <v>177103000</v>
      </c>
      <c r="C7" s="7">
        <v>26160000</v>
      </c>
      <c r="D7" s="9">
        <v>0.47307316720315384</v>
      </c>
      <c r="E7" s="16">
        <v>13956000</v>
      </c>
      <c r="F7" s="10">
        <v>7.8801601328040746E-2</v>
      </c>
      <c r="H7" s="1"/>
    </row>
    <row r="8" spans="1:8">
      <c r="A8" s="3">
        <v>11</v>
      </c>
      <c r="B8" s="7">
        <v>42070000</v>
      </c>
      <c r="C8" s="7">
        <v>5230000</v>
      </c>
      <c r="D8" s="9">
        <v>9.4578465767297185E-2</v>
      </c>
      <c r="E8" s="16">
        <v>2790000</v>
      </c>
      <c r="F8" s="10">
        <v>6.6318041359638702E-2</v>
      </c>
      <c r="H8" s="1"/>
    </row>
    <row r="9" spans="1:8">
      <c r="A9" s="3">
        <v>21</v>
      </c>
      <c r="B9" s="7">
        <v>120869000</v>
      </c>
      <c r="C9" s="7">
        <v>16105000</v>
      </c>
      <c r="D9" s="9">
        <v>0.29124018951860825</v>
      </c>
      <c r="E9" s="16">
        <v>8591000</v>
      </c>
      <c r="F9" s="10">
        <v>7.1076951079267633E-2</v>
      </c>
      <c r="H9" s="1"/>
    </row>
    <row r="10" spans="1:8">
      <c r="A10" s="3">
        <v>25</v>
      </c>
      <c r="B10" s="7">
        <v>44938000</v>
      </c>
      <c r="C10" s="7">
        <v>5645000</v>
      </c>
      <c r="D10" s="9">
        <v>0.10208325798401389</v>
      </c>
      <c r="E10" s="16">
        <v>3012000</v>
      </c>
      <c r="F10" s="10">
        <v>6.7025679825537407E-2</v>
      </c>
      <c r="H10" s="1"/>
    </row>
    <row r="11" spans="1:8">
      <c r="A11" s="3">
        <v>31</v>
      </c>
      <c r="B11" s="7">
        <v>9096000</v>
      </c>
      <c r="C11" s="7">
        <v>1347000</v>
      </c>
      <c r="D11" s="9">
        <v>2.4358927990162392E-2</v>
      </c>
      <c r="E11" s="16">
        <v>719000</v>
      </c>
      <c r="F11" s="10">
        <v>7.9045734388742309E-2</v>
      </c>
      <c r="H11" s="1"/>
    </row>
    <row r="12" spans="1:8">
      <c r="A12" s="3" t="s">
        <v>1</v>
      </c>
      <c r="B12" s="7">
        <v>5867000</v>
      </c>
      <c r="C12" s="7">
        <v>811000</v>
      </c>
      <c r="D12" s="9">
        <v>1.466599153676444E-2</v>
      </c>
      <c r="E12" s="16">
        <v>433000</v>
      </c>
      <c r="F12" s="10">
        <v>7.380262485086074E-2</v>
      </c>
      <c r="H12" s="1"/>
    </row>
    <row r="13" spans="1:8" ht="15.75" thickBot="1">
      <c r="A13" s="3"/>
      <c r="B13" s="11">
        <v>399943000</v>
      </c>
      <c r="C13" s="11">
        <v>55298000</v>
      </c>
      <c r="D13" s="14">
        <v>1</v>
      </c>
      <c r="E13" s="20">
        <v>29501000</v>
      </c>
      <c r="F13" s="13">
        <v>7.3763011229100145E-2</v>
      </c>
    </row>
    <row r="14" spans="1:8">
      <c r="F14" s="4"/>
    </row>
    <row r="15" spans="1:8">
      <c r="F15" s="4"/>
    </row>
    <row r="16" spans="1:8">
      <c r="A16" s="116" t="s">
        <v>10</v>
      </c>
      <c r="B16" s="116"/>
      <c r="C16" s="116"/>
      <c r="D16" s="116"/>
      <c r="E16" s="116"/>
      <c r="F16" s="116"/>
    </row>
    <row r="17" spans="1:9" ht="15.75" thickBot="1">
      <c r="F17" s="4"/>
    </row>
    <row r="18" spans="1:9" ht="15.75" thickBot="1">
      <c r="A18" s="2" t="s">
        <v>0</v>
      </c>
      <c r="C18" s="21">
        <v>4553000</v>
      </c>
      <c r="D18" s="18"/>
      <c r="G18" s="4"/>
    </row>
    <row r="19" spans="1:9">
      <c r="A19" s="2"/>
      <c r="C19" s="18"/>
      <c r="D19" s="18"/>
      <c r="G19" s="4"/>
    </row>
    <row r="20" spans="1:9" ht="15.75" thickBot="1">
      <c r="B20" s="2"/>
      <c r="C20" s="17" t="s">
        <v>8</v>
      </c>
      <c r="D20" s="17" t="s">
        <v>9</v>
      </c>
      <c r="G20" s="4"/>
    </row>
    <row r="21" spans="1:9">
      <c r="A21" s="6" t="s">
        <v>2</v>
      </c>
      <c r="B21" s="6" t="s">
        <v>3</v>
      </c>
      <c r="C21" s="6" t="s">
        <v>4</v>
      </c>
      <c r="D21" s="6" t="s">
        <v>4</v>
      </c>
      <c r="E21" s="6" t="s">
        <v>5</v>
      </c>
      <c r="F21" s="15" t="s">
        <v>6</v>
      </c>
      <c r="G21" s="6" t="s">
        <v>7</v>
      </c>
    </row>
    <row r="22" spans="1:9">
      <c r="A22" s="3">
        <v>101</v>
      </c>
      <c r="B22" s="7">
        <v>112965000</v>
      </c>
      <c r="C22" s="8">
        <v>6890000</v>
      </c>
      <c r="D22" s="8">
        <v>6924000</v>
      </c>
      <c r="E22" s="9">
        <v>0.81564377429614798</v>
      </c>
      <c r="F22" s="16">
        <v>3713000</v>
      </c>
      <c r="G22" s="10">
        <v>3.286858761563316E-2</v>
      </c>
      <c r="I22" s="1"/>
    </row>
    <row r="23" spans="1:9">
      <c r="A23" s="3">
        <v>111</v>
      </c>
      <c r="B23" s="7">
        <v>38484000</v>
      </c>
      <c r="C23" s="8">
        <v>1254000</v>
      </c>
      <c r="D23" s="8">
        <v>1268000</v>
      </c>
      <c r="E23" s="9">
        <v>0.14936977264695489</v>
      </c>
      <c r="F23" s="16">
        <v>680000</v>
      </c>
      <c r="G23" s="10">
        <v>1.7669680906350693E-2</v>
      </c>
      <c r="I23" s="1"/>
    </row>
    <row r="24" spans="1:9">
      <c r="A24" s="3">
        <v>121</v>
      </c>
      <c r="B24" s="7">
        <v>4342000</v>
      </c>
      <c r="C24" s="8">
        <v>142000</v>
      </c>
      <c r="D24" s="8">
        <v>143000</v>
      </c>
      <c r="E24" s="9">
        <v>1.6845329249617153E-2</v>
      </c>
      <c r="F24" s="16">
        <v>77000</v>
      </c>
      <c r="G24" s="10">
        <v>1.7733763242745278E-2</v>
      </c>
      <c r="I24" s="1"/>
    </row>
    <row r="25" spans="1:9">
      <c r="A25" s="3">
        <v>131</v>
      </c>
      <c r="B25" s="7">
        <v>441000</v>
      </c>
      <c r="C25" s="8">
        <v>12000</v>
      </c>
      <c r="D25" s="8">
        <v>13000</v>
      </c>
      <c r="E25" s="9">
        <v>1.5313935681470138E-3</v>
      </c>
      <c r="F25" s="16">
        <v>7000</v>
      </c>
      <c r="G25" s="10">
        <v>1.5873015873015872E-2</v>
      </c>
      <c r="I25" s="1"/>
    </row>
    <row r="26" spans="1:9">
      <c r="A26" s="3">
        <v>146</v>
      </c>
      <c r="B26" s="7">
        <v>1662000</v>
      </c>
      <c r="C26" s="8">
        <v>191000</v>
      </c>
      <c r="D26" s="8">
        <v>141000</v>
      </c>
      <c r="E26" s="9">
        <v>1.6609730239132994E-2</v>
      </c>
      <c r="F26" s="16">
        <v>76000</v>
      </c>
      <c r="G26" s="10">
        <v>4.5728038507821901E-2</v>
      </c>
      <c r="I26" s="1"/>
    </row>
    <row r="27" spans="1:9" ht="15.75" thickBot="1">
      <c r="A27" s="3"/>
      <c r="B27" s="11">
        <v>157894000</v>
      </c>
      <c r="C27" s="11">
        <v>8489000</v>
      </c>
      <c r="D27" s="11">
        <v>8489000</v>
      </c>
      <c r="E27" s="12">
        <v>1</v>
      </c>
      <c r="F27" s="20">
        <v>4553000</v>
      </c>
      <c r="G27" s="13">
        <v>2.8835801233739092E-2</v>
      </c>
      <c r="I27" s="1"/>
    </row>
  </sheetData>
  <mergeCells count="2">
    <mergeCell ref="A2:F2"/>
    <mergeCell ref="A16:F16"/>
  </mergeCells>
  <pageMargins left="0.7" right="0.7" top="0.75" bottom="0.75" header="0.3" footer="0.3"/>
  <pageSetup scale="99" orientation="landscape" r:id="rId1"/>
  <headerFooter scaleWithDoc="0">
    <oddHeader>&amp;C&amp;"Times New Roman,Bold"&amp;12AVISTA UTILITIES&amp;RAPPENDIX 4</oddHeader>
    <oddFooter>&amp;R&amp;"Times New Roman,Regular"Page 1 of 5</oddFooter>
  </headerFooter>
</worksheet>
</file>

<file path=xl/worksheets/sheet2.xml><?xml version="1.0" encoding="utf-8"?>
<worksheet xmlns="http://schemas.openxmlformats.org/spreadsheetml/2006/main" xmlns:r="http://schemas.openxmlformats.org/officeDocument/2006/relationships">
  <sheetPr codeName="Sheet17">
    <pageSetUpPr fitToPage="1"/>
  </sheetPr>
  <dimension ref="A1:N34"/>
  <sheetViews>
    <sheetView showGridLines="0" tabSelected="1" view="pageBreakPreview" zoomScale="115" zoomScaleNormal="85" zoomScaleSheetLayoutView="115" workbookViewId="0">
      <selection activeCell="F65" sqref="F65"/>
    </sheetView>
  </sheetViews>
  <sheetFormatPr defaultColWidth="11.42578125" defaultRowHeight="12.75"/>
  <cols>
    <col min="1" max="1" width="5" style="28" customWidth="1"/>
    <col min="2" max="2" width="24" style="29" customWidth="1"/>
    <col min="3" max="3" width="9.140625" style="28" customWidth="1"/>
    <col min="4" max="4" width="12.42578125" style="46" customWidth="1"/>
    <col min="5" max="5" width="9.42578125" style="46" customWidth="1"/>
    <col min="6" max="6" width="13.28515625" style="46" customWidth="1"/>
    <col min="7" max="7" width="9" style="47" customWidth="1"/>
    <col min="8" max="8" width="11.5703125" style="27" customWidth="1"/>
    <col min="9" max="9" width="9.5703125" style="29" customWidth="1"/>
    <col min="10" max="10" width="8.42578125" style="29" customWidth="1"/>
    <col min="11" max="11" width="12.5703125" style="71" customWidth="1"/>
    <col min="12" max="12" width="9.5703125" style="27" customWidth="1"/>
    <col min="13" max="16384" width="11.42578125" style="29"/>
  </cols>
  <sheetData>
    <row r="1" spans="1:14" s="28" customFormat="1" ht="12.75" customHeight="1">
      <c r="A1" s="22" t="s">
        <v>12</v>
      </c>
      <c r="B1" s="23"/>
      <c r="C1" s="23"/>
      <c r="D1" s="24"/>
      <c r="E1" s="23"/>
      <c r="F1" s="23"/>
      <c r="G1" s="25"/>
      <c r="H1" s="23"/>
      <c r="I1" s="23"/>
      <c r="J1" s="23"/>
      <c r="K1" s="23"/>
      <c r="L1" s="26"/>
    </row>
    <row r="2" spans="1:14" s="28" customFormat="1">
      <c r="A2" s="22" t="s">
        <v>13</v>
      </c>
      <c r="B2" s="23"/>
      <c r="C2" s="23"/>
      <c r="D2" s="24"/>
      <c r="E2" s="23"/>
      <c r="F2" s="23"/>
      <c r="G2" s="25"/>
      <c r="H2" s="23"/>
      <c r="I2" s="23"/>
      <c r="J2" s="23"/>
      <c r="K2" s="23"/>
      <c r="L2" s="26"/>
    </row>
    <row r="3" spans="1:14" s="28" customFormat="1">
      <c r="A3" s="22" t="s">
        <v>14</v>
      </c>
      <c r="B3" s="23"/>
      <c r="C3" s="23"/>
      <c r="D3" s="24"/>
      <c r="E3" s="23"/>
      <c r="F3" s="23"/>
      <c r="G3" s="25"/>
      <c r="H3" s="23"/>
      <c r="I3" s="23"/>
      <c r="J3" s="23"/>
      <c r="K3" s="23"/>
      <c r="L3" s="26"/>
    </row>
    <row r="4" spans="1:14" s="28" customFormat="1">
      <c r="A4" s="22" t="s">
        <v>15</v>
      </c>
      <c r="B4" s="23"/>
      <c r="C4" s="23"/>
      <c r="D4" s="24"/>
      <c r="E4" s="23"/>
      <c r="F4" s="23"/>
      <c r="G4" s="25"/>
      <c r="H4" s="23"/>
      <c r="I4" s="23"/>
      <c r="J4" s="23"/>
      <c r="K4" s="23"/>
      <c r="L4" s="26"/>
    </row>
    <row r="5" spans="1:14" s="28" customFormat="1">
      <c r="A5" s="22" t="s">
        <v>16</v>
      </c>
      <c r="B5" s="23"/>
      <c r="C5" s="23"/>
      <c r="D5" s="24"/>
      <c r="E5" s="23"/>
      <c r="F5" s="23"/>
      <c r="G5" s="25"/>
      <c r="H5" s="23"/>
      <c r="I5" s="23"/>
      <c r="J5" s="23"/>
      <c r="K5" s="23"/>
      <c r="L5" s="26"/>
    </row>
    <row r="6" spans="1:14" s="28" customFormat="1">
      <c r="C6" s="29"/>
      <c r="D6" s="30"/>
      <c r="E6" s="31"/>
      <c r="F6" s="31"/>
      <c r="G6" s="32"/>
      <c r="L6" s="33"/>
    </row>
    <row r="7" spans="1:14" s="28" customFormat="1">
      <c r="C7" s="29"/>
      <c r="D7" s="30"/>
      <c r="E7" s="31"/>
      <c r="F7" s="31"/>
      <c r="G7" s="32"/>
      <c r="L7" s="33"/>
    </row>
    <row r="8" spans="1:14" s="28" customFormat="1">
      <c r="C8" s="34"/>
      <c r="D8" s="30" t="s">
        <v>17</v>
      </c>
      <c r="E8" s="35"/>
      <c r="F8" s="30" t="s">
        <v>17</v>
      </c>
      <c r="G8" s="36" t="s">
        <v>18</v>
      </c>
      <c r="H8" s="28" t="s">
        <v>19</v>
      </c>
      <c r="I8" s="28" t="s">
        <v>20</v>
      </c>
      <c r="L8" s="33" t="s">
        <v>21</v>
      </c>
    </row>
    <row r="9" spans="1:14" s="28" customFormat="1">
      <c r="C9" s="34"/>
      <c r="D9" s="28" t="s">
        <v>22</v>
      </c>
      <c r="E9" s="30"/>
      <c r="F9" s="28" t="s">
        <v>22</v>
      </c>
      <c r="G9" s="37" t="s">
        <v>23</v>
      </c>
      <c r="H9" s="28" t="s">
        <v>22</v>
      </c>
      <c r="I9" s="28" t="s">
        <v>24</v>
      </c>
      <c r="J9" s="38" t="s">
        <v>25</v>
      </c>
      <c r="K9" s="38" t="s">
        <v>26</v>
      </c>
      <c r="L9" s="39" t="s">
        <v>27</v>
      </c>
    </row>
    <row r="10" spans="1:14" s="28" customFormat="1">
      <c r="A10" s="28" t="s">
        <v>28</v>
      </c>
      <c r="B10" s="28" t="s">
        <v>29</v>
      </c>
      <c r="C10" s="28" t="s">
        <v>30</v>
      </c>
      <c r="D10" s="30" t="s">
        <v>31</v>
      </c>
      <c r="E10" s="30" t="s">
        <v>32</v>
      </c>
      <c r="F10" s="30" t="s">
        <v>33</v>
      </c>
      <c r="G10" s="32" t="s">
        <v>34</v>
      </c>
      <c r="H10" s="28" t="s">
        <v>35</v>
      </c>
      <c r="I10" s="28" t="s">
        <v>36</v>
      </c>
      <c r="J10" s="38" t="s">
        <v>37</v>
      </c>
      <c r="K10" s="38" t="s">
        <v>38</v>
      </c>
      <c r="L10" s="39" t="s">
        <v>39</v>
      </c>
    </row>
    <row r="11" spans="1:14" s="40" customFormat="1">
      <c r="A11" s="40" t="s">
        <v>40</v>
      </c>
      <c r="B11" s="40" t="s">
        <v>41</v>
      </c>
      <c r="C11" s="40" t="s">
        <v>42</v>
      </c>
      <c r="D11" s="41" t="s">
        <v>43</v>
      </c>
      <c r="E11" s="41" t="s">
        <v>27</v>
      </c>
      <c r="F11" s="41" t="s">
        <v>43</v>
      </c>
      <c r="G11" s="42" t="s">
        <v>27</v>
      </c>
      <c r="H11" s="40" t="s">
        <v>44</v>
      </c>
      <c r="I11" s="40" t="s">
        <v>22</v>
      </c>
      <c r="J11" s="43" t="s">
        <v>27</v>
      </c>
      <c r="K11" s="43" t="s">
        <v>27</v>
      </c>
      <c r="L11" s="44" t="s">
        <v>22</v>
      </c>
      <c r="M11" s="28"/>
      <c r="N11" s="28"/>
    </row>
    <row r="12" spans="1:14" s="28" customFormat="1">
      <c r="B12" s="28" t="s">
        <v>45</v>
      </c>
      <c r="C12" s="28" t="s">
        <v>46</v>
      </c>
      <c r="D12" s="30" t="s">
        <v>47</v>
      </c>
      <c r="E12" s="28" t="s">
        <v>48</v>
      </c>
      <c r="F12" s="28" t="s">
        <v>49</v>
      </c>
      <c r="G12" s="32" t="s">
        <v>50</v>
      </c>
      <c r="H12" s="28" t="s">
        <v>51</v>
      </c>
      <c r="I12" s="28" t="s">
        <v>52</v>
      </c>
      <c r="J12" s="38" t="s">
        <v>53</v>
      </c>
      <c r="K12" s="38" t="s">
        <v>54</v>
      </c>
      <c r="L12" s="39" t="s">
        <v>55</v>
      </c>
    </row>
    <row r="13" spans="1:14">
      <c r="D13" s="45" t="s">
        <v>56</v>
      </c>
      <c r="I13" s="27"/>
      <c r="J13" s="48"/>
      <c r="K13" s="48"/>
      <c r="L13" s="49"/>
      <c r="M13" s="27"/>
    </row>
    <row r="14" spans="1:14">
      <c r="A14" s="28">
        <v>1</v>
      </c>
      <c r="B14" s="29" t="s">
        <v>57</v>
      </c>
      <c r="C14" s="28">
        <v>1</v>
      </c>
      <c r="D14" s="46">
        <v>177102.94229000006</v>
      </c>
      <c r="E14" s="46">
        <v>13956.291759999991</v>
      </c>
      <c r="F14" s="46">
        <v>191059.23405000006</v>
      </c>
      <c r="G14" s="50">
        <v>7.880327440945073E-2</v>
      </c>
      <c r="H14" s="51">
        <v>178941</v>
      </c>
      <c r="I14" s="52">
        <v>7.7993817850576394E-2</v>
      </c>
      <c r="J14" s="53">
        <v>95.987211520000017</v>
      </c>
      <c r="K14" s="53">
        <v>14052.278971519991</v>
      </c>
      <c r="L14" s="54">
        <v>7.8530236063953984E-2</v>
      </c>
      <c r="M14" s="27"/>
    </row>
    <row r="15" spans="1:14">
      <c r="G15" s="50"/>
      <c r="H15" s="51"/>
      <c r="I15" s="56"/>
      <c r="J15" s="57"/>
      <c r="K15" s="57"/>
      <c r="L15" s="54"/>
      <c r="M15" s="27"/>
    </row>
    <row r="16" spans="1:14">
      <c r="A16" s="28">
        <v>2</v>
      </c>
      <c r="B16" s="29" t="s">
        <v>58</v>
      </c>
      <c r="C16" s="28">
        <v>11</v>
      </c>
      <c r="D16" s="46">
        <v>42069.76107</v>
      </c>
      <c r="E16" s="46">
        <v>2790.0581299999953</v>
      </c>
      <c r="F16" s="46">
        <v>44859.819199999998</v>
      </c>
      <c r="G16" s="50">
        <v>6.631979975730333E-2</v>
      </c>
      <c r="H16" s="51">
        <v>44249</v>
      </c>
      <c r="I16" s="52">
        <v>6.3053586069741582E-2</v>
      </c>
      <c r="J16" s="53">
        <v>24.669848460000001</v>
      </c>
      <c r="K16" s="53">
        <v>2814.7279784599955</v>
      </c>
      <c r="L16" s="54">
        <v>6.3611109368799199E-2</v>
      </c>
      <c r="M16" s="27"/>
    </row>
    <row r="17" spans="1:13">
      <c r="G17" s="50"/>
      <c r="H17" s="51"/>
      <c r="I17" s="56"/>
      <c r="J17" s="57"/>
      <c r="K17" s="57"/>
      <c r="L17" s="54"/>
      <c r="M17" s="27"/>
    </row>
    <row r="18" spans="1:13">
      <c r="A18" s="28">
        <v>3</v>
      </c>
      <c r="B18" s="29" t="s">
        <v>59</v>
      </c>
      <c r="C18" s="28">
        <v>21</v>
      </c>
      <c r="D18" s="46">
        <v>120869.44472000003</v>
      </c>
      <c r="E18" s="46">
        <v>8590.9842399999798</v>
      </c>
      <c r="F18" s="46">
        <v>129460.42896</v>
      </c>
      <c r="G18" s="50">
        <v>7.1076559174251305E-2</v>
      </c>
      <c r="H18" s="51">
        <v>126995</v>
      </c>
      <c r="I18" s="52">
        <v>6.7648208512145994E-2</v>
      </c>
      <c r="J18" s="53">
        <v>62.669156880000003</v>
      </c>
      <c r="K18" s="53">
        <v>8653.6533968799795</v>
      </c>
      <c r="L18" s="54">
        <v>6.8141685868577342E-2</v>
      </c>
      <c r="M18" s="27"/>
    </row>
    <row r="19" spans="1:13">
      <c r="G19" s="50"/>
      <c r="H19" s="51"/>
      <c r="I19" s="56"/>
      <c r="J19" s="57"/>
      <c r="K19" s="57"/>
      <c r="L19" s="54"/>
    </row>
    <row r="20" spans="1:13">
      <c r="A20" s="28">
        <v>4</v>
      </c>
      <c r="B20" s="29" t="s">
        <v>60</v>
      </c>
      <c r="C20" s="28">
        <v>25</v>
      </c>
      <c r="D20" s="46">
        <v>44938.160040000002</v>
      </c>
      <c r="E20" s="58">
        <v>3011.7154999999998</v>
      </c>
      <c r="F20" s="46">
        <v>47949.875540000001</v>
      </c>
      <c r="G20" s="50">
        <v>6.7019110202091836E-2</v>
      </c>
      <c r="H20" s="51">
        <v>47189</v>
      </c>
      <c r="I20" s="52">
        <v>6.3822405645383454E-2</v>
      </c>
      <c r="J20" s="53">
        <v>26.37697914</v>
      </c>
      <c r="K20" s="53">
        <v>3038.0924791399998</v>
      </c>
      <c r="L20" s="54">
        <v>6.4381370216363976E-2</v>
      </c>
    </row>
    <row r="21" spans="1:13">
      <c r="C21" s="29"/>
      <c r="G21" s="50"/>
      <c r="H21" s="51"/>
      <c r="I21" s="56"/>
      <c r="J21" s="57"/>
      <c r="K21" s="57"/>
      <c r="L21" s="54"/>
    </row>
    <row r="22" spans="1:13">
      <c r="A22" s="28">
        <v>5</v>
      </c>
      <c r="B22" s="29" t="s">
        <v>61</v>
      </c>
      <c r="C22" s="28">
        <v>31</v>
      </c>
      <c r="D22" s="46">
        <v>9095.6066499999979</v>
      </c>
      <c r="E22" s="46">
        <v>719.49922000000072</v>
      </c>
      <c r="F22" s="46">
        <v>9815.1058699999994</v>
      </c>
      <c r="G22" s="50">
        <v>7.9104038651451672E-2</v>
      </c>
      <c r="H22" s="51">
        <v>9570</v>
      </c>
      <c r="I22" s="52">
        <v>7.5182781609195476E-2</v>
      </c>
      <c r="J22" s="53">
        <v>5.5681109600000003</v>
      </c>
      <c r="K22" s="53">
        <v>725.06733096000073</v>
      </c>
      <c r="L22" s="54">
        <v>7.5764611385580008E-2</v>
      </c>
    </row>
    <row r="23" spans="1:13">
      <c r="G23" s="50"/>
      <c r="H23" s="51"/>
      <c r="I23" s="56"/>
      <c r="J23" s="57"/>
      <c r="K23" s="57"/>
      <c r="L23" s="54"/>
    </row>
    <row r="24" spans="1:13">
      <c r="A24" s="28">
        <v>6</v>
      </c>
      <c r="B24" s="29" t="s">
        <v>62</v>
      </c>
      <c r="C24" s="28" t="s">
        <v>63</v>
      </c>
      <c r="D24" s="59">
        <v>5866.9998006000005</v>
      </c>
      <c r="E24" s="60">
        <v>432.6971999999983</v>
      </c>
      <c r="F24" s="60">
        <v>6299.6970005999992</v>
      </c>
      <c r="G24" s="50">
        <v>7.3751016653477247E-2</v>
      </c>
      <c r="H24" s="61">
        <v>6178</v>
      </c>
      <c r="I24" s="52">
        <v>7.0038394302362944E-2</v>
      </c>
      <c r="J24" s="62">
        <v>3.4165564046058048</v>
      </c>
      <c r="K24" s="63">
        <v>436.11375640460409</v>
      </c>
      <c r="L24" s="54">
        <v>7.0591414115345433E-2</v>
      </c>
    </row>
    <row r="25" spans="1:13">
      <c r="G25" s="50"/>
      <c r="H25" s="64"/>
      <c r="I25" s="65"/>
      <c r="J25" s="66"/>
      <c r="K25" s="66"/>
      <c r="L25" s="54"/>
    </row>
    <row r="26" spans="1:13">
      <c r="A26" s="28">
        <v>7</v>
      </c>
      <c r="B26" s="67" t="s">
        <v>64</v>
      </c>
      <c r="D26" s="46">
        <v>399942.91457060003</v>
      </c>
      <c r="E26" s="46">
        <v>29501.246049999965</v>
      </c>
      <c r="F26" s="46">
        <v>429444.16062060004</v>
      </c>
      <c r="G26" s="50">
        <v>7.3763642197972351E-2</v>
      </c>
      <c r="H26" s="46">
        <v>413122</v>
      </c>
      <c r="I26" s="52">
        <v>7.1410493873480391E-2</v>
      </c>
      <c r="J26" s="53">
        <v>218.68786336460585</v>
      </c>
      <c r="K26" s="53">
        <v>29719.93391336457</v>
      </c>
      <c r="L26" s="54">
        <v>7.1939848067555268E-2</v>
      </c>
    </row>
    <row r="27" spans="1:13">
      <c r="D27" s="68">
        <v>0</v>
      </c>
      <c r="E27" s="68"/>
      <c r="F27" s="68"/>
      <c r="H27" s="69"/>
      <c r="I27" s="27"/>
      <c r="J27" s="69"/>
      <c r="K27" s="69"/>
      <c r="L27" s="69"/>
    </row>
    <row r="28" spans="1:13">
      <c r="D28" s="70" t="s">
        <v>56</v>
      </c>
      <c r="E28" s="69"/>
      <c r="I28" s="27"/>
      <c r="J28" s="69"/>
      <c r="K28" s="69"/>
      <c r="L28" s="71"/>
    </row>
    <row r="29" spans="1:13">
      <c r="A29" s="29"/>
    </row>
    <row r="31" spans="1:13">
      <c r="A31" s="29" t="s">
        <v>65</v>
      </c>
    </row>
    <row r="32" spans="1:13">
      <c r="A32" s="72"/>
    </row>
    <row r="33" spans="1:1">
      <c r="A33" s="29" t="s">
        <v>66</v>
      </c>
    </row>
    <row r="34" spans="1:1">
      <c r="A34" s="72"/>
    </row>
  </sheetData>
  <conditionalFormatting sqref="D27:F27">
    <cfRule type="cellIs" dxfId="1" priority="2" stopIfTrue="1" operator="notEqual">
      <formula>0</formula>
    </cfRule>
  </conditionalFormatting>
  <pageMargins left="0.5" right="0.5" top="0.75" bottom="1" header="0.5" footer="0.5"/>
  <pageSetup scale="95" orientation="landscape" r:id="rId1"/>
  <headerFooter scaleWithDoc="0" alignWithMargins="0">
    <oddHeader>&amp;RAPPENDIX 4</oddHeader>
    <oddFooter>&amp;R&amp;"Times New Roman,Regular"Page 2 of 5</oddFooter>
  </headerFooter>
  <legacyDrawing r:id="rId2"/>
</worksheet>
</file>

<file path=xl/worksheets/sheet3.xml><?xml version="1.0" encoding="utf-8"?>
<worksheet xmlns="http://schemas.openxmlformats.org/spreadsheetml/2006/main" xmlns:r="http://schemas.openxmlformats.org/officeDocument/2006/relationships">
  <sheetPr codeName="Sheet15">
    <pageSetUpPr fitToPage="1"/>
  </sheetPr>
  <dimension ref="A1:K60"/>
  <sheetViews>
    <sheetView showGridLines="0" view="pageBreakPreview" zoomScale="70" zoomScaleNormal="100" zoomScaleSheetLayoutView="70" workbookViewId="0">
      <pane xSplit="3" ySplit="10" topLeftCell="D11" activePane="bottomRight" state="frozen"/>
      <selection activeCell="F65" sqref="F65"/>
      <selection pane="topRight" activeCell="F65" sqref="F65"/>
      <selection pane="bottomLeft" activeCell="F65" sqref="F65"/>
      <selection pane="bottomRight" activeCell="F65" sqref="F65"/>
    </sheetView>
  </sheetViews>
  <sheetFormatPr defaultRowHeight="12.75"/>
  <cols>
    <col min="1" max="2" width="9.140625" style="27"/>
    <col min="3" max="3" width="8.7109375" style="27" customWidth="1"/>
    <col min="4" max="4" width="10.140625" style="27" customWidth="1"/>
    <col min="5" max="5" width="13.5703125" style="27" customWidth="1"/>
    <col min="6" max="6" width="10.28515625" style="27" customWidth="1"/>
    <col min="7" max="7" width="1.7109375" style="27" customWidth="1"/>
    <col min="8" max="8" width="12" style="71" bestFit="1" customWidth="1"/>
    <col min="9" max="9" width="13.42578125" style="71" bestFit="1" customWidth="1"/>
    <col min="10" max="10" width="11.42578125" style="71" customWidth="1"/>
    <col min="11" max="11" width="11.7109375" style="71" customWidth="1"/>
    <col min="12" max="16384" width="9.140625" style="27"/>
  </cols>
  <sheetData>
    <row r="1" spans="1:11">
      <c r="A1" s="26" t="s">
        <v>12</v>
      </c>
      <c r="B1" s="75"/>
      <c r="C1" s="75"/>
      <c r="D1" s="75"/>
      <c r="E1" s="75"/>
      <c r="F1" s="75"/>
      <c r="G1" s="75"/>
      <c r="H1" s="26"/>
      <c r="I1" s="26"/>
      <c r="J1" s="26"/>
      <c r="K1" s="26"/>
    </row>
    <row r="2" spans="1:11">
      <c r="A2" s="26" t="s">
        <v>13</v>
      </c>
      <c r="B2" s="75"/>
      <c r="C2" s="75"/>
      <c r="D2" s="75"/>
      <c r="E2" s="75"/>
      <c r="F2" s="75"/>
      <c r="G2" s="75"/>
      <c r="H2" s="26"/>
      <c r="I2" s="26"/>
      <c r="J2" s="26"/>
      <c r="K2" s="26"/>
    </row>
    <row r="3" spans="1:11">
      <c r="A3" s="26" t="s">
        <v>67</v>
      </c>
      <c r="B3" s="75"/>
      <c r="C3" s="75"/>
      <c r="D3" s="75"/>
      <c r="E3" s="75"/>
      <c r="F3" s="75"/>
      <c r="G3" s="75"/>
      <c r="H3" s="26"/>
      <c r="I3" s="26"/>
      <c r="J3" s="26"/>
      <c r="K3" s="26"/>
    </row>
    <row r="4" spans="1:11">
      <c r="F4" s="33"/>
    </row>
    <row r="7" spans="1:11">
      <c r="D7" s="76"/>
      <c r="E7" s="76" t="s">
        <v>68</v>
      </c>
      <c r="F7" s="76"/>
      <c r="G7" s="76"/>
      <c r="H7" s="33" t="s">
        <v>69</v>
      </c>
      <c r="I7" s="33" t="s">
        <v>25</v>
      </c>
      <c r="J7" s="33" t="s">
        <v>70</v>
      </c>
      <c r="K7" s="33" t="s">
        <v>70</v>
      </c>
    </row>
    <row r="8" spans="1:11">
      <c r="D8" s="76" t="s">
        <v>17</v>
      </c>
      <c r="E8" s="28" t="s">
        <v>71</v>
      </c>
      <c r="F8" s="76" t="s">
        <v>72</v>
      </c>
      <c r="G8" s="76"/>
      <c r="H8" s="33" t="s">
        <v>73</v>
      </c>
      <c r="I8" s="33" t="s">
        <v>37</v>
      </c>
      <c r="J8" s="33" t="s">
        <v>74</v>
      </c>
      <c r="K8" s="33" t="s">
        <v>17</v>
      </c>
    </row>
    <row r="9" spans="1:11">
      <c r="D9" s="74" t="s">
        <v>75</v>
      </c>
      <c r="E9" s="74" t="s">
        <v>76</v>
      </c>
      <c r="F9" s="74" t="s">
        <v>77</v>
      </c>
      <c r="G9" s="74"/>
      <c r="H9" s="77" t="s">
        <v>27</v>
      </c>
      <c r="I9" s="77" t="s">
        <v>78</v>
      </c>
      <c r="J9" s="77" t="s">
        <v>71</v>
      </c>
      <c r="K9" s="77" t="s">
        <v>71</v>
      </c>
    </row>
    <row r="10" spans="1:11">
      <c r="B10" s="76" t="s">
        <v>45</v>
      </c>
      <c r="D10" s="28" t="s">
        <v>46</v>
      </c>
      <c r="E10" s="28" t="s">
        <v>47</v>
      </c>
      <c r="F10" s="28" t="s">
        <v>48</v>
      </c>
      <c r="G10" s="28"/>
      <c r="H10" s="33" t="s">
        <v>49</v>
      </c>
      <c r="I10" s="33" t="s">
        <v>50</v>
      </c>
      <c r="J10" s="33" t="s">
        <v>51</v>
      </c>
      <c r="K10" s="33" t="s">
        <v>52</v>
      </c>
    </row>
    <row r="11" spans="1:11">
      <c r="A11" s="78" t="s">
        <v>79</v>
      </c>
    </row>
    <row r="12" spans="1:11">
      <c r="A12" s="27" t="s">
        <v>80</v>
      </c>
      <c r="D12" s="79">
        <v>6</v>
      </c>
      <c r="E12" s="80">
        <v>0</v>
      </c>
      <c r="F12" s="79">
        <v>6</v>
      </c>
      <c r="H12" s="81">
        <v>0</v>
      </c>
      <c r="I12" s="81"/>
      <c r="J12" s="81">
        <v>6</v>
      </c>
      <c r="K12" s="81">
        <v>6</v>
      </c>
    </row>
    <row r="13" spans="1:11">
      <c r="A13" s="27" t="s">
        <v>81</v>
      </c>
    </row>
    <row r="14" spans="1:11">
      <c r="A14" s="82" t="s">
        <v>99</v>
      </c>
      <c r="D14" s="83">
        <v>6.1030000000000001E-2</v>
      </c>
      <c r="E14" s="83">
        <v>7.6999999999999291E-4</v>
      </c>
      <c r="F14" s="84">
        <v>6.1799999999999994E-2</v>
      </c>
      <c r="G14" s="84"/>
      <c r="H14" s="85">
        <v>5.2399999999999947E-3</v>
      </c>
      <c r="I14" s="86">
        <v>4.0000000000000003E-5</v>
      </c>
      <c r="J14" s="85">
        <v>6.7080000000000001E-2</v>
      </c>
      <c r="K14" s="87">
        <v>6.6269999999999996E-2</v>
      </c>
    </row>
    <row r="15" spans="1:11">
      <c r="A15" s="82" t="s">
        <v>100</v>
      </c>
      <c r="D15" s="83">
        <v>7.1010000000000004E-2</v>
      </c>
      <c r="E15" s="83">
        <v>7.6999999999999291E-4</v>
      </c>
      <c r="F15" s="84">
        <v>7.1779999999999997E-2</v>
      </c>
      <c r="G15" s="84"/>
      <c r="H15" s="85">
        <v>6.0899999999999982E-3</v>
      </c>
      <c r="I15" s="86">
        <v>4.0000000000000003E-5</v>
      </c>
      <c r="J15" s="85">
        <v>7.7910000000000007E-2</v>
      </c>
      <c r="K15" s="87">
        <v>7.7100000000000002E-2</v>
      </c>
    </row>
    <row r="16" spans="1:11">
      <c r="A16" s="82" t="s">
        <v>101</v>
      </c>
      <c r="D16" s="83">
        <v>8.3239999999999995E-2</v>
      </c>
      <c r="E16" s="83">
        <v>7.7000000000000679E-4</v>
      </c>
      <c r="F16" s="84">
        <v>8.4010000000000001E-2</v>
      </c>
      <c r="G16" s="84"/>
      <c r="H16" s="85">
        <v>7.1300000000000113E-3</v>
      </c>
      <c r="I16" s="86">
        <v>4.0000000000000003E-5</v>
      </c>
      <c r="J16" s="85">
        <v>9.1179999999999997E-2</v>
      </c>
      <c r="K16" s="87">
        <v>9.0370000000000006E-2</v>
      </c>
    </row>
    <row r="17" spans="1:11">
      <c r="D17" s="84"/>
      <c r="E17" s="84"/>
      <c r="F17" s="84"/>
      <c r="G17" s="84"/>
      <c r="H17" s="85"/>
      <c r="I17" s="85"/>
      <c r="J17" s="85"/>
    </row>
    <row r="18" spans="1:11">
      <c r="A18" s="78" t="s">
        <v>82</v>
      </c>
    </row>
    <row r="19" spans="1:11">
      <c r="A19" s="27" t="s">
        <v>80</v>
      </c>
      <c r="D19" s="79">
        <v>6.75</v>
      </c>
      <c r="E19" s="80">
        <v>0</v>
      </c>
      <c r="F19" s="79">
        <v>6.75</v>
      </c>
      <c r="H19" s="81">
        <v>3.25</v>
      </c>
      <c r="I19" s="81"/>
      <c r="J19" s="81">
        <v>10</v>
      </c>
      <c r="K19" s="81">
        <v>10</v>
      </c>
    </row>
    <row r="20" spans="1:11">
      <c r="A20" s="27" t="s">
        <v>81</v>
      </c>
    </row>
    <row r="21" spans="1:11">
      <c r="A21" s="82" t="s">
        <v>102</v>
      </c>
      <c r="D21" s="83">
        <v>9.6379999999999993E-2</v>
      </c>
      <c r="E21" s="83">
        <v>5.2999999999999992E-3</v>
      </c>
      <c r="F21" s="84">
        <v>0.10167999999999999</v>
      </c>
      <c r="G21" s="84"/>
      <c r="H21" s="85">
        <v>3.9900000000000213E-3</v>
      </c>
      <c r="I21" s="86">
        <v>6.0000000000000002E-5</v>
      </c>
      <c r="J21" s="85">
        <v>0.10573</v>
      </c>
      <c r="K21" s="87">
        <v>0.10037000000000001</v>
      </c>
    </row>
    <row r="22" spans="1:11">
      <c r="A22" s="82" t="s">
        <v>103</v>
      </c>
      <c r="D22" s="83">
        <v>9.0229999999999991E-2</v>
      </c>
      <c r="E22" s="83">
        <v>5.2999999999999992E-3</v>
      </c>
      <c r="F22" s="84">
        <v>9.552999999999999E-2</v>
      </c>
      <c r="G22" s="84"/>
      <c r="H22" s="85">
        <v>3.7000000000000227E-3</v>
      </c>
      <c r="I22" s="85">
        <v>6.0000000000000002E-5</v>
      </c>
      <c r="J22" s="85">
        <v>9.9290000000000003E-2</v>
      </c>
      <c r="K22" s="87">
        <v>9.3930000000000013E-2</v>
      </c>
    </row>
    <row r="23" spans="1:11">
      <c r="A23" s="27" t="s">
        <v>83</v>
      </c>
    </row>
    <row r="24" spans="1:11">
      <c r="A24" s="82" t="s">
        <v>104</v>
      </c>
      <c r="D24" s="88" t="s">
        <v>84</v>
      </c>
      <c r="E24" s="28"/>
      <c r="F24" s="88" t="s">
        <v>84</v>
      </c>
      <c r="G24" s="29"/>
      <c r="H24" s="89" t="s">
        <v>84</v>
      </c>
      <c r="K24" s="89" t="s">
        <v>84</v>
      </c>
    </row>
    <row r="25" spans="1:11">
      <c r="A25" s="82" t="s">
        <v>105</v>
      </c>
      <c r="D25" s="90">
        <v>4.25</v>
      </c>
      <c r="E25" s="90">
        <v>0</v>
      </c>
      <c r="F25" s="90">
        <v>4.25</v>
      </c>
      <c r="H25" s="90">
        <v>0.75</v>
      </c>
      <c r="I25" s="90"/>
      <c r="J25" s="90">
        <v>5</v>
      </c>
      <c r="K25" s="90">
        <v>5</v>
      </c>
    </row>
    <row r="27" spans="1:11">
      <c r="A27" s="78" t="s">
        <v>85</v>
      </c>
    </row>
    <row r="28" spans="1:11">
      <c r="A28" s="27" t="s">
        <v>81</v>
      </c>
    </row>
    <row r="29" spans="1:11">
      <c r="A29" s="82" t="s">
        <v>106</v>
      </c>
      <c r="D29" s="83">
        <v>6.2839999999999993E-2</v>
      </c>
      <c r="E29" s="83">
        <v>3.9100000000000107E-3</v>
      </c>
      <c r="F29" s="84">
        <v>6.6750000000000004E-2</v>
      </c>
      <c r="G29" s="84"/>
      <c r="H29" s="85">
        <v>2.8800000000000076E-3</v>
      </c>
      <c r="I29" s="86">
        <v>4.0000000000000003E-5</v>
      </c>
      <c r="J29" s="85">
        <v>6.967000000000001E-2</v>
      </c>
      <c r="K29" s="87">
        <v>6.5720000000000001E-2</v>
      </c>
    </row>
    <row r="30" spans="1:11">
      <c r="A30" s="82" t="s">
        <v>107</v>
      </c>
      <c r="D30" s="83">
        <v>5.6139999999999995E-2</v>
      </c>
      <c r="E30" s="83">
        <v>3.9100000000000038E-3</v>
      </c>
      <c r="F30" s="84">
        <v>6.0049999999999999E-2</v>
      </c>
      <c r="G30" s="84"/>
      <c r="H30" s="85">
        <v>2.6200000000000112E-3</v>
      </c>
      <c r="I30" s="85">
        <v>4.0000000000000003E-5</v>
      </c>
      <c r="J30" s="85">
        <v>6.2710000000000002E-2</v>
      </c>
      <c r="K30" s="87">
        <v>5.8760000000000007E-2</v>
      </c>
    </row>
    <row r="31" spans="1:11">
      <c r="A31" s="27" t="s">
        <v>83</v>
      </c>
    </row>
    <row r="32" spans="1:11">
      <c r="A32" s="82" t="s">
        <v>108</v>
      </c>
      <c r="D32" s="79">
        <v>300</v>
      </c>
      <c r="E32" s="80">
        <v>0</v>
      </c>
      <c r="F32" s="79">
        <v>300</v>
      </c>
      <c r="H32" s="81">
        <v>50</v>
      </c>
      <c r="I32" s="81"/>
      <c r="J32" s="81">
        <v>350</v>
      </c>
      <c r="K32" s="81">
        <v>350</v>
      </c>
    </row>
    <row r="33" spans="1:11">
      <c r="A33" s="82" t="s">
        <v>109</v>
      </c>
      <c r="D33" s="90">
        <v>4</v>
      </c>
      <c r="E33" s="90">
        <v>0</v>
      </c>
      <c r="F33" s="90">
        <v>4</v>
      </c>
      <c r="H33" s="90">
        <v>0.75</v>
      </c>
      <c r="I33" s="90"/>
      <c r="J33" s="90">
        <v>4.75</v>
      </c>
      <c r="K33" s="90">
        <v>4.75</v>
      </c>
    </row>
    <row r="34" spans="1:11">
      <c r="A34" s="27" t="s">
        <v>86</v>
      </c>
      <c r="D34" s="91">
        <v>0.2</v>
      </c>
      <c r="E34" s="90">
        <v>0</v>
      </c>
      <c r="F34" s="91">
        <v>0.2</v>
      </c>
      <c r="H34" s="90">
        <v>0</v>
      </c>
      <c r="I34" s="91"/>
      <c r="J34" s="91">
        <v>0.2</v>
      </c>
      <c r="K34" s="91">
        <v>0.2</v>
      </c>
    </row>
    <row r="35" spans="1:11">
      <c r="D35" s="92"/>
      <c r="E35" s="76"/>
      <c r="F35" s="92"/>
      <c r="H35" s="33"/>
      <c r="I35" s="89"/>
      <c r="J35" s="89"/>
    </row>
    <row r="36" spans="1:11">
      <c r="A36" s="78" t="s">
        <v>87</v>
      </c>
    </row>
    <row r="37" spans="1:11">
      <c r="A37" s="27" t="s">
        <v>81</v>
      </c>
    </row>
    <row r="38" spans="1:11">
      <c r="A38" s="82" t="s">
        <v>110</v>
      </c>
      <c r="D38" s="83">
        <v>4.9279999999999997E-2</v>
      </c>
      <c r="E38" s="83">
        <v>2.5600000000000067E-3</v>
      </c>
      <c r="F38" s="84">
        <v>5.1840000000000004E-2</v>
      </c>
      <c r="G38" s="84"/>
      <c r="H38" s="85">
        <v>2.8999999999999998E-3</v>
      </c>
      <c r="I38" s="86">
        <v>3.0000000000000001E-5</v>
      </c>
      <c r="J38" s="85">
        <v>5.4770000000000006E-2</v>
      </c>
      <c r="K38" s="87">
        <v>5.2179999999999997E-2</v>
      </c>
    </row>
    <row r="39" spans="1:11">
      <c r="A39" s="82" t="s">
        <v>111</v>
      </c>
      <c r="D39" s="83">
        <v>4.4330000000000001E-2</v>
      </c>
      <c r="E39" s="83">
        <v>2.5599999999999998E-3</v>
      </c>
      <c r="F39" s="84">
        <v>4.6890000000000001E-2</v>
      </c>
      <c r="G39" s="84"/>
      <c r="H39" s="85">
        <v>2.6200000000000043E-3</v>
      </c>
      <c r="I39" s="85">
        <v>3.0000000000000001E-5</v>
      </c>
      <c r="J39" s="85">
        <v>4.9540000000000008E-2</v>
      </c>
      <c r="K39" s="87">
        <v>4.6950000000000006E-2</v>
      </c>
    </row>
    <row r="40" spans="1:11">
      <c r="A40" s="82" t="s">
        <v>112</v>
      </c>
      <c r="D40" s="83">
        <v>4.156E-2</v>
      </c>
      <c r="E40" s="83">
        <v>2.5599999999999998E-3</v>
      </c>
      <c r="F40" s="84">
        <v>4.4119999999999999E-2</v>
      </c>
      <c r="G40" s="84"/>
      <c r="H40" s="85">
        <v>1.7100000000000032E-3</v>
      </c>
      <c r="I40" s="85">
        <v>3.0000000000000001E-5</v>
      </c>
      <c r="J40" s="85">
        <v>4.5860000000000005E-2</v>
      </c>
      <c r="K40" s="87">
        <v>4.3270000000000003E-2</v>
      </c>
    </row>
    <row r="41" spans="1:11">
      <c r="A41" s="27" t="s">
        <v>83</v>
      </c>
    </row>
    <row r="42" spans="1:11">
      <c r="A42" s="82" t="s">
        <v>113</v>
      </c>
      <c r="D42" s="93">
        <v>11000</v>
      </c>
      <c r="E42" s="93">
        <v>0</v>
      </c>
      <c r="F42" s="93">
        <v>11000</v>
      </c>
      <c r="G42" s="94"/>
      <c r="H42" s="95">
        <v>1500</v>
      </c>
      <c r="I42" s="95"/>
      <c r="J42" s="95">
        <v>12500</v>
      </c>
      <c r="K42" s="95">
        <v>12500</v>
      </c>
    </row>
    <row r="43" spans="1:11">
      <c r="A43" s="82" t="s">
        <v>114</v>
      </c>
      <c r="D43" s="96">
        <v>3.5</v>
      </c>
      <c r="E43" s="96">
        <v>0</v>
      </c>
      <c r="F43" s="96">
        <v>3.5</v>
      </c>
      <c r="H43" s="96">
        <v>0.5</v>
      </c>
      <c r="I43" s="96"/>
      <c r="J43" s="96">
        <v>4</v>
      </c>
      <c r="K43" s="96">
        <v>4</v>
      </c>
    </row>
    <row r="44" spans="1:11">
      <c r="A44" s="27" t="s">
        <v>88</v>
      </c>
      <c r="H44" s="27"/>
      <c r="I44" s="27"/>
      <c r="J44" s="27"/>
      <c r="K44" s="27"/>
    </row>
    <row r="45" spans="1:11">
      <c r="A45" s="82" t="s">
        <v>89</v>
      </c>
      <c r="D45" s="91">
        <v>0.2</v>
      </c>
      <c r="E45" s="90">
        <v>0</v>
      </c>
      <c r="F45" s="91">
        <v>0.2</v>
      </c>
      <c r="H45" s="90">
        <v>0</v>
      </c>
      <c r="I45" s="91"/>
      <c r="J45" s="91">
        <v>0.2</v>
      </c>
      <c r="K45" s="91">
        <v>0.2</v>
      </c>
    </row>
    <row r="46" spans="1:11">
      <c r="A46" s="82" t="s">
        <v>90</v>
      </c>
      <c r="D46" s="91">
        <v>1</v>
      </c>
      <c r="E46" s="90">
        <v>0</v>
      </c>
      <c r="F46" s="91">
        <v>1</v>
      </c>
      <c r="H46" s="90">
        <v>0.10000000000000009</v>
      </c>
      <c r="I46" s="91"/>
      <c r="J46" s="91">
        <v>1.1000000000000001</v>
      </c>
      <c r="K46" s="91">
        <v>1.1000000000000001</v>
      </c>
    </row>
    <row r="47" spans="1:11">
      <c r="A47" s="82" t="s">
        <v>91</v>
      </c>
      <c r="D47" s="91">
        <v>1.2</v>
      </c>
      <c r="E47" s="90">
        <v>0</v>
      </c>
      <c r="F47" s="91">
        <v>1.2</v>
      </c>
      <c r="H47" s="90">
        <v>0.10000000000000009</v>
      </c>
      <c r="I47" s="91"/>
      <c r="J47" s="91">
        <v>1.3</v>
      </c>
      <c r="K47" s="91">
        <v>1.3</v>
      </c>
    </row>
    <row r="48" spans="1:11">
      <c r="A48" s="27" t="s">
        <v>92</v>
      </c>
      <c r="D48" s="97" t="s">
        <v>93</v>
      </c>
      <c r="E48" s="98">
        <v>649330</v>
      </c>
      <c r="F48" s="99"/>
      <c r="G48" s="99"/>
      <c r="I48" s="100" t="s">
        <v>94</v>
      </c>
      <c r="J48" s="101">
        <v>697830</v>
      </c>
      <c r="K48" s="102"/>
    </row>
    <row r="50" spans="1:11">
      <c r="A50" s="78" t="s">
        <v>95</v>
      </c>
    </row>
    <row r="51" spans="1:11">
      <c r="A51" s="27" t="s">
        <v>80</v>
      </c>
      <c r="D51" s="79">
        <v>6.75</v>
      </c>
      <c r="E51" s="80">
        <v>0</v>
      </c>
      <c r="F51" s="79">
        <v>6.75</v>
      </c>
      <c r="H51" s="81">
        <v>1</v>
      </c>
      <c r="I51" s="81"/>
      <c r="J51" s="81">
        <v>7.75</v>
      </c>
      <c r="K51" s="81">
        <v>7.75</v>
      </c>
    </row>
    <row r="52" spans="1:11">
      <c r="A52" s="27" t="s">
        <v>81</v>
      </c>
    </row>
    <row r="53" spans="1:11">
      <c r="A53" s="82" t="s">
        <v>96</v>
      </c>
      <c r="D53" s="83">
        <v>8.1089999999999995E-2</v>
      </c>
      <c r="E53" s="83">
        <v>3.4700000000000009E-3</v>
      </c>
      <c r="F53" s="84">
        <v>8.4559999999999996E-2</v>
      </c>
      <c r="G53" s="84"/>
      <c r="H53" s="85">
        <v>6.3000000000000139E-3</v>
      </c>
      <c r="I53" s="86">
        <v>4.0000000000000003E-5</v>
      </c>
      <c r="J53" s="85">
        <v>9.0899999999999995E-2</v>
      </c>
      <c r="K53" s="87">
        <v>8.7390000000000009E-2</v>
      </c>
    </row>
    <row r="54" spans="1:11">
      <c r="A54" s="82" t="s">
        <v>97</v>
      </c>
      <c r="D54" s="83">
        <v>5.7919999999999999E-2</v>
      </c>
      <c r="E54" s="83">
        <v>3.4699999999999939E-3</v>
      </c>
      <c r="F54" s="84">
        <v>6.1389999999999993E-2</v>
      </c>
      <c r="G54" s="84"/>
      <c r="H54" s="85">
        <v>4.500000000000004E-3</v>
      </c>
      <c r="I54" s="85">
        <v>4.0000000000000003E-5</v>
      </c>
      <c r="J54" s="85">
        <v>6.5930000000000002E-2</v>
      </c>
      <c r="K54" s="87">
        <v>6.2420000000000003E-2</v>
      </c>
    </row>
    <row r="55" spans="1:11">
      <c r="D55" s="84"/>
      <c r="E55" s="84"/>
      <c r="F55" s="84"/>
      <c r="G55" s="84"/>
      <c r="H55" s="85"/>
      <c r="I55" s="85"/>
      <c r="J55" s="85"/>
    </row>
    <row r="56" spans="1:11">
      <c r="D56" s="84"/>
      <c r="E56" s="84"/>
      <c r="F56" s="84"/>
      <c r="G56" s="84"/>
      <c r="H56" s="85"/>
      <c r="I56" s="85"/>
      <c r="J56" s="85"/>
    </row>
    <row r="57" spans="1:11">
      <c r="D57" s="84"/>
      <c r="E57" s="84"/>
      <c r="F57" s="84"/>
      <c r="G57" s="84"/>
      <c r="H57" s="85"/>
      <c r="I57" s="85"/>
      <c r="J57" s="85"/>
    </row>
    <row r="58" spans="1:11">
      <c r="A58" s="29" t="s">
        <v>98</v>
      </c>
    </row>
    <row r="59" spans="1:11">
      <c r="A59" s="103"/>
    </row>
    <row r="60" spans="1:11">
      <c r="A60" s="29"/>
    </row>
  </sheetData>
  <pageMargins left="0.5" right="0.5" top="0.75" bottom="0.75" header="0.5" footer="0.5"/>
  <pageSetup scale="86" orientation="portrait" r:id="rId1"/>
  <headerFooter scaleWithDoc="0" alignWithMargins="0">
    <oddHeader>&amp;C&amp;"Times New Roman,Bold"&amp;12
&amp;RAPPENDIX 4</oddHeader>
    <oddFooter>&amp;R&amp;"Times New Roman,Regular"Page 3 of 5</oddFooter>
  </headerFooter>
</worksheet>
</file>

<file path=xl/worksheets/sheet4.xml><?xml version="1.0" encoding="utf-8"?>
<worksheet xmlns="http://schemas.openxmlformats.org/spreadsheetml/2006/main" xmlns:r="http://schemas.openxmlformats.org/officeDocument/2006/relationships">
  <sheetPr codeName="Sheet18">
    <pageSetUpPr fitToPage="1"/>
  </sheetPr>
  <dimension ref="A1:K27"/>
  <sheetViews>
    <sheetView showGridLines="0" view="pageBreakPreview" topLeftCell="A4" zoomScaleNormal="100" zoomScaleSheetLayoutView="100" workbookViewId="0">
      <selection activeCell="F65" sqref="F65"/>
    </sheetView>
  </sheetViews>
  <sheetFormatPr defaultColWidth="11.42578125" defaultRowHeight="12.75"/>
  <cols>
    <col min="1" max="1" width="5" style="28" customWidth="1"/>
    <col min="2" max="2" width="23.85546875" style="29" customWidth="1"/>
    <col min="3" max="3" width="8.85546875" style="28" customWidth="1"/>
    <col min="4" max="4" width="12.42578125" style="46" customWidth="1"/>
    <col min="5" max="5" width="9.7109375" style="46" customWidth="1"/>
    <col min="6" max="6" width="13.28515625" style="46" customWidth="1"/>
    <col min="7" max="7" width="9.5703125" style="47" customWidth="1"/>
    <col min="8" max="9" width="12.85546875" style="29" customWidth="1"/>
    <col min="10" max="10" width="11.42578125" style="27" customWidth="1"/>
    <col min="11" max="11" width="9.42578125" style="27" customWidth="1"/>
    <col min="12" max="16384" width="11.42578125" style="29"/>
  </cols>
  <sheetData>
    <row r="1" spans="1:11" s="28" customFormat="1" ht="12.75" customHeight="1">
      <c r="A1" s="22" t="s">
        <v>12</v>
      </c>
      <c r="B1" s="23"/>
      <c r="C1" s="23"/>
      <c r="D1" s="24"/>
      <c r="E1" s="23"/>
      <c r="F1" s="23"/>
      <c r="G1" s="25"/>
      <c r="H1" s="23"/>
      <c r="I1" s="23"/>
      <c r="J1" s="23"/>
      <c r="K1" s="23"/>
    </row>
    <row r="2" spans="1:11" s="28" customFormat="1">
      <c r="A2" s="22" t="s">
        <v>115</v>
      </c>
      <c r="B2" s="23"/>
      <c r="C2" s="23"/>
      <c r="D2" s="24"/>
      <c r="E2" s="23"/>
      <c r="F2" s="23"/>
      <c r="G2" s="25"/>
      <c r="H2" s="23"/>
      <c r="I2" s="23"/>
      <c r="J2" s="23"/>
      <c r="K2" s="23"/>
    </row>
    <row r="3" spans="1:11" s="28" customFormat="1">
      <c r="A3" s="22" t="s">
        <v>14</v>
      </c>
      <c r="B3" s="23"/>
      <c r="C3" s="23"/>
      <c r="D3" s="24"/>
      <c r="E3" s="23"/>
      <c r="F3" s="23"/>
      <c r="G3" s="25"/>
      <c r="H3" s="23"/>
      <c r="I3" s="23"/>
      <c r="J3" s="23"/>
      <c r="K3" s="23"/>
    </row>
    <row r="4" spans="1:11" s="28" customFormat="1">
      <c r="A4" s="22" t="s">
        <v>15</v>
      </c>
      <c r="B4" s="23"/>
      <c r="C4" s="23"/>
      <c r="D4" s="24"/>
      <c r="E4" s="23"/>
      <c r="F4" s="23"/>
      <c r="G4" s="25"/>
      <c r="H4" s="23"/>
      <c r="I4" s="23"/>
      <c r="J4" s="23"/>
      <c r="K4" s="23"/>
    </row>
    <row r="5" spans="1:11" s="28" customFormat="1">
      <c r="A5" s="22" t="s">
        <v>16</v>
      </c>
      <c r="B5" s="23"/>
      <c r="C5" s="23"/>
      <c r="D5" s="24"/>
      <c r="E5" s="23"/>
      <c r="F5" s="23"/>
      <c r="G5" s="25"/>
      <c r="H5" s="23"/>
      <c r="I5" s="23"/>
      <c r="J5" s="23"/>
      <c r="K5" s="23"/>
    </row>
    <row r="6" spans="1:11" s="28" customFormat="1">
      <c r="C6" s="29"/>
      <c r="D6" s="30"/>
      <c r="E6" s="31"/>
      <c r="F6" s="31"/>
      <c r="G6" s="32"/>
    </row>
    <row r="7" spans="1:11" s="28" customFormat="1">
      <c r="C7" s="29"/>
      <c r="D7" s="30"/>
      <c r="E7" s="31"/>
      <c r="F7" s="31"/>
      <c r="G7" s="32"/>
    </row>
    <row r="8" spans="1:11" s="28" customFormat="1">
      <c r="C8" s="34"/>
      <c r="D8" s="30" t="s">
        <v>17</v>
      </c>
      <c r="E8" s="35"/>
      <c r="F8" s="30" t="s">
        <v>17</v>
      </c>
      <c r="G8" s="36" t="s">
        <v>18</v>
      </c>
      <c r="H8" s="28" t="s">
        <v>19</v>
      </c>
      <c r="K8" s="33" t="s">
        <v>21</v>
      </c>
    </row>
    <row r="9" spans="1:11" s="28" customFormat="1">
      <c r="C9" s="34"/>
      <c r="D9" s="28" t="s">
        <v>22</v>
      </c>
      <c r="E9" s="30" t="s">
        <v>116</v>
      </c>
      <c r="F9" s="28" t="s">
        <v>22</v>
      </c>
      <c r="G9" s="37" t="s">
        <v>23</v>
      </c>
      <c r="H9" s="28" t="s">
        <v>22</v>
      </c>
      <c r="I9" s="28" t="s">
        <v>117</v>
      </c>
      <c r="J9" s="28" t="s">
        <v>26</v>
      </c>
      <c r="K9" s="33" t="s">
        <v>27</v>
      </c>
    </row>
    <row r="10" spans="1:11" s="28" customFormat="1">
      <c r="A10" s="28" t="s">
        <v>28</v>
      </c>
      <c r="B10" s="28" t="s">
        <v>29</v>
      </c>
      <c r="C10" s="28" t="s">
        <v>30</v>
      </c>
      <c r="D10" s="30" t="s">
        <v>31</v>
      </c>
      <c r="E10" s="30" t="s">
        <v>32</v>
      </c>
      <c r="F10" s="30" t="s">
        <v>33</v>
      </c>
      <c r="G10" s="32" t="s">
        <v>34</v>
      </c>
      <c r="H10" s="28" t="s">
        <v>35</v>
      </c>
      <c r="I10" s="28" t="s">
        <v>37</v>
      </c>
      <c r="J10" s="28" t="s">
        <v>118</v>
      </c>
      <c r="K10" s="33" t="s">
        <v>39</v>
      </c>
    </row>
    <row r="11" spans="1:11" s="40" customFormat="1">
      <c r="A11" s="40" t="s">
        <v>40</v>
      </c>
      <c r="B11" s="40" t="s">
        <v>41</v>
      </c>
      <c r="C11" s="40" t="s">
        <v>42</v>
      </c>
      <c r="D11" s="41" t="s">
        <v>43</v>
      </c>
      <c r="E11" s="41" t="s">
        <v>27</v>
      </c>
      <c r="F11" s="41" t="s">
        <v>119</v>
      </c>
      <c r="G11" s="42" t="s">
        <v>27</v>
      </c>
      <c r="H11" s="40" t="s">
        <v>120</v>
      </c>
      <c r="I11" s="40" t="s">
        <v>27</v>
      </c>
      <c r="J11" s="40" t="s">
        <v>27</v>
      </c>
      <c r="K11" s="104" t="s">
        <v>22</v>
      </c>
    </row>
    <row r="12" spans="1:11" s="28" customFormat="1">
      <c r="B12" s="28" t="s">
        <v>45</v>
      </c>
      <c r="C12" s="28" t="s">
        <v>46</v>
      </c>
      <c r="D12" s="30" t="s">
        <v>47</v>
      </c>
      <c r="E12" s="28" t="s">
        <v>48</v>
      </c>
      <c r="F12" s="28" t="s">
        <v>49</v>
      </c>
      <c r="G12" s="32" t="s">
        <v>50</v>
      </c>
      <c r="H12" s="28" t="s">
        <v>51</v>
      </c>
      <c r="I12" s="28" t="s">
        <v>52</v>
      </c>
      <c r="J12" s="28" t="s">
        <v>53</v>
      </c>
      <c r="K12" s="33" t="s">
        <v>54</v>
      </c>
    </row>
    <row r="13" spans="1:11" ht="6" customHeight="1">
      <c r="D13" s="45"/>
      <c r="K13" s="71"/>
    </row>
    <row r="14" spans="1:11" ht="24.95" customHeight="1">
      <c r="A14" s="28">
        <v>1</v>
      </c>
      <c r="B14" s="29" t="s">
        <v>58</v>
      </c>
      <c r="C14" s="105" t="s">
        <v>121</v>
      </c>
      <c r="D14" s="46">
        <v>112965.03144000004</v>
      </c>
      <c r="E14" s="46">
        <v>3712.8526899999829</v>
      </c>
      <c r="F14" s="46">
        <v>116677.88413000002</v>
      </c>
      <c r="G14" s="106">
        <f>E14/D14</f>
        <v>3.2867274435912655E-2</v>
      </c>
      <c r="H14" s="51">
        <v>103604</v>
      </c>
      <c r="I14" s="46">
        <v>33.352542719999995</v>
      </c>
      <c r="J14" s="46">
        <f>E14+I14</f>
        <v>3746.2052327199831</v>
      </c>
      <c r="K14" s="55">
        <f>J14/H14</f>
        <v>3.6158886073124424E-2</v>
      </c>
    </row>
    <row r="15" spans="1:11" ht="24.95" customHeight="1">
      <c r="A15" s="28">
        <v>2</v>
      </c>
      <c r="B15" s="29" t="s">
        <v>59</v>
      </c>
      <c r="C15" s="105" t="s">
        <v>122</v>
      </c>
      <c r="D15" s="46">
        <v>38483.973410000013</v>
      </c>
      <c r="E15" s="46">
        <v>680.13641999998686</v>
      </c>
      <c r="F15" s="46">
        <v>39164.109830000001</v>
      </c>
      <c r="G15" s="106">
        <f t="shared" ref="G15:G19" si="0">E15/D15</f>
        <v>1.7673237967243117E-2</v>
      </c>
      <c r="H15" s="51">
        <v>34347</v>
      </c>
      <c r="I15" s="46">
        <v>11.701831800000001</v>
      </c>
      <c r="J15" s="46">
        <f t="shared" ref="J15:J19" si="1">E15+I15</f>
        <v>691.83825179998689</v>
      </c>
      <c r="K15" s="55">
        <f t="shared" ref="K15:K20" si="2">J15/H15</f>
        <v>2.0142610760764752E-2</v>
      </c>
    </row>
    <row r="16" spans="1:11" ht="39.950000000000003" customHeight="1">
      <c r="A16" s="28">
        <v>3</v>
      </c>
      <c r="B16" s="107" t="s">
        <v>123</v>
      </c>
      <c r="C16" s="105" t="s">
        <v>124</v>
      </c>
      <c r="D16" s="46">
        <v>4341.6077200000009</v>
      </c>
      <c r="E16" s="46">
        <v>77.024929999999699</v>
      </c>
      <c r="F16" s="46">
        <v>4418.6326500000005</v>
      </c>
      <c r="G16" s="106">
        <f t="shared" si="0"/>
        <v>1.7741107665065529E-2</v>
      </c>
      <c r="H16" s="51">
        <v>3878</v>
      </c>
      <c r="I16" s="46">
        <v>1.3146793000000001</v>
      </c>
      <c r="J16" s="46">
        <f>E16+I16-0.1</f>
        <v>78.239609299999699</v>
      </c>
      <c r="K16" s="55">
        <f t="shared" si="2"/>
        <v>2.017524736977816E-2</v>
      </c>
    </row>
    <row r="17" spans="1:11" ht="24.95" customHeight="1">
      <c r="A17" s="28">
        <v>4</v>
      </c>
      <c r="B17" s="29" t="s">
        <v>125</v>
      </c>
      <c r="C17" s="105" t="s">
        <v>126</v>
      </c>
      <c r="D17" s="46">
        <v>441.27165000000002</v>
      </c>
      <c r="E17" s="46">
        <v>7.0019699999999725</v>
      </c>
      <c r="F17" s="46">
        <v>447.97361999999998</v>
      </c>
      <c r="G17" s="106">
        <f>E17/D17-0.001</f>
        <v>1.4867708700524885E-2</v>
      </c>
      <c r="H17" s="51">
        <v>387</v>
      </c>
      <c r="I17" s="46">
        <v>0.54454352000000006</v>
      </c>
      <c r="J17" s="46">
        <f t="shared" si="1"/>
        <v>7.5465135199999729</v>
      </c>
      <c r="K17" s="55">
        <f t="shared" si="2"/>
        <v>1.9500034935400447E-2</v>
      </c>
    </row>
    <row r="18" spans="1:11" ht="24.95" customHeight="1">
      <c r="A18" s="28">
        <v>5</v>
      </c>
      <c r="B18" s="29" t="s">
        <v>127</v>
      </c>
      <c r="C18" s="105" t="s">
        <v>128</v>
      </c>
      <c r="D18" s="46">
        <v>1661.5434300000002</v>
      </c>
      <c r="E18" s="46">
        <v>75.983139999999665</v>
      </c>
      <c r="F18" s="46">
        <v>1738.0265699999998</v>
      </c>
      <c r="G18" s="106">
        <f t="shared" si="0"/>
        <v>4.573045677174966E-2</v>
      </c>
      <c r="H18" s="51">
        <v>1662</v>
      </c>
      <c r="I18" s="46">
        <v>0</v>
      </c>
      <c r="J18" s="46">
        <f t="shared" si="1"/>
        <v>75.983139999999665</v>
      </c>
      <c r="K18" s="55">
        <f t="shared" si="2"/>
        <v>4.5717894103489573E-2</v>
      </c>
    </row>
    <row r="19" spans="1:11" ht="24.95" customHeight="1">
      <c r="A19" s="28">
        <v>6</v>
      </c>
      <c r="B19" s="29" t="s">
        <v>129</v>
      </c>
      <c r="C19" s="105" t="s">
        <v>130</v>
      </c>
      <c r="D19" s="59">
        <v>1449.31944</v>
      </c>
      <c r="E19" s="60">
        <v>0</v>
      </c>
      <c r="F19" s="60">
        <v>1449.31944</v>
      </c>
      <c r="G19" s="106">
        <f t="shared" si="0"/>
        <v>0</v>
      </c>
      <c r="H19" s="108">
        <v>1449</v>
      </c>
      <c r="I19" s="60">
        <v>0</v>
      </c>
      <c r="J19" s="60">
        <f t="shared" si="1"/>
        <v>0</v>
      </c>
      <c r="K19" s="55">
        <f t="shared" si="2"/>
        <v>0</v>
      </c>
    </row>
    <row r="20" spans="1:11" ht="24.95" customHeight="1">
      <c r="A20" s="28">
        <v>7</v>
      </c>
      <c r="B20" s="67" t="s">
        <v>64</v>
      </c>
      <c r="D20" s="46">
        <v>159342.74709000008</v>
      </c>
      <c r="E20" s="46">
        <v>4552.9991499999687</v>
      </c>
      <c r="F20" s="46">
        <v>163895.74624000004</v>
      </c>
      <c r="G20" s="106">
        <f>E20/D20</f>
        <v>2.857362028174612E-2</v>
      </c>
      <c r="H20" s="46">
        <v>145327</v>
      </c>
      <c r="I20" s="46">
        <f>SUM(I14:I19)</f>
        <v>46.913597339999995</v>
      </c>
      <c r="J20" s="46">
        <f>SUM(J14:J19)</f>
        <v>4599.8127473399691</v>
      </c>
      <c r="K20" s="55">
        <f t="shared" si="2"/>
        <v>3.1651467018103785E-2</v>
      </c>
    </row>
    <row r="21" spans="1:11">
      <c r="D21" s="109">
        <f>ROUND(D20-SUM(D14:D19),0)</f>
        <v>0</v>
      </c>
      <c r="E21" s="109">
        <f>ROUND(E20-SUM(E14:E19),0)</f>
        <v>0</v>
      </c>
      <c r="F21" s="109">
        <f>ROUND(F20-SUM(F14:F19),0)</f>
        <v>0</v>
      </c>
      <c r="G21" s="109"/>
      <c r="H21" s="27"/>
      <c r="I21" s="109"/>
      <c r="J21" s="109">
        <f>ROUND(J20-SUM(J14:J19),0)</f>
        <v>0</v>
      </c>
      <c r="K21" s="110">
        <f>ROUND(K20-SUM(K14:K19),0)</f>
        <v>0</v>
      </c>
    </row>
    <row r="22" spans="1:11">
      <c r="D22" s="70"/>
      <c r="H22" s="111"/>
    </row>
    <row r="23" spans="1:11">
      <c r="A23" s="29"/>
      <c r="D23" s="70" t="s">
        <v>56</v>
      </c>
    </row>
    <row r="25" spans="1:11">
      <c r="A25" s="29" t="s">
        <v>131</v>
      </c>
    </row>
    <row r="26" spans="1:11">
      <c r="A26" s="72"/>
    </row>
    <row r="27" spans="1:11">
      <c r="A27" s="72"/>
    </row>
  </sheetData>
  <conditionalFormatting sqref="D21:F21 J21:K21">
    <cfRule type="expression" dxfId="0" priority="3" stopIfTrue="1">
      <formula>ABS(D21)&gt;0.1</formula>
    </cfRule>
  </conditionalFormatting>
  <pageMargins left="0.5" right="0.5" top="0.75" bottom="1" header="0.5" footer="0.5"/>
  <pageSetup scale="99" orientation="landscape" r:id="rId1"/>
  <headerFooter alignWithMargins="0">
    <oddHeader>&amp;C&amp;"Times New Roman,Bold"&amp;12
&amp;RAPPENDIX 4</oddHeader>
    <oddFooter>&amp;R&amp;"Times New Roman,Regular"Page 4 of 5</oddFooter>
  </headerFooter>
</worksheet>
</file>

<file path=xl/worksheets/sheet5.xml><?xml version="1.0" encoding="utf-8"?>
<worksheet xmlns="http://schemas.openxmlformats.org/spreadsheetml/2006/main" xmlns:r="http://schemas.openxmlformats.org/officeDocument/2006/relationships">
  <sheetPr codeName="Sheet16">
    <pageSetUpPr fitToPage="1"/>
  </sheetPr>
  <dimension ref="A1:K59"/>
  <sheetViews>
    <sheetView showGridLines="0" view="pageBreakPreview" zoomScale="85" zoomScaleNormal="100" zoomScaleSheetLayoutView="85" workbookViewId="0">
      <pane xSplit="3" ySplit="10" topLeftCell="D11" activePane="bottomRight" state="frozen"/>
      <selection activeCell="F65" sqref="F65"/>
      <selection pane="topRight" activeCell="F65" sqref="F65"/>
      <selection pane="bottomLeft" activeCell="F65" sqref="F65"/>
      <selection pane="bottomRight" activeCell="F65" sqref="F65"/>
    </sheetView>
  </sheetViews>
  <sheetFormatPr defaultRowHeight="12.75"/>
  <cols>
    <col min="1" max="2" width="9.140625" style="27"/>
    <col min="3" max="3" width="8.7109375" style="27" customWidth="1"/>
    <col min="4" max="4" width="10.140625" style="27" customWidth="1"/>
    <col min="5" max="5" width="10.7109375" style="27" customWidth="1"/>
    <col min="6" max="6" width="10.28515625" style="27" customWidth="1"/>
    <col min="7" max="7" width="1.7109375" style="27" customWidth="1"/>
    <col min="8" max="11" width="11.7109375" style="71" customWidth="1"/>
    <col min="12" max="16384" width="9.140625" style="27"/>
  </cols>
  <sheetData>
    <row r="1" spans="1:11">
      <c r="A1" s="26" t="s">
        <v>12</v>
      </c>
      <c r="B1" s="75"/>
      <c r="C1" s="75"/>
      <c r="D1" s="75"/>
      <c r="E1" s="75"/>
      <c r="F1" s="75"/>
      <c r="G1" s="75"/>
      <c r="H1" s="26"/>
      <c r="I1" s="26"/>
      <c r="J1" s="26"/>
      <c r="K1" s="26"/>
    </row>
    <row r="2" spans="1:11">
      <c r="A2" s="26" t="s">
        <v>115</v>
      </c>
      <c r="B2" s="75"/>
      <c r="C2" s="75"/>
      <c r="D2" s="75"/>
      <c r="E2" s="75"/>
      <c r="F2" s="75"/>
      <c r="G2" s="75"/>
      <c r="H2" s="26"/>
      <c r="I2" s="26"/>
      <c r="J2" s="26"/>
      <c r="K2" s="26"/>
    </row>
    <row r="3" spans="1:11">
      <c r="A3" s="26" t="s">
        <v>67</v>
      </c>
      <c r="B3" s="75"/>
      <c r="C3" s="75"/>
      <c r="D3" s="75"/>
      <c r="E3" s="75"/>
      <c r="F3" s="75"/>
      <c r="G3" s="75"/>
      <c r="H3" s="26"/>
      <c r="I3" s="26"/>
      <c r="J3" s="26"/>
      <c r="K3" s="26"/>
    </row>
    <row r="4" spans="1:11">
      <c r="F4" s="33"/>
    </row>
    <row r="7" spans="1:11">
      <c r="D7" s="76"/>
      <c r="E7" s="76"/>
      <c r="F7" s="76"/>
      <c r="G7" s="76"/>
      <c r="H7" s="33" t="s">
        <v>69</v>
      </c>
      <c r="I7" s="33" t="s">
        <v>117</v>
      </c>
      <c r="J7" s="33" t="s">
        <v>70</v>
      </c>
      <c r="K7" s="33" t="s">
        <v>70</v>
      </c>
    </row>
    <row r="8" spans="1:11">
      <c r="D8" s="76" t="s">
        <v>18</v>
      </c>
      <c r="E8" s="76" t="s">
        <v>68</v>
      </c>
      <c r="F8" s="76" t="s">
        <v>72</v>
      </c>
      <c r="G8" s="76"/>
      <c r="H8" s="33" t="s">
        <v>73</v>
      </c>
      <c r="I8" s="33" t="s">
        <v>37</v>
      </c>
      <c r="J8" s="33" t="s">
        <v>74</v>
      </c>
      <c r="K8" s="33" t="s">
        <v>18</v>
      </c>
    </row>
    <row r="9" spans="1:11">
      <c r="D9" s="74" t="s">
        <v>132</v>
      </c>
      <c r="E9" s="74" t="s">
        <v>133</v>
      </c>
      <c r="F9" s="74" t="s">
        <v>77</v>
      </c>
      <c r="G9" s="74"/>
      <c r="H9" s="77" t="s">
        <v>27</v>
      </c>
      <c r="I9" s="77" t="s">
        <v>27</v>
      </c>
      <c r="J9" s="77" t="s">
        <v>134</v>
      </c>
      <c r="K9" s="77" t="s">
        <v>132</v>
      </c>
    </row>
    <row r="10" spans="1:11">
      <c r="B10" s="76" t="s">
        <v>45</v>
      </c>
      <c r="D10" s="28" t="s">
        <v>46</v>
      </c>
      <c r="E10" s="28" t="s">
        <v>47</v>
      </c>
      <c r="F10" s="28" t="s">
        <v>48</v>
      </c>
      <c r="G10" s="28"/>
      <c r="H10" s="33" t="s">
        <v>49</v>
      </c>
      <c r="I10" s="33" t="s">
        <v>50</v>
      </c>
      <c r="J10" s="33" t="s">
        <v>51</v>
      </c>
      <c r="K10" s="33" t="s">
        <v>52</v>
      </c>
    </row>
    <row r="11" spans="1:11">
      <c r="A11" s="78" t="s">
        <v>135</v>
      </c>
    </row>
    <row r="12" spans="1:11">
      <c r="A12" s="27" t="s">
        <v>80</v>
      </c>
      <c r="D12" s="79">
        <v>6</v>
      </c>
      <c r="E12" s="80">
        <v>0</v>
      </c>
      <c r="F12" s="79">
        <v>6</v>
      </c>
      <c r="H12" s="81">
        <v>0</v>
      </c>
      <c r="I12" s="81"/>
      <c r="J12" s="81">
        <v>6</v>
      </c>
      <c r="K12" s="81">
        <v>6</v>
      </c>
    </row>
    <row r="13" spans="1:11">
      <c r="A13" s="27" t="s">
        <v>136</v>
      </c>
    </row>
    <row r="14" spans="1:11">
      <c r="A14" s="82" t="s">
        <v>137</v>
      </c>
      <c r="D14" s="83">
        <v>0.86159000000000008</v>
      </c>
      <c r="E14" s="112">
        <v>-7.8589999999999938E-2</v>
      </c>
      <c r="F14" s="84">
        <v>0.78300000000000014</v>
      </c>
      <c r="G14" s="84"/>
      <c r="H14" s="113">
        <v>3.116999999999992E-2</v>
      </c>
      <c r="I14" s="114">
        <v>2.7999999999999998E-4</v>
      </c>
      <c r="J14" s="85">
        <v>0.8144499999999999</v>
      </c>
      <c r="K14" s="85">
        <v>0.89276</v>
      </c>
    </row>
    <row r="15" spans="1:11">
      <c r="D15" s="84"/>
      <c r="E15" s="84"/>
      <c r="F15" s="84"/>
      <c r="G15" s="84"/>
      <c r="H15" s="85"/>
      <c r="I15" s="85"/>
      <c r="J15" s="85"/>
      <c r="K15" s="85"/>
    </row>
    <row r="16" spans="1:11">
      <c r="A16" s="78" t="s">
        <v>138</v>
      </c>
      <c r="K16" s="85"/>
    </row>
    <row r="17" spans="1:11">
      <c r="A17" s="27" t="s">
        <v>136</v>
      </c>
      <c r="D17" s="84"/>
      <c r="E17" s="84"/>
      <c r="F17" s="84"/>
      <c r="G17" s="84"/>
      <c r="H17" s="85"/>
      <c r="I17" s="85"/>
      <c r="J17" s="85"/>
      <c r="K17" s="85"/>
    </row>
    <row r="18" spans="1:11">
      <c r="A18" s="82" t="s">
        <v>149</v>
      </c>
      <c r="D18" s="83">
        <v>0.8914200000000001</v>
      </c>
      <c r="E18" s="112">
        <v>-8.4840000000000138E-2</v>
      </c>
      <c r="F18" s="84">
        <v>0.80657999999999996</v>
      </c>
      <c r="G18" s="84"/>
      <c r="H18" s="113">
        <v>3.1349999999999767E-2</v>
      </c>
      <c r="I18" s="114">
        <v>2.4000000000000001E-4</v>
      </c>
      <c r="J18" s="85">
        <v>0.83816999999999997</v>
      </c>
      <c r="K18" s="85">
        <v>0.92276999999999987</v>
      </c>
    </row>
    <row r="19" spans="1:11">
      <c r="A19" s="82" t="s">
        <v>150</v>
      </c>
      <c r="D19" s="83">
        <v>0.81545000000000001</v>
      </c>
      <c r="E19" s="112">
        <v>-8.4840000000000027E-2</v>
      </c>
      <c r="F19" s="84">
        <v>0.73060999999999998</v>
      </c>
      <c r="G19" s="84"/>
      <c r="H19" s="113">
        <v>1.2270000000000003E-2</v>
      </c>
      <c r="I19" s="113">
        <v>2.4000000000000001E-4</v>
      </c>
      <c r="J19" s="85">
        <v>0.74312</v>
      </c>
      <c r="K19" s="85">
        <v>0.82772000000000001</v>
      </c>
    </row>
    <row r="20" spans="1:11">
      <c r="A20" s="82" t="s">
        <v>151</v>
      </c>
      <c r="D20" s="83">
        <v>0.74742000000000008</v>
      </c>
      <c r="E20" s="112">
        <v>-8.4840000000000027E-2</v>
      </c>
      <c r="F20" s="84">
        <v>0.66258000000000006</v>
      </c>
      <c r="G20" s="84"/>
      <c r="H20" s="113">
        <v>1.1239999999999917E-2</v>
      </c>
      <c r="I20" s="113">
        <v>2.4000000000000001E-4</v>
      </c>
      <c r="J20" s="85">
        <v>0.6740600000000001</v>
      </c>
      <c r="K20" s="85">
        <v>0.75866</v>
      </c>
    </row>
    <row r="21" spans="1:11">
      <c r="A21" s="27" t="s">
        <v>139</v>
      </c>
    </row>
    <row r="22" spans="1:11">
      <c r="A22" s="82" t="s">
        <v>140</v>
      </c>
      <c r="D22" s="79">
        <v>140.68</v>
      </c>
      <c r="E22" s="80">
        <v>0</v>
      </c>
      <c r="F22" s="79">
        <v>140.68</v>
      </c>
      <c r="G22" s="79"/>
      <c r="H22" s="81">
        <v>6.2699999999999818</v>
      </c>
      <c r="I22" s="81"/>
      <c r="J22" s="81">
        <v>146.94999999999999</v>
      </c>
      <c r="K22" s="81">
        <v>146.94999999999999</v>
      </c>
    </row>
    <row r="23" spans="1:11">
      <c r="A23" s="82" t="s">
        <v>141</v>
      </c>
      <c r="D23" s="83">
        <v>0.18802000000000002</v>
      </c>
      <c r="E23" s="112">
        <v>-8.4839999999999985E-2</v>
      </c>
      <c r="F23" s="84">
        <v>0.10318000000000004</v>
      </c>
      <c r="G23" s="84"/>
      <c r="H23" s="113">
        <v>-2.7755575615628914E-17</v>
      </c>
      <c r="I23" s="113">
        <v>2.4000000000000001E-4</v>
      </c>
      <c r="J23" s="85">
        <v>0.10341999999999998</v>
      </c>
      <c r="K23" s="85">
        <v>0.18801999999999999</v>
      </c>
    </row>
    <row r="25" spans="1:11">
      <c r="A25" s="78" t="s">
        <v>142</v>
      </c>
    </row>
    <row r="26" spans="1:11">
      <c r="A26" s="27" t="s">
        <v>136</v>
      </c>
      <c r="D26" s="84"/>
      <c r="E26" s="84"/>
      <c r="F26" s="84"/>
      <c r="G26" s="84"/>
      <c r="H26" s="85"/>
      <c r="I26" s="85"/>
      <c r="J26" s="85"/>
      <c r="K26" s="85"/>
    </row>
    <row r="27" spans="1:11">
      <c r="A27" s="82" t="s">
        <v>152</v>
      </c>
      <c r="D27" s="83">
        <v>0.8584099999999999</v>
      </c>
      <c r="E27" s="112">
        <v>-7.7609999999999957E-2</v>
      </c>
      <c r="F27" s="84">
        <v>0.78079999999999994</v>
      </c>
      <c r="G27" s="84"/>
      <c r="H27" s="113">
        <v>4.6359999999999998E-2</v>
      </c>
      <c r="I27" s="114">
        <v>2.2000000000000001E-4</v>
      </c>
      <c r="J27" s="85">
        <v>0.82738</v>
      </c>
      <c r="K27" s="85">
        <v>0.90476999999999985</v>
      </c>
    </row>
    <row r="28" spans="1:11">
      <c r="A28" s="82" t="s">
        <v>153</v>
      </c>
      <c r="D28" s="83">
        <v>0.81137000000000004</v>
      </c>
      <c r="E28" s="112">
        <v>-7.7609999999999957E-2</v>
      </c>
      <c r="F28" s="84">
        <v>0.73376000000000008</v>
      </c>
      <c r="G28" s="84"/>
      <c r="H28" s="113">
        <v>1.5480000000000001E-2</v>
      </c>
      <c r="I28" s="113">
        <v>2.2000000000000001E-4</v>
      </c>
      <c r="J28" s="85">
        <v>0.74946000000000002</v>
      </c>
      <c r="K28" s="85">
        <v>0.82684999999999997</v>
      </c>
    </row>
    <row r="29" spans="1:11">
      <c r="A29" s="82" t="s">
        <v>154</v>
      </c>
      <c r="D29" s="83">
        <v>0.74218000000000006</v>
      </c>
      <c r="E29" s="112">
        <v>-7.7609999999999957E-2</v>
      </c>
      <c r="F29" s="84">
        <v>0.66457000000000011</v>
      </c>
      <c r="G29" s="84"/>
      <c r="H29" s="113">
        <v>1.4160000000000001E-2</v>
      </c>
      <c r="I29" s="113">
        <v>2.2000000000000001E-4</v>
      </c>
      <c r="J29" s="85">
        <v>0.67894999999999994</v>
      </c>
      <c r="K29" s="85">
        <v>0.75634000000000001</v>
      </c>
    </row>
    <row r="30" spans="1:11">
      <c r="A30" s="82" t="s">
        <v>155</v>
      </c>
      <c r="D30" s="83">
        <v>0.69872000000000001</v>
      </c>
      <c r="E30" s="112">
        <v>-7.7609999999999957E-2</v>
      </c>
      <c r="F30" s="84">
        <v>0.62111000000000005</v>
      </c>
      <c r="G30" s="84"/>
      <c r="H30" s="113">
        <v>1.333E-2</v>
      </c>
      <c r="I30" s="113">
        <v>2.2000000000000001E-4</v>
      </c>
      <c r="J30" s="85">
        <v>0.63466</v>
      </c>
      <c r="K30" s="85">
        <v>0.71204999999999996</v>
      </c>
    </row>
    <row r="31" spans="1:11">
      <c r="A31" s="82" t="s">
        <v>156</v>
      </c>
      <c r="D31" s="83">
        <v>0.68684000000000001</v>
      </c>
      <c r="E31" s="112">
        <v>-7.7609999999999957E-2</v>
      </c>
      <c r="F31" s="84">
        <v>0.60923000000000005</v>
      </c>
      <c r="G31" s="84"/>
      <c r="H31" s="113">
        <v>0</v>
      </c>
      <c r="I31" s="113">
        <v>2.2000000000000001E-4</v>
      </c>
      <c r="J31" s="85">
        <v>0.60945000000000005</v>
      </c>
      <c r="K31" s="85">
        <v>0.68684000000000001</v>
      </c>
    </row>
    <row r="32" spans="1:11">
      <c r="A32" s="27" t="s">
        <v>139</v>
      </c>
    </row>
    <row r="33" spans="1:11">
      <c r="A33" s="82" t="s">
        <v>140</v>
      </c>
      <c r="D33" s="79">
        <v>342.46</v>
      </c>
      <c r="E33" s="80">
        <v>0</v>
      </c>
      <c r="F33" s="79">
        <v>342.46</v>
      </c>
      <c r="G33" s="79"/>
      <c r="H33" s="81">
        <v>23.180000000000007</v>
      </c>
      <c r="I33" s="81"/>
      <c r="J33" s="81">
        <v>365.64</v>
      </c>
      <c r="K33" s="81">
        <v>365.64</v>
      </c>
    </row>
    <row r="34" spans="1:11">
      <c r="A34" s="82" t="s">
        <v>141</v>
      </c>
      <c r="D34" s="83">
        <v>0.17349000000000001</v>
      </c>
      <c r="E34" s="112">
        <v>-7.7609999999999998E-2</v>
      </c>
      <c r="F34" s="84">
        <v>9.5880000000000007E-2</v>
      </c>
      <c r="G34" s="84"/>
      <c r="H34" s="113">
        <v>0</v>
      </c>
      <c r="I34" s="113">
        <v>2.2000000000000001E-4</v>
      </c>
      <c r="J34" s="85">
        <v>9.6099999999999991E-2</v>
      </c>
      <c r="K34" s="85">
        <v>0.17349000000000001</v>
      </c>
    </row>
    <row r="35" spans="1:11">
      <c r="A35" s="82" t="s">
        <v>143</v>
      </c>
      <c r="D35" s="97" t="s">
        <v>93</v>
      </c>
      <c r="E35" s="115">
        <v>0.23144000000000001</v>
      </c>
      <c r="F35" s="99"/>
      <c r="G35" s="99"/>
      <c r="H35" s="100"/>
      <c r="J35" s="100" t="s">
        <v>94</v>
      </c>
      <c r="K35" s="115">
        <v>0.2456000000000001</v>
      </c>
    </row>
    <row r="36" spans="1:11">
      <c r="D36" s="92"/>
      <c r="E36" s="76"/>
      <c r="F36" s="92"/>
      <c r="H36" s="33"/>
      <c r="I36" s="33"/>
      <c r="J36" s="89"/>
      <c r="K36" s="89"/>
    </row>
    <row r="37" spans="1:11">
      <c r="A37" s="78" t="s">
        <v>144</v>
      </c>
    </row>
    <row r="38" spans="1:11">
      <c r="A38" s="27" t="s">
        <v>136</v>
      </c>
      <c r="D38" s="84"/>
      <c r="E38" s="84"/>
      <c r="F38" s="84"/>
      <c r="G38" s="84"/>
      <c r="H38" s="85"/>
      <c r="I38" s="85"/>
      <c r="J38" s="85"/>
      <c r="K38" s="85"/>
    </row>
    <row r="39" spans="1:11">
      <c r="A39" s="82" t="s">
        <v>157</v>
      </c>
      <c r="D39" s="83">
        <v>0.71369000000000005</v>
      </c>
      <c r="E39" s="112">
        <v>-8.2030000000000047E-2</v>
      </c>
      <c r="F39" s="84">
        <v>0.63166</v>
      </c>
      <c r="G39" s="84"/>
      <c r="H39" s="113">
        <v>1.1319999999999997E-2</v>
      </c>
      <c r="I39" s="114">
        <v>2.2000000000000001E-4</v>
      </c>
      <c r="J39" s="85">
        <v>0.6432000000000001</v>
      </c>
      <c r="K39" s="85">
        <v>0.72501000000000004</v>
      </c>
    </row>
    <row r="40" spans="1:11">
      <c r="A40" s="82" t="s">
        <v>155</v>
      </c>
      <c r="D40" s="83">
        <v>0.67174000000000011</v>
      </c>
      <c r="E40" s="112">
        <v>-8.2030000000000047E-2</v>
      </c>
      <c r="F40" s="84">
        <v>0.58971000000000007</v>
      </c>
      <c r="G40" s="84"/>
      <c r="H40" s="113">
        <v>1.0659999999999781E-2</v>
      </c>
      <c r="I40" s="113">
        <v>2.2000000000000001E-4</v>
      </c>
      <c r="J40" s="85">
        <v>0.60058999999999996</v>
      </c>
      <c r="K40" s="85">
        <v>0.6823999999999999</v>
      </c>
    </row>
    <row r="41" spans="1:11">
      <c r="A41" s="82" t="s">
        <v>158</v>
      </c>
      <c r="D41" s="83">
        <v>0.66145000000000009</v>
      </c>
      <c r="E41" s="112">
        <v>-8.2029999999999936E-2</v>
      </c>
      <c r="F41" s="84">
        <v>0.57942000000000016</v>
      </c>
      <c r="G41" s="84"/>
      <c r="H41" s="113">
        <v>1.0499999999999843E-2</v>
      </c>
      <c r="I41" s="113">
        <v>2.2000000000000001E-4</v>
      </c>
      <c r="J41" s="85">
        <v>0.59014</v>
      </c>
      <c r="K41" s="85">
        <v>0.67194999999999994</v>
      </c>
    </row>
    <row r="42" spans="1:11">
      <c r="A42" s="82" t="s">
        <v>159</v>
      </c>
      <c r="D42" s="83">
        <v>0.65805000000000002</v>
      </c>
      <c r="E42" s="112">
        <v>-8.2029999999999936E-2</v>
      </c>
      <c r="F42" s="84">
        <v>0.57602000000000009</v>
      </c>
      <c r="G42" s="84"/>
      <c r="H42" s="113">
        <v>1.0440000000000005E-2</v>
      </c>
      <c r="I42" s="113">
        <v>2.2000000000000001E-4</v>
      </c>
      <c r="J42" s="85">
        <v>0.58668000000000009</v>
      </c>
      <c r="K42" s="85">
        <v>0.66849000000000003</v>
      </c>
    </row>
    <row r="43" spans="1:11">
      <c r="A43" s="82" t="s">
        <v>143</v>
      </c>
      <c r="D43" s="97" t="s">
        <v>93</v>
      </c>
      <c r="E43" s="115">
        <v>0.161</v>
      </c>
      <c r="F43" s="99"/>
      <c r="G43" s="99"/>
      <c r="H43" s="100"/>
      <c r="J43" s="100" t="s">
        <v>94</v>
      </c>
      <c r="K43" s="115">
        <v>0.17165999999999992</v>
      </c>
    </row>
    <row r="45" spans="1:11">
      <c r="A45" s="78" t="s">
        <v>145</v>
      </c>
    </row>
    <row r="46" spans="1:11">
      <c r="A46" s="27" t="s">
        <v>80</v>
      </c>
      <c r="D46" s="79">
        <v>201.3</v>
      </c>
      <c r="E46" s="80">
        <v>0</v>
      </c>
      <c r="F46" s="79">
        <v>201.3</v>
      </c>
      <c r="H46" s="81">
        <v>23.699999999999989</v>
      </c>
      <c r="I46" s="81"/>
      <c r="J46" s="81">
        <v>225</v>
      </c>
      <c r="K46" s="81">
        <v>225</v>
      </c>
    </row>
    <row r="47" spans="1:11">
      <c r="A47" s="27" t="s">
        <v>136</v>
      </c>
      <c r="D47" s="84"/>
      <c r="E47" s="84"/>
      <c r="F47" s="84"/>
      <c r="G47" s="84"/>
      <c r="H47" s="85"/>
      <c r="I47" s="85"/>
      <c r="J47" s="85"/>
      <c r="K47" s="85"/>
    </row>
    <row r="48" spans="1:11">
      <c r="A48" s="82" t="s">
        <v>160</v>
      </c>
      <c r="D48" s="83">
        <v>7.5119999999999992E-2</v>
      </c>
      <c r="E48" s="112">
        <v>0</v>
      </c>
      <c r="F48" s="84">
        <v>7.5119999999999992E-2</v>
      </c>
      <c r="G48" s="84"/>
      <c r="H48" s="113">
        <v>3.1700000000000061E-3</v>
      </c>
      <c r="I48" s="113"/>
      <c r="J48" s="85">
        <v>7.8289999999999998E-2</v>
      </c>
      <c r="K48" s="85">
        <v>7.8289999999999998E-2</v>
      </c>
    </row>
    <row r="49" spans="1:11">
      <c r="A49" s="82" t="s">
        <v>161</v>
      </c>
      <c r="D49" s="83">
        <v>6.6879999999999995E-2</v>
      </c>
      <c r="E49" s="112">
        <v>0</v>
      </c>
      <c r="F49" s="84">
        <v>6.6879999999999995E-2</v>
      </c>
      <c r="G49" s="84"/>
      <c r="H49" s="113">
        <v>2.8200000000000031E-3</v>
      </c>
      <c r="I49" s="113"/>
      <c r="J49" s="85">
        <v>6.9699999999999998E-2</v>
      </c>
      <c r="K49" s="85">
        <v>6.9699999999999998E-2</v>
      </c>
    </row>
    <row r="50" spans="1:11">
      <c r="A50" s="82" t="s">
        <v>162</v>
      </c>
      <c r="D50" s="83">
        <v>6.0339999999999998E-2</v>
      </c>
      <c r="E50" s="112">
        <v>0</v>
      </c>
      <c r="F50" s="84">
        <v>6.0339999999999998E-2</v>
      </c>
      <c r="G50" s="84"/>
      <c r="H50" s="113">
        <v>2.5500000000000037E-3</v>
      </c>
      <c r="I50" s="113"/>
      <c r="J50" s="85">
        <v>6.2890000000000001E-2</v>
      </c>
      <c r="K50" s="85">
        <v>6.2890000000000001E-2</v>
      </c>
    </row>
    <row r="51" spans="1:11">
      <c r="A51" s="82" t="s">
        <v>163</v>
      </c>
      <c r="D51" s="83">
        <v>5.5830000000000005E-2</v>
      </c>
      <c r="E51" s="112">
        <v>0</v>
      </c>
      <c r="F51" s="84">
        <v>5.5830000000000005E-2</v>
      </c>
      <c r="G51" s="84"/>
      <c r="H51" s="113">
        <v>2.359999999999994E-3</v>
      </c>
      <c r="I51" s="113"/>
      <c r="J51" s="85">
        <v>5.8189999999999999E-2</v>
      </c>
      <c r="K51" s="85">
        <v>5.8189999999999999E-2</v>
      </c>
    </row>
    <row r="52" spans="1:11">
      <c r="A52" s="82" t="s">
        <v>164</v>
      </c>
      <c r="D52" s="83">
        <v>4.2060000000000007E-2</v>
      </c>
      <c r="E52" s="112">
        <v>0</v>
      </c>
      <c r="F52" s="84">
        <v>4.2060000000000007E-2</v>
      </c>
      <c r="G52" s="84"/>
      <c r="H52" s="113">
        <v>1.7799999999999969E-3</v>
      </c>
      <c r="I52" s="113"/>
      <c r="J52" s="85">
        <v>4.3840000000000004E-2</v>
      </c>
      <c r="K52" s="85">
        <v>4.3840000000000004E-2</v>
      </c>
    </row>
    <row r="53" spans="1:11">
      <c r="A53" s="82" t="s">
        <v>143</v>
      </c>
      <c r="D53" s="97" t="s">
        <v>93</v>
      </c>
      <c r="E53" s="112">
        <v>6.6879999999999995E-2</v>
      </c>
      <c r="F53" s="99"/>
      <c r="G53" s="99"/>
      <c r="H53" s="100"/>
      <c r="J53" s="100" t="s">
        <v>94</v>
      </c>
      <c r="K53" s="112">
        <v>6.9699999999999998E-2</v>
      </c>
    </row>
    <row r="54" spans="1:11">
      <c r="D54" s="84"/>
      <c r="E54" s="84"/>
      <c r="F54" s="84"/>
      <c r="G54" s="84"/>
      <c r="H54" s="85"/>
      <c r="I54" s="85"/>
      <c r="J54" s="85"/>
    </row>
    <row r="55" spans="1:11">
      <c r="D55" s="84"/>
      <c r="E55" s="84"/>
      <c r="F55" s="84"/>
      <c r="G55" s="84"/>
      <c r="H55" s="85"/>
      <c r="I55" s="85"/>
      <c r="J55" s="85"/>
    </row>
    <row r="56" spans="1:11">
      <c r="A56" s="29" t="s">
        <v>146</v>
      </c>
    </row>
    <row r="57" spans="1:11">
      <c r="A57" s="103"/>
    </row>
    <row r="58" spans="1:11">
      <c r="A58" s="29" t="s">
        <v>147</v>
      </c>
    </row>
    <row r="59" spans="1:11">
      <c r="A59" s="73" t="s">
        <v>148</v>
      </c>
    </row>
  </sheetData>
  <pageMargins left="0.5" right="0.5" top="0.75" bottom="0.75" header="0.5" footer="0.25"/>
  <pageSetup scale="89" orientation="portrait" r:id="rId1"/>
  <headerFooter scaleWithDoc="0" alignWithMargins="0">
    <oddHeader>&amp;C&amp;"Times New Roman,Bold"&amp;12
&amp;RAPPENDIX 4</oddHeader>
    <oddFooter>&amp;R&amp;"Times New Roman,Regular"Page 5 of 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Agreement</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2010-03-23T07:00:00+00:00</OpenedDate>
    <Date1 xmlns="dc463f71-b30c-4ab2-9473-d307f9d35888">2010-08-24T07:00:00+00:00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100467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530B3ED862F30408938449DB841F55F" ma:contentTypeVersion="131" ma:contentTypeDescription="" ma:contentTypeScope="" ma:versionID="0b4ab380bcce52aca8f4e79cc1e6ae6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AA0969B7-C5FD-428F-9C0E-7FF6F02CE39E}"/>
</file>

<file path=customXml/itemProps2.xml><?xml version="1.0" encoding="utf-8"?>
<ds:datastoreItem xmlns:ds="http://schemas.openxmlformats.org/officeDocument/2006/customXml" ds:itemID="{B63FD349-82E0-4B29-9A14-85DA7A7A87E1}"/>
</file>

<file path=customXml/itemProps3.xml><?xml version="1.0" encoding="utf-8"?>
<ds:datastoreItem xmlns:ds="http://schemas.openxmlformats.org/officeDocument/2006/customXml" ds:itemID="{7AD1F584-C360-494C-8ED2-9BEC36604618}"/>
</file>

<file path=customXml/itemProps4.xml><?xml version="1.0" encoding="utf-8"?>
<ds:datastoreItem xmlns:ds="http://schemas.openxmlformats.org/officeDocument/2006/customXml" ds:itemID="{3679DFE3-FEB2-4E07-B918-6E47090DC9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Page 1</vt:lpstr>
      <vt:lpstr>Page 2</vt:lpstr>
      <vt:lpstr>Page 3</vt:lpstr>
      <vt:lpstr>Page 4</vt:lpstr>
      <vt:lpstr>Page 5</vt:lpstr>
      <vt:lpstr>'Page 2'!Print_Area</vt:lpstr>
      <vt:lpstr>'Page 3'!Print_Area</vt:lpstr>
      <vt:lpstr>'Page 4'!Print_Area</vt:lpstr>
      <vt:lpstr>'Page 5'!Print_Area</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dc:creator>
  <cp:lastModifiedBy>AVISTA</cp:lastModifiedBy>
  <cp:lastPrinted>2010-08-16T20:52:05Z</cp:lastPrinted>
  <dcterms:created xsi:type="dcterms:W3CDTF">2010-08-11T14:39:57Z</dcterms:created>
  <dcterms:modified xsi:type="dcterms:W3CDTF">2010-08-16T20:52:07Z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0x0101006E56B4D1795A2E4DB2F0B01679ED314A002530B3ED862F30408938449DB841F55F</vt:lpwstr>
  </property>
  <property fmtid="{D5CDD505-2E9C-101B-9397-08002B2CF9AE}" pid="3" name="_docset_NoMedatataSyncRequired">
    <vt:lpwstr>False</vt:lpwstr>
  </property>
</Properties>
</file>