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1840" windowHeight="10590"/>
  </bookViews>
  <sheets>
    <sheet name="Detail Work Cap Exhibit" sheetId="1" r:id="rId1"/>
  </sheets>
  <externalReferences>
    <externalReference r:id="rId2"/>
  </externalReferences>
  <definedNames>
    <definedName name="__123Graph_D" hidden="1">#REF!</definedName>
    <definedName name="__123Graph_ECURRENT" hidden="1">[1]ConsolidatingPL!#REF!</definedName>
    <definedName name="_Apr16">#REF!</definedName>
    <definedName name="_Aug16">#REF!</definedName>
    <definedName name="_Dec15">#REF!</definedName>
    <definedName name="_End">#REF!</definedName>
    <definedName name="_Feb16">#REF!</definedName>
    <definedName name="_Fill" hidden="1">#REF!</definedName>
    <definedName name="_Filter">#REF!</definedName>
    <definedName name="_xlnm._FilterDatabase" localSheetId="0" hidden="1">'Detail Work Cap Exhibit'!$A$7:$Z$1091</definedName>
    <definedName name="_Jan16">#REF!</definedName>
    <definedName name="_July16">#REF!</definedName>
    <definedName name="_Jun09">" BS!$AI$7:$AI$1643"</definedName>
    <definedName name="_Jun16">#REF!</definedName>
    <definedName name="_Key1" hidden="1">#REF!</definedName>
    <definedName name="_Key2" hidden="1">#REF!</definedName>
    <definedName name="_Mar16">#REF!</definedName>
    <definedName name="_May16">#REF!</definedName>
    <definedName name="_Nov15">#REF!</definedName>
    <definedName name="_Oct15">#REF!</definedName>
    <definedName name="_Order1" hidden="1">255</definedName>
    <definedName name="_Order2" hidden="1">255</definedName>
    <definedName name="_Sept15">#REF!</definedName>
    <definedName name="_Sept16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S_Accounts">#REF!</definedName>
    <definedName name="CBWorkbookPriority" hidden="1">-2060790043</definedName>
    <definedName name="CombWC_LineItem">#REF!</definedName>
    <definedName name="Data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RBLine">#REF!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'Detail Work Cap Exhibit'!$A$1:$Z$1118</definedName>
    <definedName name="_xlnm.Print_Titles" localSheetId="0">'Detail Work Cap Exhibit'!$1:$7</definedName>
    <definedName name="qqq" hidden="1">{#N/A,#N/A,FALSE,"schA"}</definedName>
    <definedName name="Sept16AMA">#REF!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B1104" i="1" l="1"/>
  <c r="B1098" i="1"/>
  <c r="T1091" i="1"/>
  <c r="P1091" i="1"/>
  <c r="X1090" i="1"/>
  <c r="P1090" i="1"/>
  <c r="W1090" i="1" s="1"/>
  <c r="P1089" i="1"/>
  <c r="U1089" i="1" s="1"/>
  <c r="P1088" i="1"/>
  <c r="U1088" i="1" s="1"/>
  <c r="W1087" i="1"/>
  <c r="Z1087" i="1" s="1"/>
  <c r="P1087" i="1"/>
  <c r="P1086" i="1"/>
  <c r="U1086" i="1" s="1"/>
  <c r="U1085" i="1"/>
  <c r="P1085" i="1"/>
  <c r="P1084" i="1"/>
  <c r="W1084" i="1" s="1"/>
  <c r="Z1084" i="1" s="1"/>
  <c r="P1083" i="1"/>
  <c r="W1083" i="1" s="1"/>
  <c r="Z1083" i="1" s="1"/>
  <c r="P1082" i="1"/>
  <c r="W1082" i="1" s="1"/>
  <c r="Z1082" i="1" s="1"/>
  <c r="Z1081" i="1"/>
  <c r="W1081" i="1"/>
  <c r="P1081" i="1"/>
  <c r="W1080" i="1"/>
  <c r="Z1080" i="1" s="1"/>
  <c r="P1080" i="1"/>
  <c r="P1079" i="1"/>
  <c r="W1079" i="1" s="1"/>
  <c r="X1079" i="1" s="1"/>
  <c r="P1078" i="1"/>
  <c r="W1078" i="1" s="1"/>
  <c r="X1078" i="1" s="1"/>
  <c r="X1077" i="1"/>
  <c r="W1077" i="1"/>
  <c r="P1077" i="1"/>
  <c r="P1076" i="1"/>
  <c r="W1076" i="1" s="1"/>
  <c r="X1076" i="1" s="1"/>
  <c r="P1075" i="1"/>
  <c r="W1075" i="1" s="1"/>
  <c r="X1075" i="1" s="1"/>
  <c r="U1074" i="1"/>
  <c r="P1074" i="1"/>
  <c r="W1073" i="1"/>
  <c r="X1073" i="1" s="1"/>
  <c r="P1073" i="1"/>
  <c r="P1072" i="1"/>
  <c r="W1072" i="1" s="1"/>
  <c r="Z1072" i="1" s="1"/>
  <c r="V1071" i="1"/>
  <c r="P1071" i="1"/>
  <c r="W1070" i="1"/>
  <c r="Y1070" i="1" s="1"/>
  <c r="P1070" i="1"/>
  <c r="P1069" i="1"/>
  <c r="U1069" i="1" s="1"/>
  <c r="P1068" i="1"/>
  <c r="W1068" i="1" s="1"/>
  <c r="X1068" i="1" s="1"/>
  <c r="W1067" i="1"/>
  <c r="Z1067" i="1" s="1"/>
  <c r="P1067" i="1"/>
  <c r="P1066" i="1"/>
  <c r="W1066" i="1" s="1"/>
  <c r="Z1066" i="1" s="1"/>
  <c r="P1065" i="1"/>
  <c r="U1065" i="1" s="1"/>
  <c r="P1064" i="1"/>
  <c r="U1064" i="1" s="1"/>
  <c r="P1063" i="1"/>
  <c r="U1063" i="1" s="1"/>
  <c r="Z1062" i="1"/>
  <c r="W1062" i="1"/>
  <c r="P1062" i="1"/>
  <c r="P1061" i="1"/>
  <c r="U1061" i="1" s="1"/>
  <c r="U1060" i="1"/>
  <c r="P1060" i="1"/>
  <c r="P1059" i="1"/>
  <c r="W1059" i="1" s="1"/>
  <c r="Z1059" i="1" s="1"/>
  <c r="P1058" i="1"/>
  <c r="W1058" i="1" s="1"/>
  <c r="Z1058" i="1" s="1"/>
  <c r="P1057" i="1"/>
  <c r="W1057" i="1" s="1"/>
  <c r="X1057" i="1" s="1"/>
  <c r="W1056" i="1"/>
  <c r="X1056" i="1" s="1"/>
  <c r="P1056" i="1"/>
  <c r="P1055" i="1"/>
  <c r="V1055" i="1" s="1"/>
  <c r="P1054" i="1"/>
  <c r="W1054" i="1" s="1"/>
  <c r="Z1054" i="1" s="1"/>
  <c r="W1053" i="1"/>
  <c r="Z1053" i="1" s="1"/>
  <c r="P1053" i="1"/>
  <c r="W1052" i="1"/>
  <c r="Z1052" i="1" s="1"/>
  <c r="P1052" i="1"/>
  <c r="P1051" i="1"/>
  <c r="W1051" i="1" s="1"/>
  <c r="X1051" i="1" s="1"/>
  <c r="Y1050" i="1"/>
  <c r="P1050" i="1"/>
  <c r="W1050" i="1" s="1"/>
  <c r="X1050" i="1" s="1"/>
  <c r="P1049" i="1"/>
  <c r="W1049" i="1" s="1"/>
  <c r="Y1049" i="1" s="1"/>
  <c r="P1048" i="1"/>
  <c r="V1048" i="1" s="1"/>
  <c r="P1047" i="1"/>
  <c r="U1047" i="1" s="1"/>
  <c r="P1046" i="1"/>
  <c r="U1046" i="1" s="1"/>
  <c r="P1045" i="1"/>
  <c r="U1045" i="1" s="1"/>
  <c r="P1044" i="1"/>
  <c r="U1044" i="1" s="1"/>
  <c r="P1043" i="1"/>
  <c r="V1043" i="1" s="1"/>
  <c r="V1042" i="1"/>
  <c r="P1042" i="1"/>
  <c r="P1041" i="1"/>
  <c r="W1041" i="1" s="1"/>
  <c r="Z1041" i="1" s="1"/>
  <c r="P1040" i="1"/>
  <c r="W1040" i="1" s="1"/>
  <c r="Z1040" i="1" s="1"/>
  <c r="W1039" i="1"/>
  <c r="X1039" i="1" s="1"/>
  <c r="P1039" i="1"/>
  <c r="W1038" i="1"/>
  <c r="X1038" i="1" s="1"/>
  <c r="P1038" i="1"/>
  <c r="P1037" i="1"/>
  <c r="W1037" i="1" s="1"/>
  <c r="Z1037" i="1" s="1"/>
  <c r="Z1036" i="1"/>
  <c r="P1036" i="1"/>
  <c r="W1036" i="1" s="1"/>
  <c r="W1035" i="1"/>
  <c r="Z1035" i="1" s="1"/>
  <c r="P1035" i="1"/>
  <c r="W1034" i="1"/>
  <c r="Z1034" i="1" s="1"/>
  <c r="P1034" i="1"/>
  <c r="P1033" i="1"/>
  <c r="W1033" i="1" s="1"/>
  <c r="Z1033" i="1" s="1"/>
  <c r="P1032" i="1"/>
  <c r="W1032" i="1" s="1"/>
  <c r="Z1032" i="1" s="1"/>
  <c r="W1031" i="1"/>
  <c r="Z1031" i="1" s="1"/>
  <c r="P1031" i="1"/>
  <c r="W1030" i="1"/>
  <c r="Z1030" i="1" s="1"/>
  <c r="P1030" i="1"/>
  <c r="P1029" i="1"/>
  <c r="W1029" i="1" s="1"/>
  <c r="Z1029" i="1" s="1"/>
  <c r="P1028" i="1"/>
  <c r="W1028" i="1" s="1"/>
  <c r="Z1028" i="1" s="1"/>
  <c r="W1027" i="1"/>
  <c r="Z1027" i="1" s="1"/>
  <c r="P1027" i="1"/>
  <c r="W1026" i="1"/>
  <c r="Z1026" i="1" s="1"/>
  <c r="P1026" i="1"/>
  <c r="P1025" i="1"/>
  <c r="W1025" i="1" s="1"/>
  <c r="Z1025" i="1" s="1"/>
  <c r="P1024" i="1"/>
  <c r="W1024" i="1" s="1"/>
  <c r="Z1024" i="1" s="1"/>
  <c r="W1023" i="1"/>
  <c r="Z1023" i="1" s="1"/>
  <c r="P1023" i="1"/>
  <c r="W1022" i="1"/>
  <c r="Z1022" i="1" s="1"/>
  <c r="P1022" i="1"/>
  <c r="P1021" i="1"/>
  <c r="W1021" i="1" s="1"/>
  <c r="Z1021" i="1" s="1"/>
  <c r="X1020" i="1"/>
  <c r="P1020" i="1"/>
  <c r="W1020" i="1" s="1"/>
  <c r="W1019" i="1"/>
  <c r="X1019" i="1" s="1"/>
  <c r="P1019" i="1"/>
  <c r="P1018" i="1"/>
  <c r="U1018" i="1" s="1"/>
  <c r="U1017" i="1"/>
  <c r="P1017" i="1"/>
  <c r="P1016" i="1"/>
  <c r="U1016" i="1" s="1"/>
  <c r="U1015" i="1"/>
  <c r="P1015" i="1"/>
  <c r="P1014" i="1"/>
  <c r="W1014" i="1" s="1"/>
  <c r="Z1014" i="1" s="1"/>
  <c r="P1013" i="1"/>
  <c r="U1013" i="1" s="1"/>
  <c r="P1012" i="1"/>
  <c r="U1012" i="1" s="1"/>
  <c r="P1011" i="1"/>
  <c r="W1011" i="1" s="1"/>
  <c r="P1010" i="1"/>
  <c r="W1010" i="1" s="1"/>
  <c r="P1009" i="1"/>
  <c r="W1009" i="1" s="1"/>
  <c r="Z1009" i="1" s="1"/>
  <c r="U1008" i="1"/>
  <c r="P1008" i="1"/>
  <c r="P1007" i="1"/>
  <c r="U1007" i="1" s="1"/>
  <c r="U1006" i="1"/>
  <c r="P1006" i="1"/>
  <c r="P1005" i="1"/>
  <c r="U1005" i="1" s="1"/>
  <c r="P1004" i="1"/>
  <c r="W1004" i="1" s="1"/>
  <c r="Z1004" i="1" s="1"/>
  <c r="Z1003" i="1"/>
  <c r="W1003" i="1"/>
  <c r="P1003" i="1"/>
  <c r="P1002" i="1"/>
  <c r="U1002" i="1" s="1"/>
  <c r="U1001" i="1"/>
  <c r="P1001" i="1"/>
  <c r="W1000" i="1"/>
  <c r="P1000" i="1"/>
  <c r="P999" i="1"/>
  <c r="W999" i="1" s="1"/>
  <c r="Z999" i="1" s="1"/>
  <c r="P998" i="1"/>
  <c r="W998" i="1" s="1"/>
  <c r="Z998" i="1" s="1"/>
  <c r="Z997" i="1"/>
  <c r="P997" i="1"/>
  <c r="W997" i="1" s="1"/>
  <c r="W996" i="1"/>
  <c r="Z996" i="1" s="1"/>
  <c r="P996" i="1"/>
  <c r="P995" i="1"/>
  <c r="U995" i="1" s="1"/>
  <c r="U994" i="1"/>
  <c r="P994" i="1"/>
  <c r="P993" i="1"/>
  <c r="U993" i="1" s="1"/>
  <c r="U992" i="1"/>
  <c r="P992" i="1"/>
  <c r="W991" i="1"/>
  <c r="Z991" i="1" s="1"/>
  <c r="P991" i="1"/>
  <c r="P990" i="1"/>
  <c r="U990" i="1" s="1"/>
  <c r="P989" i="1"/>
  <c r="U989" i="1" s="1"/>
  <c r="P988" i="1"/>
  <c r="U988" i="1" s="1"/>
  <c r="P987" i="1"/>
  <c r="W987" i="1" s="1"/>
  <c r="Y986" i="1"/>
  <c r="P986" i="1"/>
  <c r="W986" i="1" s="1"/>
  <c r="X986" i="1" s="1"/>
  <c r="U985" i="1"/>
  <c r="P985" i="1"/>
  <c r="P984" i="1"/>
  <c r="W984" i="1" s="1"/>
  <c r="P983" i="1"/>
  <c r="W983" i="1" s="1"/>
  <c r="P982" i="1"/>
  <c r="U982" i="1" s="1"/>
  <c r="P981" i="1"/>
  <c r="U981" i="1" s="1"/>
  <c r="P980" i="1"/>
  <c r="P979" i="1"/>
  <c r="W979" i="1" s="1"/>
  <c r="Z979" i="1" s="1"/>
  <c r="P978" i="1"/>
  <c r="W978" i="1" s="1"/>
  <c r="Z978" i="1" s="1"/>
  <c r="Z977" i="1"/>
  <c r="P977" i="1"/>
  <c r="W977" i="1" s="1"/>
  <c r="W976" i="1"/>
  <c r="Y976" i="1" s="1"/>
  <c r="P976" i="1"/>
  <c r="P975" i="1"/>
  <c r="W975" i="1" s="1"/>
  <c r="Z975" i="1" s="1"/>
  <c r="P974" i="1"/>
  <c r="W974" i="1" s="1"/>
  <c r="Z974" i="1" s="1"/>
  <c r="U973" i="1"/>
  <c r="P973" i="1"/>
  <c r="P972" i="1"/>
  <c r="U972" i="1" s="1"/>
  <c r="U971" i="1"/>
  <c r="P971" i="1"/>
  <c r="P970" i="1"/>
  <c r="U970" i="1" s="1"/>
  <c r="P969" i="1"/>
  <c r="W969" i="1" s="1"/>
  <c r="Z969" i="1" s="1"/>
  <c r="Z968" i="1"/>
  <c r="W968" i="1"/>
  <c r="P968" i="1"/>
  <c r="P967" i="1"/>
  <c r="U967" i="1" s="1"/>
  <c r="Z966" i="1"/>
  <c r="P966" i="1"/>
  <c r="W966" i="1" s="1"/>
  <c r="P965" i="1"/>
  <c r="U965" i="1" s="1"/>
  <c r="P964" i="1"/>
  <c r="U964" i="1" s="1"/>
  <c r="P963" i="1"/>
  <c r="U963" i="1" s="1"/>
  <c r="P962" i="1"/>
  <c r="W962" i="1" s="1"/>
  <c r="Y962" i="1" s="1"/>
  <c r="Y961" i="1"/>
  <c r="P961" i="1"/>
  <c r="W961" i="1" s="1"/>
  <c r="W960" i="1"/>
  <c r="Y960" i="1" s="1"/>
  <c r="P960" i="1"/>
  <c r="P959" i="1"/>
  <c r="W959" i="1" s="1"/>
  <c r="X959" i="1" s="1"/>
  <c r="P958" i="1"/>
  <c r="W958" i="1" s="1"/>
  <c r="X958" i="1" s="1"/>
  <c r="X957" i="1"/>
  <c r="P957" i="1"/>
  <c r="W957" i="1" s="1"/>
  <c r="W956" i="1"/>
  <c r="Y956" i="1" s="1"/>
  <c r="P956" i="1"/>
  <c r="P955" i="1"/>
  <c r="W955" i="1" s="1"/>
  <c r="X955" i="1" s="1"/>
  <c r="P954" i="1"/>
  <c r="W954" i="1" s="1"/>
  <c r="Z954" i="1" s="1"/>
  <c r="Z953" i="1"/>
  <c r="P953" i="1"/>
  <c r="W953" i="1" s="1"/>
  <c r="W952" i="1"/>
  <c r="Z952" i="1" s="1"/>
  <c r="P952" i="1"/>
  <c r="P951" i="1"/>
  <c r="W951" i="1" s="1"/>
  <c r="Z951" i="1" s="1"/>
  <c r="P950" i="1"/>
  <c r="W950" i="1" s="1"/>
  <c r="Z950" i="1" s="1"/>
  <c r="Z949" i="1"/>
  <c r="P949" i="1"/>
  <c r="W949" i="1" s="1"/>
  <c r="W948" i="1"/>
  <c r="Z948" i="1" s="1"/>
  <c r="P948" i="1"/>
  <c r="P947" i="1"/>
  <c r="W947" i="1" s="1"/>
  <c r="Z947" i="1" s="1"/>
  <c r="P946" i="1"/>
  <c r="W946" i="1" s="1"/>
  <c r="Z946" i="1" s="1"/>
  <c r="Z945" i="1"/>
  <c r="P945" i="1"/>
  <c r="W945" i="1" s="1"/>
  <c r="W944" i="1"/>
  <c r="Z944" i="1" s="1"/>
  <c r="P944" i="1"/>
  <c r="P943" i="1"/>
  <c r="W943" i="1" s="1"/>
  <c r="Z943" i="1" s="1"/>
  <c r="P942" i="1"/>
  <c r="W942" i="1" s="1"/>
  <c r="Z942" i="1" s="1"/>
  <c r="P941" i="1"/>
  <c r="W941" i="1" s="1"/>
  <c r="Z941" i="1" s="1"/>
  <c r="W940" i="1"/>
  <c r="Z940" i="1" s="1"/>
  <c r="P940" i="1"/>
  <c r="W939" i="1"/>
  <c r="Z939" i="1" s="1"/>
  <c r="P939" i="1"/>
  <c r="P938" i="1"/>
  <c r="W938" i="1" s="1"/>
  <c r="Z938" i="1" s="1"/>
  <c r="P937" i="1"/>
  <c r="W937" i="1" s="1"/>
  <c r="Z937" i="1" s="1"/>
  <c r="W936" i="1"/>
  <c r="Z936" i="1" s="1"/>
  <c r="P936" i="1"/>
  <c r="P935" i="1"/>
  <c r="W935" i="1" s="1"/>
  <c r="Z935" i="1" s="1"/>
  <c r="P934" i="1"/>
  <c r="W934" i="1" s="1"/>
  <c r="Z934" i="1" s="1"/>
  <c r="P933" i="1"/>
  <c r="W933" i="1" s="1"/>
  <c r="Z933" i="1" s="1"/>
  <c r="Z932" i="1"/>
  <c r="W932" i="1"/>
  <c r="P932" i="1"/>
  <c r="W931" i="1"/>
  <c r="Z931" i="1" s="1"/>
  <c r="P931" i="1"/>
  <c r="P930" i="1"/>
  <c r="U930" i="1" s="1"/>
  <c r="P929" i="1"/>
  <c r="U929" i="1" s="1"/>
  <c r="P928" i="1"/>
  <c r="U928" i="1" s="1"/>
  <c r="P927" i="1"/>
  <c r="U927" i="1" s="1"/>
  <c r="P926" i="1"/>
  <c r="U926" i="1" s="1"/>
  <c r="Z925" i="1"/>
  <c r="W925" i="1"/>
  <c r="P925" i="1"/>
  <c r="P924" i="1"/>
  <c r="U924" i="1" s="1"/>
  <c r="P923" i="1"/>
  <c r="W923" i="1" s="1"/>
  <c r="Z923" i="1" s="1"/>
  <c r="U922" i="1"/>
  <c r="P922" i="1"/>
  <c r="P921" i="1"/>
  <c r="U921" i="1" s="1"/>
  <c r="P920" i="1"/>
  <c r="U920" i="1" s="1"/>
  <c r="P919" i="1"/>
  <c r="U919" i="1" s="1"/>
  <c r="P918" i="1"/>
  <c r="U918" i="1" s="1"/>
  <c r="P917" i="1"/>
  <c r="U917" i="1" s="1"/>
  <c r="U916" i="1"/>
  <c r="P916" i="1"/>
  <c r="P915" i="1"/>
  <c r="U915" i="1" s="1"/>
  <c r="W914" i="1"/>
  <c r="Z914" i="1" s="1"/>
  <c r="P914" i="1"/>
  <c r="P913" i="1"/>
  <c r="W913" i="1" s="1"/>
  <c r="Z913" i="1" s="1"/>
  <c r="P912" i="1"/>
  <c r="U912" i="1" s="1"/>
  <c r="P911" i="1"/>
  <c r="U911" i="1" s="1"/>
  <c r="U910" i="1"/>
  <c r="P910" i="1"/>
  <c r="P909" i="1"/>
  <c r="W909" i="1" s="1"/>
  <c r="Z909" i="1" s="1"/>
  <c r="P908" i="1"/>
  <c r="W908" i="1" s="1"/>
  <c r="Z908" i="1" s="1"/>
  <c r="U907" i="1"/>
  <c r="P907" i="1"/>
  <c r="P906" i="1"/>
  <c r="U906" i="1" s="1"/>
  <c r="U905" i="1"/>
  <c r="P905" i="1"/>
  <c r="P904" i="1"/>
  <c r="U904" i="1" s="1"/>
  <c r="U903" i="1"/>
  <c r="P903" i="1"/>
  <c r="P902" i="1"/>
  <c r="U902" i="1" s="1"/>
  <c r="U901" i="1"/>
  <c r="P901" i="1"/>
  <c r="P900" i="1"/>
  <c r="U900" i="1" s="1"/>
  <c r="U899" i="1"/>
  <c r="P899" i="1"/>
  <c r="P898" i="1"/>
  <c r="U898" i="1" s="1"/>
  <c r="U897" i="1"/>
  <c r="P897" i="1"/>
  <c r="P896" i="1"/>
  <c r="U896" i="1" s="1"/>
  <c r="U895" i="1"/>
  <c r="P895" i="1"/>
  <c r="P894" i="1"/>
  <c r="U894" i="1" s="1"/>
  <c r="U893" i="1"/>
  <c r="P893" i="1"/>
  <c r="P892" i="1"/>
  <c r="U892" i="1" s="1"/>
  <c r="U891" i="1"/>
  <c r="P891" i="1"/>
  <c r="P890" i="1"/>
  <c r="U890" i="1" s="1"/>
  <c r="U889" i="1"/>
  <c r="P889" i="1"/>
  <c r="P888" i="1"/>
  <c r="U888" i="1" s="1"/>
  <c r="U887" i="1"/>
  <c r="P887" i="1"/>
  <c r="P886" i="1"/>
  <c r="U886" i="1" s="1"/>
  <c r="U885" i="1"/>
  <c r="P885" i="1"/>
  <c r="P884" i="1"/>
  <c r="U884" i="1" s="1"/>
  <c r="U883" i="1"/>
  <c r="P883" i="1"/>
  <c r="P882" i="1"/>
  <c r="U882" i="1" s="1"/>
  <c r="U881" i="1"/>
  <c r="P881" i="1"/>
  <c r="P880" i="1"/>
  <c r="U880" i="1" s="1"/>
  <c r="U879" i="1"/>
  <c r="P879" i="1"/>
  <c r="P878" i="1"/>
  <c r="U878" i="1" s="1"/>
  <c r="U877" i="1"/>
  <c r="P877" i="1"/>
  <c r="P876" i="1"/>
  <c r="U876" i="1" s="1"/>
  <c r="U875" i="1"/>
  <c r="P875" i="1"/>
  <c r="P874" i="1"/>
  <c r="U874" i="1" s="1"/>
  <c r="U873" i="1"/>
  <c r="P873" i="1"/>
  <c r="P872" i="1"/>
  <c r="U872" i="1" s="1"/>
  <c r="U871" i="1"/>
  <c r="P871" i="1"/>
  <c r="P870" i="1"/>
  <c r="U870" i="1" s="1"/>
  <c r="U869" i="1"/>
  <c r="P869" i="1"/>
  <c r="P868" i="1"/>
  <c r="U868" i="1" s="1"/>
  <c r="U867" i="1"/>
  <c r="P867" i="1"/>
  <c r="P866" i="1"/>
  <c r="U866" i="1" s="1"/>
  <c r="U865" i="1"/>
  <c r="P865" i="1"/>
  <c r="P864" i="1"/>
  <c r="U864" i="1" s="1"/>
  <c r="U863" i="1"/>
  <c r="P863" i="1"/>
  <c r="P862" i="1"/>
  <c r="U862" i="1" s="1"/>
  <c r="U861" i="1"/>
  <c r="P861" i="1"/>
  <c r="P860" i="1"/>
  <c r="U860" i="1" s="1"/>
  <c r="U859" i="1"/>
  <c r="P859" i="1"/>
  <c r="P858" i="1"/>
  <c r="U858" i="1" s="1"/>
  <c r="X857" i="1"/>
  <c r="W857" i="1"/>
  <c r="P857" i="1"/>
  <c r="Y856" i="1"/>
  <c r="P856" i="1"/>
  <c r="W856" i="1" s="1"/>
  <c r="X856" i="1" s="1"/>
  <c r="U855" i="1"/>
  <c r="P855" i="1"/>
  <c r="P854" i="1"/>
  <c r="U854" i="1" s="1"/>
  <c r="P853" i="1"/>
  <c r="U853" i="1" s="1"/>
  <c r="P852" i="1"/>
  <c r="U852" i="1" s="1"/>
  <c r="P851" i="1"/>
  <c r="U851" i="1" s="1"/>
  <c r="P850" i="1"/>
  <c r="U850" i="1" s="1"/>
  <c r="U849" i="1"/>
  <c r="P849" i="1"/>
  <c r="P848" i="1"/>
  <c r="U848" i="1" s="1"/>
  <c r="P847" i="1"/>
  <c r="U847" i="1" s="1"/>
  <c r="P846" i="1"/>
  <c r="U846" i="1" s="1"/>
  <c r="P845" i="1"/>
  <c r="U845" i="1" s="1"/>
  <c r="P844" i="1"/>
  <c r="U844" i="1" s="1"/>
  <c r="P843" i="1"/>
  <c r="U843" i="1" s="1"/>
  <c r="P842" i="1"/>
  <c r="U842" i="1" s="1"/>
  <c r="U841" i="1"/>
  <c r="P841" i="1"/>
  <c r="P840" i="1"/>
  <c r="U840" i="1" s="1"/>
  <c r="U839" i="1"/>
  <c r="P839" i="1"/>
  <c r="P838" i="1"/>
  <c r="U838" i="1" s="1"/>
  <c r="P837" i="1"/>
  <c r="U837" i="1" s="1"/>
  <c r="P836" i="1"/>
  <c r="U836" i="1" s="1"/>
  <c r="W835" i="1"/>
  <c r="Z835" i="1" s="1"/>
  <c r="P835" i="1"/>
  <c r="P834" i="1"/>
  <c r="U834" i="1" s="1"/>
  <c r="U833" i="1"/>
  <c r="P833" i="1"/>
  <c r="P832" i="1"/>
  <c r="U832" i="1" s="1"/>
  <c r="U831" i="1"/>
  <c r="P831" i="1"/>
  <c r="P830" i="1"/>
  <c r="U830" i="1" s="1"/>
  <c r="U829" i="1"/>
  <c r="P829" i="1"/>
  <c r="P828" i="1"/>
  <c r="U828" i="1" s="1"/>
  <c r="U827" i="1"/>
  <c r="P827" i="1"/>
  <c r="P826" i="1"/>
  <c r="U826" i="1" s="1"/>
  <c r="U825" i="1"/>
  <c r="P825" i="1"/>
  <c r="P824" i="1"/>
  <c r="U824" i="1" s="1"/>
  <c r="U823" i="1"/>
  <c r="P823" i="1"/>
  <c r="P822" i="1"/>
  <c r="U822" i="1" s="1"/>
  <c r="U821" i="1"/>
  <c r="P821" i="1"/>
  <c r="P820" i="1"/>
  <c r="U820" i="1" s="1"/>
  <c r="U819" i="1"/>
  <c r="P819" i="1"/>
  <c r="P818" i="1"/>
  <c r="U818" i="1" s="1"/>
  <c r="U817" i="1"/>
  <c r="P817" i="1"/>
  <c r="P816" i="1"/>
  <c r="U816" i="1" s="1"/>
  <c r="U815" i="1"/>
  <c r="P815" i="1"/>
  <c r="P814" i="1"/>
  <c r="U814" i="1" s="1"/>
  <c r="U813" i="1"/>
  <c r="P813" i="1"/>
  <c r="P812" i="1"/>
  <c r="U812" i="1" s="1"/>
  <c r="U811" i="1"/>
  <c r="P811" i="1"/>
  <c r="P810" i="1"/>
  <c r="U810" i="1" s="1"/>
  <c r="U809" i="1"/>
  <c r="P809" i="1"/>
  <c r="P808" i="1"/>
  <c r="U808" i="1" s="1"/>
  <c r="U807" i="1"/>
  <c r="P807" i="1"/>
  <c r="P806" i="1"/>
  <c r="U806" i="1" s="1"/>
  <c r="U805" i="1"/>
  <c r="P805" i="1"/>
  <c r="P804" i="1"/>
  <c r="U804" i="1" s="1"/>
  <c r="U803" i="1"/>
  <c r="P803" i="1"/>
  <c r="P802" i="1"/>
  <c r="U802" i="1" s="1"/>
  <c r="U801" i="1"/>
  <c r="P801" i="1"/>
  <c r="P800" i="1"/>
  <c r="U800" i="1" s="1"/>
  <c r="V799" i="1"/>
  <c r="P799" i="1"/>
  <c r="P798" i="1"/>
  <c r="V798" i="1" s="1"/>
  <c r="P797" i="1"/>
  <c r="V797" i="1" s="1"/>
  <c r="P796" i="1"/>
  <c r="W796" i="1" s="1"/>
  <c r="Y796" i="1" s="1"/>
  <c r="P795" i="1"/>
  <c r="W795" i="1" s="1"/>
  <c r="X795" i="1" s="1"/>
  <c r="W794" i="1"/>
  <c r="Y794" i="1" s="1"/>
  <c r="P794" i="1"/>
  <c r="P793" i="1"/>
  <c r="W793" i="1" s="1"/>
  <c r="X793" i="1" s="1"/>
  <c r="P792" i="1"/>
  <c r="W792" i="1" s="1"/>
  <c r="X792" i="1" s="1"/>
  <c r="P791" i="1"/>
  <c r="W791" i="1" s="1"/>
  <c r="X791" i="1" s="1"/>
  <c r="W790" i="1"/>
  <c r="X790" i="1" s="1"/>
  <c r="P790" i="1"/>
  <c r="P789" i="1"/>
  <c r="W789" i="1" s="1"/>
  <c r="X789" i="1" s="1"/>
  <c r="P788" i="1"/>
  <c r="W788" i="1" s="1"/>
  <c r="X788" i="1" s="1"/>
  <c r="X787" i="1"/>
  <c r="P787" i="1"/>
  <c r="W787" i="1" s="1"/>
  <c r="W786" i="1"/>
  <c r="X786" i="1" s="1"/>
  <c r="P786" i="1"/>
  <c r="Y785" i="1"/>
  <c r="P785" i="1"/>
  <c r="W785" i="1" s="1"/>
  <c r="P784" i="1"/>
  <c r="W784" i="1" s="1"/>
  <c r="X784" i="1" s="1"/>
  <c r="P783" i="1"/>
  <c r="W783" i="1" s="1"/>
  <c r="X783" i="1" s="1"/>
  <c r="P782" i="1"/>
  <c r="W782" i="1" s="1"/>
  <c r="Y782" i="1" s="1"/>
  <c r="X781" i="1"/>
  <c r="W781" i="1"/>
  <c r="P781" i="1"/>
  <c r="P780" i="1"/>
  <c r="W780" i="1" s="1"/>
  <c r="X780" i="1" s="1"/>
  <c r="P779" i="1"/>
  <c r="W779" i="1" s="1"/>
  <c r="X779" i="1" s="1"/>
  <c r="U778" i="1"/>
  <c r="P778" i="1"/>
  <c r="W777" i="1"/>
  <c r="Z777" i="1" s="1"/>
  <c r="P777" i="1"/>
  <c r="P776" i="1"/>
  <c r="W776" i="1" s="1"/>
  <c r="X776" i="1" s="1"/>
  <c r="P775" i="1"/>
  <c r="W775" i="1" s="1"/>
  <c r="Z775" i="1" s="1"/>
  <c r="W774" i="1"/>
  <c r="X774" i="1" s="1"/>
  <c r="P774" i="1"/>
  <c r="W773" i="1"/>
  <c r="Z773" i="1" s="1"/>
  <c r="P773" i="1"/>
  <c r="P772" i="1"/>
  <c r="W772" i="1" s="1"/>
  <c r="Z772" i="1" s="1"/>
  <c r="P771" i="1"/>
  <c r="W771" i="1" s="1"/>
  <c r="Z771" i="1" s="1"/>
  <c r="W770" i="1"/>
  <c r="Z770" i="1" s="1"/>
  <c r="P770" i="1"/>
  <c r="W769" i="1"/>
  <c r="Z769" i="1" s="1"/>
  <c r="P769" i="1"/>
  <c r="P768" i="1"/>
  <c r="W768" i="1" s="1"/>
  <c r="Z768" i="1" s="1"/>
  <c r="P767" i="1"/>
  <c r="W767" i="1" s="1"/>
  <c r="Z767" i="1" s="1"/>
  <c r="W766" i="1"/>
  <c r="Z766" i="1" s="1"/>
  <c r="P766" i="1"/>
  <c r="W765" i="1"/>
  <c r="Z765" i="1" s="1"/>
  <c r="P765" i="1"/>
  <c r="P764" i="1"/>
  <c r="U764" i="1" s="1"/>
  <c r="W763" i="1"/>
  <c r="Z763" i="1" s="1"/>
  <c r="P763" i="1"/>
  <c r="P762" i="1"/>
  <c r="W762" i="1" s="1"/>
  <c r="Z762" i="1" s="1"/>
  <c r="P761" i="1"/>
  <c r="W761" i="1" s="1"/>
  <c r="Z761" i="1" s="1"/>
  <c r="P760" i="1"/>
  <c r="W760" i="1" s="1"/>
  <c r="Z760" i="1" s="1"/>
  <c r="W759" i="1"/>
  <c r="Z759" i="1" s="1"/>
  <c r="P759" i="1"/>
  <c r="P758" i="1"/>
  <c r="W758" i="1" s="1"/>
  <c r="Z758" i="1" s="1"/>
  <c r="P757" i="1"/>
  <c r="U757" i="1" s="1"/>
  <c r="W756" i="1"/>
  <c r="Z756" i="1" s="1"/>
  <c r="P756" i="1"/>
  <c r="W755" i="1"/>
  <c r="Z755" i="1" s="1"/>
  <c r="P755" i="1"/>
  <c r="P754" i="1"/>
  <c r="W754" i="1" s="1"/>
  <c r="Z754" i="1" s="1"/>
  <c r="U753" i="1"/>
  <c r="P753" i="1"/>
  <c r="P752" i="1"/>
  <c r="W752" i="1" s="1"/>
  <c r="Z752" i="1" s="1"/>
  <c r="P751" i="1"/>
  <c r="W751" i="1" s="1"/>
  <c r="Z751" i="1" s="1"/>
  <c r="Z750" i="1"/>
  <c r="P750" i="1"/>
  <c r="W750" i="1" s="1"/>
  <c r="W749" i="1"/>
  <c r="Z749" i="1" s="1"/>
  <c r="P749" i="1"/>
  <c r="P748" i="1"/>
  <c r="U748" i="1" s="1"/>
  <c r="P747" i="1"/>
  <c r="W747" i="1" s="1"/>
  <c r="Z747" i="1" s="1"/>
  <c r="Z746" i="1"/>
  <c r="W746" i="1"/>
  <c r="P746" i="1"/>
  <c r="P745" i="1"/>
  <c r="W745" i="1" s="1"/>
  <c r="Z745" i="1" s="1"/>
  <c r="P744" i="1"/>
  <c r="U744" i="1" s="1"/>
  <c r="P743" i="1"/>
  <c r="U743" i="1" s="1"/>
  <c r="P742" i="1"/>
  <c r="U742" i="1" s="1"/>
  <c r="P741" i="1"/>
  <c r="U741" i="1" s="1"/>
  <c r="P740" i="1"/>
  <c r="U740" i="1" s="1"/>
  <c r="Z739" i="1"/>
  <c r="W739" i="1"/>
  <c r="P739" i="1"/>
  <c r="P738" i="1"/>
  <c r="W738" i="1" s="1"/>
  <c r="Z738" i="1" s="1"/>
  <c r="P737" i="1"/>
  <c r="W737" i="1" s="1"/>
  <c r="Z737" i="1" s="1"/>
  <c r="U736" i="1"/>
  <c r="P736" i="1"/>
  <c r="P735" i="1"/>
  <c r="U735" i="1" s="1"/>
  <c r="V734" i="1"/>
  <c r="P734" i="1"/>
  <c r="P733" i="1"/>
  <c r="V733" i="1" s="1"/>
  <c r="V732" i="1"/>
  <c r="P732" i="1"/>
  <c r="P731" i="1"/>
  <c r="V731" i="1" s="1"/>
  <c r="V730" i="1"/>
  <c r="P730" i="1"/>
  <c r="P729" i="1"/>
  <c r="V729" i="1" s="1"/>
  <c r="V728" i="1"/>
  <c r="P728" i="1"/>
  <c r="P727" i="1"/>
  <c r="V727" i="1" s="1"/>
  <c r="V726" i="1"/>
  <c r="P726" i="1"/>
  <c r="P725" i="1"/>
  <c r="V725" i="1" s="1"/>
  <c r="V724" i="1"/>
  <c r="P724" i="1"/>
  <c r="P723" i="1"/>
  <c r="V723" i="1" s="1"/>
  <c r="V722" i="1"/>
  <c r="P722" i="1"/>
  <c r="P721" i="1"/>
  <c r="V721" i="1" s="1"/>
  <c r="V720" i="1"/>
  <c r="P720" i="1"/>
  <c r="P719" i="1"/>
  <c r="V719" i="1" s="1"/>
  <c r="V718" i="1"/>
  <c r="P718" i="1"/>
  <c r="P717" i="1"/>
  <c r="V717" i="1" s="1"/>
  <c r="V716" i="1"/>
  <c r="P716" i="1"/>
  <c r="P715" i="1"/>
  <c r="V715" i="1" s="1"/>
  <c r="V714" i="1"/>
  <c r="P714" i="1"/>
  <c r="P713" i="1"/>
  <c r="V713" i="1" s="1"/>
  <c r="V712" i="1"/>
  <c r="P712" i="1"/>
  <c r="W711" i="1"/>
  <c r="Z711" i="1" s="1"/>
  <c r="P711" i="1"/>
  <c r="P710" i="1"/>
  <c r="W710" i="1" s="1"/>
  <c r="Z710" i="1" s="1"/>
  <c r="Z709" i="1"/>
  <c r="W709" i="1"/>
  <c r="P709" i="1"/>
  <c r="W708" i="1"/>
  <c r="Z708" i="1" s="1"/>
  <c r="P708" i="1"/>
  <c r="P707" i="1"/>
  <c r="W707" i="1" s="1"/>
  <c r="Z707" i="1" s="1"/>
  <c r="P706" i="1"/>
  <c r="W706" i="1" s="1"/>
  <c r="Z706" i="1" s="1"/>
  <c r="V705" i="1"/>
  <c r="P705" i="1"/>
  <c r="P704" i="1"/>
  <c r="V704" i="1" s="1"/>
  <c r="V703" i="1"/>
  <c r="P703" i="1"/>
  <c r="P702" i="1"/>
  <c r="V702" i="1" s="1"/>
  <c r="V701" i="1"/>
  <c r="P701" i="1"/>
  <c r="P700" i="1"/>
  <c r="V700" i="1" s="1"/>
  <c r="V699" i="1"/>
  <c r="P699" i="1"/>
  <c r="P698" i="1"/>
  <c r="V698" i="1" s="1"/>
  <c r="Z697" i="1"/>
  <c r="W697" i="1"/>
  <c r="P697" i="1"/>
  <c r="W696" i="1"/>
  <c r="Z696" i="1" s="1"/>
  <c r="P696" i="1"/>
  <c r="P695" i="1"/>
  <c r="V695" i="1" s="1"/>
  <c r="V694" i="1"/>
  <c r="P694" i="1"/>
  <c r="P693" i="1"/>
  <c r="V693" i="1" s="1"/>
  <c r="V692" i="1"/>
  <c r="P692" i="1"/>
  <c r="P691" i="1"/>
  <c r="V691" i="1" s="1"/>
  <c r="V690" i="1"/>
  <c r="P690" i="1"/>
  <c r="P689" i="1"/>
  <c r="V689" i="1" s="1"/>
  <c r="Z688" i="1"/>
  <c r="W688" i="1"/>
  <c r="P688" i="1"/>
  <c r="P687" i="1"/>
  <c r="V687" i="1" s="1"/>
  <c r="V686" i="1"/>
  <c r="P686" i="1"/>
  <c r="P685" i="1"/>
  <c r="V685" i="1" s="1"/>
  <c r="V684" i="1"/>
  <c r="P684" i="1"/>
  <c r="P683" i="1"/>
  <c r="V683" i="1" s="1"/>
  <c r="U682" i="1"/>
  <c r="P682" i="1"/>
  <c r="P681" i="1"/>
  <c r="W681" i="1" s="1"/>
  <c r="Z681" i="1" s="1"/>
  <c r="P680" i="1"/>
  <c r="W680" i="1" s="1"/>
  <c r="Z680" i="1" s="1"/>
  <c r="W679" i="1"/>
  <c r="Z679" i="1" s="1"/>
  <c r="P679" i="1"/>
  <c r="W678" i="1"/>
  <c r="Z678" i="1" s="1"/>
  <c r="P678" i="1"/>
  <c r="P677" i="1"/>
  <c r="W677" i="1" s="1"/>
  <c r="Z677" i="1" s="1"/>
  <c r="P676" i="1"/>
  <c r="W676" i="1" s="1"/>
  <c r="Z676" i="1" s="1"/>
  <c r="W675" i="1"/>
  <c r="Z675" i="1" s="1"/>
  <c r="P675" i="1"/>
  <c r="W674" i="1"/>
  <c r="Z674" i="1" s="1"/>
  <c r="P674" i="1"/>
  <c r="P673" i="1"/>
  <c r="W673" i="1" s="1"/>
  <c r="Z673" i="1" s="1"/>
  <c r="Z672" i="1"/>
  <c r="P672" i="1"/>
  <c r="W672" i="1" s="1"/>
  <c r="W671" i="1"/>
  <c r="X671" i="1" s="1"/>
  <c r="P671" i="1"/>
  <c r="W670" i="1"/>
  <c r="X670" i="1" s="1"/>
  <c r="P670" i="1"/>
  <c r="P669" i="1"/>
  <c r="W669" i="1" s="1"/>
  <c r="P668" i="1"/>
  <c r="W668" i="1" s="1"/>
  <c r="Z668" i="1" s="1"/>
  <c r="P667" i="1"/>
  <c r="W667" i="1" s="1"/>
  <c r="Z667" i="1" s="1"/>
  <c r="W666" i="1"/>
  <c r="Z666" i="1" s="1"/>
  <c r="P666" i="1"/>
  <c r="P665" i="1"/>
  <c r="W665" i="1" s="1"/>
  <c r="Z665" i="1" s="1"/>
  <c r="P664" i="1"/>
  <c r="W664" i="1" s="1"/>
  <c r="Z664" i="1" s="1"/>
  <c r="P663" i="1"/>
  <c r="W663" i="1" s="1"/>
  <c r="Z663" i="1" s="1"/>
  <c r="W662" i="1"/>
  <c r="Z662" i="1" s="1"/>
  <c r="P662" i="1"/>
  <c r="P661" i="1"/>
  <c r="W661" i="1" s="1"/>
  <c r="Z661" i="1" s="1"/>
  <c r="P660" i="1"/>
  <c r="W660" i="1" s="1"/>
  <c r="Z660" i="1" s="1"/>
  <c r="T659" i="1"/>
  <c r="P659" i="1"/>
  <c r="P658" i="1"/>
  <c r="T658" i="1" s="1"/>
  <c r="T657" i="1"/>
  <c r="P657" i="1"/>
  <c r="P656" i="1"/>
  <c r="T656" i="1" s="1"/>
  <c r="P655" i="1"/>
  <c r="W655" i="1" s="1"/>
  <c r="Z655" i="1" s="1"/>
  <c r="W654" i="1"/>
  <c r="Z654" i="1" s="1"/>
  <c r="P654" i="1"/>
  <c r="P653" i="1"/>
  <c r="T653" i="1" s="1"/>
  <c r="P652" i="1"/>
  <c r="W652" i="1" s="1"/>
  <c r="X652" i="1" s="1"/>
  <c r="T651" i="1"/>
  <c r="P651" i="1"/>
  <c r="P650" i="1"/>
  <c r="T650" i="1" s="1"/>
  <c r="W649" i="1"/>
  <c r="Z649" i="1" s="1"/>
  <c r="P649" i="1"/>
  <c r="P648" i="1"/>
  <c r="W648" i="1" s="1"/>
  <c r="Z648" i="1" s="1"/>
  <c r="P647" i="1"/>
  <c r="W647" i="1" s="1"/>
  <c r="Z647" i="1" s="1"/>
  <c r="Z646" i="1"/>
  <c r="P646" i="1"/>
  <c r="W646" i="1" s="1"/>
  <c r="W645" i="1"/>
  <c r="Y645" i="1" s="1"/>
  <c r="P645" i="1"/>
  <c r="P644" i="1"/>
  <c r="W644" i="1" s="1"/>
  <c r="Z644" i="1" s="1"/>
  <c r="W643" i="1"/>
  <c r="P643" i="1"/>
  <c r="P642" i="1"/>
  <c r="T642" i="1" s="1"/>
  <c r="P641" i="1"/>
  <c r="T640" i="1"/>
  <c r="P640" i="1"/>
  <c r="W639" i="1"/>
  <c r="Y639" i="1" s="1"/>
  <c r="P639" i="1"/>
  <c r="P638" i="1"/>
  <c r="T638" i="1" s="1"/>
  <c r="P637" i="1"/>
  <c r="W637" i="1" s="1"/>
  <c r="Z637" i="1" s="1"/>
  <c r="W636" i="1"/>
  <c r="Z636" i="1" s="1"/>
  <c r="P636" i="1"/>
  <c r="P635" i="1"/>
  <c r="T635" i="1" s="1"/>
  <c r="T634" i="1"/>
  <c r="P634" i="1"/>
  <c r="P633" i="1"/>
  <c r="W633" i="1" s="1"/>
  <c r="Z633" i="1" s="1"/>
  <c r="P632" i="1"/>
  <c r="W632" i="1" s="1"/>
  <c r="Z632" i="1" s="1"/>
  <c r="Z631" i="1"/>
  <c r="P631" i="1"/>
  <c r="W631" i="1" s="1"/>
  <c r="W630" i="1"/>
  <c r="X630" i="1" s="1"/>
  <c r="P630" i="1"/>
  <c r="P629" i="1"/>
  <c r="V629" i="1" s="1"/>
  <c r="T628" i="1"/>
  <c r="P628" i="1"/>
  <c r="P627" i="1"/>
  <c r="T627" i="1" s="1"/>
  <c r="P626" i="1"/>
  <c r="W626" i="1" s="1"/>
  <c r="Z626" i="1" s="1"/>
  <c r="P625" i="1"/>
  <c r="T625" i="1" s="1"/>
  <c r="P624" i="1"/>
  <c r="W624" i="1" s="1"/>
  <c r="Z624" i="1" s="1"/>
  <c r="T623" i="1"/>
  <c r="P623" i="1"/>
  <c r="W622" i="1"/>
  <c r="X622" i="1" s="1"/>
  <c r="P622" i="1"/>
  <c r="P621" i="1"/>
  <c r="W621" i="1" s="1"/>
  <c r="Z621" i="1" s="1"/>
  <c r="T620" i="1"/>
  <c r="P620" i="1"/>
  <c r="P619" i="1"/>
  <c r="W619" i="1" s="1"/>
  <c r="Y619" i="1" s="1"/>
  <c r="P618" i="1"/>
  <c r="T618" i="1" s="1"/>
  <c r="T617" i="1"/>
  <c r="P617" i="1"/>
  <c r="P616" i="1"/>
  <c r="T616" i="1" s="1"/>
  <c r="W615" i="1"/>
  <c r="Z615" i="1" s="1"/>
  <c r="P615" i="1"/>
  <c r="P614" i="1"/>
  <c r="W614" i="1" s="1"/>
  <c r="Z614" i="1" s="1"/>
  <c r="P613" i="1"/>
  <c r="V613" i="1" s="1"/>
  <c r="W612" i="1"/>
  <c r="Z612" i="1" s="1"/>
  <c r="P612" i="1"/>
  <c r="W611" i="1"/>
  <c r="Z611" i="1" s="1"/>
  <c r="P611" i="1"/>
  <c r="P610" i="1"/>
  <c r="W610" i="1" s="1"/>
  <c r="Z610" i="1" s="1"/>
  <c r="T609" i="1"/>
  <c r="P609" i="1"/>
  <c r="P608" i="1"/>
  <c r="V608" i="1" s="1"/>
  <c r="V607" i="1"/>
  <c r="P607" i="1"/>
  <c r="P606" i="1"/>
  <c r="V606" i="1" s="1"/>
  <c r="V605" i="1"/>
  <c r="P605" i="1"/>
  <c r="P604" i="1"/>
  <c r="V604" i="1" s="1"/>
  <c r="V603" i="1"/>
  <c r="P603" i="1"/>
  <c r="P602" i="1"/>
  <c r="V602" i="1" s="1"/>
  <c r="V601" i="1"/>
  <c r="P601" i="1"/>
  <c r="P600" i="1"/>
  <c r="V600" i="1" s="1"/>
  <c r="V599" i="1"/>
  <c r="P599" i="1"/>
  <c r="P598" i="1"/>
  <c r="V598" i="1" s="1"/>
  <c r="V597" i="1"/>
  <c r="P597" i="1"/>
  <c r="P596" i="1"/>
  <c r="V596" i="1" s="1"/>
  <c r="V595" i="1"/>
  <c r="P595" i="1"/>
  <c r="P594" i="1"/>
  <c r="V594" i="1" s="1"/>
  <c r="V593" i="1"/>
  <c r="P593" i="1"/>
  <c r="P592" i="1"/>
  <c r="V592" i="1" s="1"/>
  <c r="V591" i="1"/>
  <c r="P591" i="1"/>
  <c r="P590" i="1"/>
  <c r="V590" i="1" s="1"/>
  <c r="V589" i="1"/>
  <c r="P589" i="1"/>
  <c r="P588" i="1"/>
  <c r="V588" i="1" s="1"/>
  <c r="V587" i="1"/>
  <c r="P587" i="1"/>
  <c r="P586" i="1"/>
  <c r="V586" i="1" s="1"/>
  <c r="V585" i="1"/>
  <c r="P585" i="1"/>
  <c r="P584" i="1"/>
  <c r="V584" i="1" s="1"/>
  <c r="V583" i="1"/>
  <c r="P583" i="1"/>
  <c r="P582" i="1"/>
  <c r="T582" i="1" s="1"/>
  <c r="T581" i="1"/>
  <c r="P581" i="1"/>
  <c r="P580" i="1"/>
  <c r="T580" i="1" s="1"/>
  <c r="T579" i="1"/>
  <c r="P579" i="1"/>
  <c r="P578" i="1"/>
  <c r="T578" i="1" s="1"/>
  <c r="Z577" i="1"/>
  <c r="W577" i="1"/>
  <c r="P577" i="1"/>
  <c r="W576" i="1"/>
  <c r="Z576" i="1" s="1"/>
  <c r="P576" i="1"/>
  <c r="P575" i="1"/>
  <c r="W575" i="1" s="1"/>
  <c r="Z575" i="1" s="1"/>
  <c r="P574" i="1"/>
  <c r="W574" i="1" s="1"/>
  <c r="Z574" i="1" s="1"/>
  <c r="Z573" i="1"/>
  <c r="W573" i="1"/>
  <c r="P573" i="1"/>
  <c r="W572" i="1"/>
  <c r="Z572" i="1" s="1"/>
  <c r="P572" i="1"/>
  <c r="P571" i="1"/>
  <c r="W571" i="1" s="1"/>
  <c r="Z571" i="1" s="1"/>
  <c r="P570" i="1"/>
  <c r="W570" i="1" s="1"/>
  <c r="Z570" i="1" s="1"/>
  <c r="Z569" i="1"/>
  <c r="W569" i="1"/>
  <c r="P569" i="1"/>
  <c r="Z568" i="1"/>
  <c r="W568" i="1"/>
  <c r="P568" i="1"/>
  <c r="P567" i="1"/>
  <c r="W567" i="1" s="1"/>
  <c r="Z567" i="1" s="1"/>
  <c r="P566" i="1"/>
  <c r="W566" i="1" s="1"/>
  <c r="Z566" i="1" s="1"/>
  <c r="Z565" i="1"/>
  <c r="W565" i="1"/>
  <c r="P565" i="1"/>
  <c r="W564" i="1"/>
  <c r="Z564" i="1" s="1"/>
  <c r="P564" i="1"/>
  <c r="W563" i="1"/>
  <c r="Z563" i="1" s="1"/>
  <c r="P563" i="1"/>
  <c r="P562" i="1"/>
  <c r="W562" i="1" s="1"/>
  <c r="Z562" i="1" s="1"/>
  <c r="T561" i="1"/>
  <c r="P561" i="1"/>
  <c r="P560" i="1"/>
  <c r="T560" i="1" s="1"/>
  <c r="T559" i="1"/>
  <c r="P559" i="1"/>
  <c r="P558" i="1"/>
  <c r="T558" i="1" s="1"/>
  <c r="Z557" i="1"/>
  <c r="W557" i="1"/>
  <c r="P557" i="1"/>
  <c r="T556" i="1"/>
  <c r="P556" i="1"/>
  <c r="T555" i="1"/>
  <c r="P555" i="1"/>
  <c r="T554" i="1"/>
  <c r="P554" i="1"/>
  <c r="T553" i="1"/>
  <c r="P553" i="1"/>
  <c r="T552" i="1"/>
  <c r="P552" i="1"/>
  <c r="T551" i="1"/>
  <c r="P551" i="1"/>
  <c r="T550" i="1"/>
  <c r="P550" i="1"/>
  <c r="T549" i="1"/>
  <c r="P549" i="1"/>
  <c r="T548" i="1"/>
  <c r="P548" i="1"/>
  <c r="T547" i="1"/>
  <c r="P547" i="1"/>
  <c r="T546" i="1"/>
  <c r="P546" i="1"/>
  <c r="P545" i="1"/>
  <c r="W545" i="1" s="1"/>
  <c r="Z545" i="1" s="1"/>
  <c r="T544" i="1"/>
  <c r="P544" i="1"/>
  <c r="P543" i="1"/>
  <c r="W543" i="1" s="1"/>
  <c r="Z543" i="1" s="1"/>
  <c r="T542" i="1"/>
  <c r="P542" i="1"/>
  <c r="P541" i="1"/>
  <c r="T541" i="1" s="1"/>
  <c r="T540" i="1"/>
  <c r="P540" i="1"/>
  <c r="W539" i="1"/>
  <c r="Z539" i="1" s="1"/>
  <c r="P539" i="1"/>
  <c r="P538" i="1"/>
  <c r="T538" i="1" s="1"/>
  <c r="Z537" i="1"/>
  <c r="W537" i="1"/>
  <c r="P537" i="1"/>
  <c r="T536" i="1"/>
  <c r="P536" i="1"/>
  <c r="P535" i="1"/>
  <c r="W535" i="1" s="1"/>
  <c r="Z535" i="1" s="1"/>
  <c r="T534" i="1"/>
  <c r="P534" i="1"/>
  <c r="P533" i="1"/>
  <c r="T533" i="1" s="1"/>
  <c r="T532" i="1"/>
  <c r="P532" i="1"/>
  <c r="W531" i="1"/>
  <c r="Z531" i="1" s="1"/>
  <c r="P531" i="1"/>
  <c r="T530" i="1"/>
  <c r="P530" i="1"/>
  <c r="T529" i="1"/>
  <c r="P529" i="1"/>
  <c r="T528" i="1"/>
  <c r="P528" i="1"/>
  <c r="Z527" i="1"/>
  <c r="W527" i="1"/>
  <c r="P527" i="1"/>
  <c r="P526" i="1"/>
  <c r="W526" i="1" s="1"/>
  <c r="Z526" i="1" s="1"/>
  <c r="T525" i="1"/>
  <c r="P525" i="1"/>
  <c r="P524" i="1"/>
  <c r="T524" i="1" s="1"/>
  <c r="P523" i="1"/>
  <c r="T523" i="1" s="1"/>
  <c r="P522" i="1"/>
  <c r="T522" i="1" s="1"/>
  <c r="P521" i="1"/>
  <c r="T521" i="1" s="1"/>
  <c r="P520" i="1"/>
  <c r="T520" i="1" s="1"/>
  <c r="P519" i="1"/>
  <c r="T519" i="1" s="1"/>
  <c r="T518" i="1"/>
  <c r="P518" i="1"/>
  <c r="P517" i="1"/>
  <c r="T517" i="1" s="1"/>
  <c r="P516" i="1"/>
  <c r="T516" i="1" s="1"/>
  <c r="P515" i="1"/>
  <c r="T515" i="1" s="1"/>
  <c r="W514" i="1"/>
  <c r="Z514" i="1" s="1"/>
  <c r="P514" i="1"/>
  <c r="P513" i="1"/>
  <c r="T513" i="1" s="1"/>
  <c r="T512" i="1"/>
  <c r="P512" i="1"/>
  <c r="P511" i="1"/>
  <c r="T511" i="1" s="1"/>
  <c r="T510" i="1"/>
  <c r="P510" i="1"/>
  <c r="P509" i="1"/>
  <c r="T509" i="1" s="1"/>
  <c r="V508" i="1"/>
  <c r="P508" i="1"/>
  <c r="P507" i="1"/>
  <c r="T507" i="1" s="1"/>
  <c r="T506" i="1"/>
  <c r="P506" i="1"/>
  <c r="P505" i="1"/>
  <c r="W505" i="1" s="1"/>
  <c r="Z505" i="1" s="1"/>
  <c r="P504" i="1"/>
  <c r="T504" i="1" s="1"/>
  <c r="V503" i="1"/>
  <c r="P503" i="1"/>
  <c r="P502" i="1"/>
  <c r="T502" i="1" s="1"/>
  <c r="P501" i="1"/>
  <c r="T501" i="1" s="1"/>
  <c r="P500" i="1"/>
  <c r="T500" i="1" s="1"/>
  <c r="P499" i="1"/>
  <c r="T499" i="1" s="1"/>
  <c r="P498" i="1"/>
  <c r="V498" i="1" s="1"/>
  <c r="P497" i="1"/>
  <c r="T497" i="1" s="1"/>
  <c r="P496" i="1"/>
  <c r="T496" i="1" s="1"/>
  <c r="T495" i="1"/>
  <c r="P495" i="1"/>
  <c r="P494" i="1"/>
  <c r="T494" i="1" s="1"/>
  <c r="W493" i="1"/>
  <c r="Z493" i="1" s="1"/>
  <c r="P493" i="1"/>
  <c r="P492" i="1"/>
  <c r="W492" i="1" s="1"/>
  <c r="Z492" i="1" s="1"/>
  <c r="P491" i="1"/>
  <c r="W491" i="1" s="1"/>
  <c r="Z491" i="1" s="1"/>
  <c r="P490" i="1"/>
  <c r="W490" i="1" s="1"/>
  <c r="Z490" i="1" s="1"/>
  <c r="P489" i="1"/>
  <c r="T489" i="1" s="1"/>
  <c r="P488" i="1"/>
  <c r="T488" i="1" s="1"/>
  <c r="P487" i="1"/>
  <c r="T487" i="1" s="1"/>
  <c r="P486" i="1"/>
  <c r="T486" i="1" s="1"/>
  <c r="W485" i="1"/>
  <c r="Z485" i="1" s="1"/>
  <c r="P485" i="1"/>
  <c r="P484" i="1"/>
  <c r="T484" i="1" s="1"/>
  <c r="T483" i="1"/>
  <c r="P483" i="1"/>
  <c r="P482" i="1"/>
  <c r="T482" i="1" s="1"/>
  <c r="T481" i="1"/>
  <c r="P481" i="1"/>
  <c r="P480" i="1"/>
  <c r="W480" i="1" s="1"/>
  <c r="Z480" i="1" s="1"/>
  <c r="P479" i="1"/>
  <c r="W479" i="1" s="1"/>
  <c r="Z479" i="1" s="1"/>
  <c r="P478" i="1"/>
  <c r="W478" i="1" s="1"/>
  <c r="P477" i="1"/>
  <c r="T477" i="1" s="1"/>
  <c r="P476" i="1"/>
  <c r="T476" i="1" s="1"/>
  <c r="P475" i="1"/>
  <c r="T475" i="1" s="1"/>
  <c r="P474" i="1"/>
  <c r="T474" i="1" s="1"/>
  <c r="W473" i="1"/>
  <c r="Z473" i="1" s="1"/>
  <c r="P473" i="1"/>
  <c r="W472" i="1"/>
  <c r="Z472" i="1" s="1"/>
  <c r="P472" i="1"/>
  <c r="P471" i="1"/>
  <c r="W471" i="1" s="1"/>
  <c r="Z471" i="1" s="1"/>
  <c r="P470" i="1"/>
  <c r="W470" i="1" s="1"/>
  <c r="Z470" i="1" s="1"/>
  <c r="W469" i="1"/>
  <c r="Z469" i="1" s="1"/>
  <c r="P469" i="1"/>
  <c r="W468" i="1"/>
  <c r="Z468" i="1" s="1"/>
  <c r="P468" i="1"/>
  <c r="P467" i="1"/>
  <c r="W467" i="1" s="1"/>
  <c r="Z467" i="1" s="1"/>
  <c r="P466" i="1"/>
  <c r="W466" i="1" s="1"/>
  <c r="Z466" i="1" s="1"/>
  <c r="W465" i="1"/>
  <c r="Z465" i="1" s="1"/>
  <c r="P465" i="1"/>
  <c r="W464" i="1"/>
  <c r="Z464" i="1" s="1"/>
  <c r="P464" i="1"/>
  <c r="P463" i="1"/>
  <c r="T463" i="1" s="1"/>
  <c r="P462" i="1"/>
  <c r="T462" i="1" s="1"/>
  <c r="P461" i="1"/>
  <c r="T461" i="1" s="1"/>
  <c r="P460" i="1"/>
  <c r="T460" i="1" s="1"/>
  <c r="P459" i="1"/>
  <c r="T459" i="1" s="1"/>
  <c r="P458" i="1"/>
  <c r="T458" i="1" s="1"/>
  <c r="P457" i="1"/>
  <c r="T457" i="1" s="1"/>
  <c r="T456" i="1"/>
  <c r="P456" i="1"/>
  <c r="P455" i="1"/>
  <c r="W455" i="1" s="1"/>
  <c r="X455" i="1" s="1"/>
  <c r="P454" i="1"/>
  <c r="W454" i="1" s="1"/>
  <c r="X454" i="1" s="1"/>
  <c r="W453" i="1"/>
  <c r="X453" i="1" s="1"/>
  <c r="P453" i="1"/>
  <c r="W452" i="1"/>
  <c r="Z452" i="1" s="1"/>
  <c r="P452" i="1"/>
  <c r="P451" i="1"/>
  <c r="W451" i="1" s="1"/>
  <c r="Z451" i="1" s="1"/>
  <c r="T450" i="1"/>
  <c r="P450" i="1"/>
  <c r="P449" i="1"/>
  <c r="W449" i="1" s="1"/>
  <c r="Z449" i="1" s="1"/>
  <c r="P448" i="1"/>
  <c r="W448" i="1" s="1"/>
  <c r="Z448" i="1" s="1"/>
  <c r="Z447" i="1"/>
  <c r="P447" i="1"/>
  <c r="W447" i="1" s="1"/>
  <c r="W446" i="1"/>
  <c r="Z446" i="1" s="1"/>
  <c r="P446" i="1"/>
  <c r="P445" i="1"/>
  <c r="W445" i="1" s="1"/>
  <c r="Z445" i="1" s="1"/>
  <c r="P444" i="1"/>
  <c r="W444" i="1" s="1"/>
  <c r="Z444" i="1" s="1"/>
  <c r="Z443" i="1"/>
  <c r="P443" i="1"/>
  <c r="W443" i="1" s="1"/>
  <c r="W442" i="1"/>
  <c r="Z442" i="1" s="1"/>
  <c r="P442" i="1"/>
  <c r="P441" i="1"/>
  <c r="W441" i="1" s="1"/>
  <c r="Z441" i="1" s="1"/>
  <c r="P440" i="1"/>
  <c r="W440" i="1" s="1"/>
  <c r="Z440" i="1" s="1"/>
  <c r="T439" i="1"/>
  <c r="P439" i="1"/>
  <c r="P438" i="1"/>
  <c r="T438" i="1" s="1"/>
  <c r="T437" i="1"/>
  <c r="P437" i="1"/>
  <c r="P436" i="1"/>
  <c r="T436" i="1" s="1"/>
  <c r="T435" i="1"/>
  <c r="P435" i="1"/>
  <c r="P434" i="1"/>
  <c r="T434" i="1" s="1"/>
  <c r="T433" i="1"/>
  <c r="P433" i="1"/>
  <c r="P432" i="1"/>
  <c r="T432" i="1" s="1"/>
  <c r="T431" i="1"/>
  <c r="P431" i="1"/>
  <c r="P430" i="1"/>
  <c r="W430" i="1" s="1"/>
  <c r="X430" i="1" s="1"/>
  <c r="P429" i="1"/>
  <c r="W429" i="1" s="1"/>
  <c r="X429" i="1" s="1"/>
  <c r="P428" i="1"/>
  <c r="W428" i="1" s="1"/>
  <c r="X428" i="1" s="1"/>
  <c r="W427" i="1"/>
  <c r="X427" i="1" s="1"/>
  <c r="P427" i="1"/>
  <c r="P426" i="1"/>
  <c r="W426" i="1" s="1"/>
  <c r="X426" i="1" s="1"/>
  <c r="P425" i="1"/>
  <c r="W425" i="1" s="1"/>
  <c r="X425" i="1" s="1"/>
  <c r="P424" i="1"/>
  <c r="W424" i="1" s="1"/>
  <c r="X424" i="1" s="1"/>
  <c r="W423" i="1"/>
  <c r="X423" i="1" s="1"/>
  <c r="P423" i="1"/>
  <c r="P422" i="1"/>
  <c r="W422" i="1" s="1"/>
  <c r="X422" i="1" s="1"/>
  <c r="P421" i="1"/>
  <c r="W421" i="1" s="1"/>
  <c r="X421" i="1" s="1"/>
  <c r="T420" i="1"/>
  <c r="P420" i="1"/>
  <c r="P419" i="1"/>
  <c r="T419" i="1" s="1"/>
  <c r="X418" i="1"/>
  <c r="P418" i="1"/>
  <c r="W418" i="1" s="1"/>
  <c r="W417" i="1"/>
  <c r="X417" i="1" s="1"/>
  <c r="P417" i="1"/>
  <c r="P416" i="1"/>
  <c r="W416" i="1" s="1"/>
  <c r="X416" i="1" s="1"/>
  <c r="P415" i="1"/>
  <c r="W415" i="1" s="1"/>
  <c r="X415" i="1" s="1"/>
  <c r="T414" i="1"/>
  <c r="P414" i="1"/>
  <c r="P413" i="1"/>
  <c r="W413" i="1" s="1"/>
  <c r="Z413" i="1" s="1"/>
  <c r="T412" i="1"/>
  <c r="P412" i="1"/>
  <c r="W411" i="1"/>
  <c r="Z411" i="1" s="1"/>
  <c r="P411" i="1"/>
  <c r="P410" i="1"/>
  <c r="W410" i="1" s="1"/>
  <c r="Z410" i="1" s="1"/>
  <c r="P409" i="1"/>
  <c r="W409" i="1" s="1"/>
  <c r="Z409" i="1" s="1"/>
  <c r="Z408" i="1"/>
  <c r="W408" i="1"/>
  <c r="P408" i="1"/>
  <c r="W407" i="1"/>
  <c r="Z407" i="1" s="1"/>
  <c r="P407" i="1"/>
  <c r="P406" i="1"/>
  <c r="W406" i="1" s="1"/>
  <c r="Z406" i="1" s="1"/>
  <c r="P405" i="1"/>
  <c r="W405" i="1" s="1"/>
  <c r="Z405" i="1" s="1"/>
  <c r="P404" i="1"/>
  <c r="W404" i="1" s="1"/>
  <c r="Z404" i="1" s="1"/>
  <c r="W403" i="1"/>
  <c r="Z403" i="1" s="1"/>
  <c r="P403" i="1"/>
  <c r="P402" i="1"/>
  <c r="W402" i="1" s="1"/>
  <c r="Z402" i="1" s="1"/>
  <c r="P401" i="1"/>
  <c r="W401" i="1" s="1"/>
  <c r="Z401" i="1" s="1"/>
  <c r="P400" i="1"/>
  <c r="W400" i="1" s="1"/>
  <c r="Z400" i="1" s="1"/>
  <c r="W399" i="1"/>
  <c r="Z399" i="1" s="1"/>
  <c r="P399" i="1"/>
  <c r="P398" i="1"/>
  <c r="W398" i="1" s="1"/>
  <c r="Z398" i="1" s="1"/>
  <c r="P397" i="1"/>
  <c r="W397" i="1" s="1"/>
  <c r="X397" i="1" s="1"/>
  <c r="Z396" i="1"/>
  <c r="W396" i="1"/>
  <c r="P396" i="1"/>
  <c r="Z395" i="1"/>
  <c r="W395" i="1"/>
  <c r="P395" i="1"/>
  <c r="P394" i="1"/>
  <c r="W394" i="1" s="1"/>
  <c r="Z394" i="1" s="1"/>
  <c r="P393" i="1"/>
  <c r="W393" i="1" s="1"/>
  <c r="Z393" i="1" s="1"/>
  <c r="Z392" i="1"/>
  <c r="W392" i="1"/>
  <c r="P392" i="1"/>
  <c r="P391" i="1"/>
  <c r="W391" i="1" s="1"/>
  <c r="Z391" i="1" s="1"/>
  <c r="W390" i="1"/>
  <c r="Z390" i="1" s="1"/>
  <c r="P390" i="1"/>
  <c r="P389" i="1"/>
  <c r="W389" i="1" s="1"/>
  <c r="Z389" i="1" s="1"/>
  <c r="P388" i="1"/>
  <c r="W388" i="1" s="1"/>
  <c r="Z388" i="1" s="1"/>
  <c r="P387" i="1"/>
  <c r="W387" i="1" s="1"/>
  <c r="Z387" i="1" s="1"/>
  <c r="Z386" i="1"/>
  <c r="W386" i="1"/>
  <c r="P386" i="1"/>
  <c r="P385" i="1"/>
  <c r="W385" i="1" s="1"/>
  <c r="Z385" i="1" s="1"/>
  <c r="P384" i="1"/>
  <c r="W384" i="1" s="1"/>
  <c r="Z384" i="1" s="1"/>
  <c r="P383" i="1"/>
  <c r="W383" i="1" s="1"/>
  <c r="Z383" i="1" s="1"/>
  <c r="Z382" i="1"/>
  <c r="W382" i="1"/>
  <c r="P382" i="1"/>
  <c r="P381" i="1"/>
  <c r="W381" i="1" s="1"/>
  <c r="Z381" i="1" s="1"/>
  <c r="P380" i="1"/>
  <c r="W380" i="1" s="1"/>
  <c r="Z380" i="1" s="1"/>
  <c r="P379" i="1"/>
  <c r="W379" i="1" s="1"/>
  <c r="Z379" i="1" s="1"/>
  <c r="X378" i="1"/>
  <c r="W378" i="1"/>
  <c r="P378" i="1"/>
  <c r="P377" i="1"/>
  <c r="W377" i="1" s="1"/>
  <c r="Z377" i="1" s="1"/>
  <c r="P376" i="1"/>
  <c r="T376" i="1" s="1"/>
  <c r="W375" i="1"/>
  <c r="X375" i="1" s="1"/>
  <c r="P375" i="1"/>
  <c r="P374" i="1"/>
  <c r="W374" i="1" s="1"/>
  <c r="X374" i="1" s="1"/>
  <c r="P373" i="1"/>
  <c r="W373" i="1" s="1"/>
  <c r="Z373" i="1" s="1"/>
  <c r="Z372" i="1"/>
  <c r="P372" i="1"/>
  <c r="W372" i="1" s="1"/>
  <c r="W371" i="1"/>
  <c r="Z371" i="1" s="1"/>
  <c r="P371" i="1"/>
  <c r="P370" i="1"/>
  <c r="W370" i="1" s="1"/>
  <c r="X370" i="1" s="1"/>
  <c r="P369" i="1"/>
  <c r="W369" i="1" s="1"/>
  <c r="X369" i="1" s="1"/>
  <c r="X368" i="1"/>
  <c r="P368" i="1"/>
  <c r="W368" i="1" s="1"/>
  <c r="W367" i="1"/>
  <c r="X367" i="1" s="1"/>
  <c r="P367" i="1"/>
  <c r="P366" i="1"/>
  <c r="T366" i="1" s="1"/>
  <c r="P365" i="1"/>
  <c r="W365" i="1" s="1"/>
  <c r="X365" i="1" s="1"/>
  <c r="T364" i="1"/>
  <c r="P364" i="1"/>
  <c r="P363" i="1"/>
  <c r="W363" i="1" s="1"/>
  <c r="X363" i="1" s="1"/>
  <c r="T362" i="1"/>
  <c r="P362" i="1"/>
  <c r="P361" i="1"/>
  <c r="W361" i="1" s="1"/>
  <c r="Z361" i="1" s="1"/>
  <c r="P360" i="1"/>
  <c r="W360" i="1" s="1"/>
  <c r="X360" i="1" s="1"/>
  <c r="X359" i="1"/>
  <c r="P359" i="1"/>
  <c r="W359" i="1" s="1"/>
  <c r="W358" i="1"/>
  <c r="X358" i="1" s="1"/>
  <c r="P358" i="1"/>
  <c r="P357" i="1"/>
  <c r="W357" i="1" s="1"/>
  <c r="X357" i="1" s="1"/>
  <c r="P356" i="1"/>
  <c r="W356" i="1" s="1"/>
  <c r="X356" i="1" s="1"/>
  <c r="X355" i="1"/>
  <c r="P355" i="1"/>
  <c r="W355" i="1" s="1"/>
  <c r="W354" i="1"/>
  <c r="X354" i="1" s="1"/>
  <c r="P354" i="1"/>
  <c r="P353" i="1"/>
  <c r="T353" i="1" s="1"/>
  <c r="T352" i="1"/>
  <c r="P352" i="1"/>
  <c r="P351" i="1"/>
  <c r="T351" i="1" s="1"/>
  <c r="T350" i="1"/>
  <c r="P350" i="1"/>
  <c r="P349" i="1"/>
  <c r="T349" i="1" s="1"/>
  <c r="T348" i="1"/>
  <c r="P348" i="1"/>
  <c r="P347" i="1"/>
  <c r="T347" i="1" s="1"/>
  <c r="V346" i="1"/>
  <c r="P346" i="1"/>
  <c r="P345" i="1"/>
  <c r="V345" i="1" s="1"/>
  <c r="V344" i="1"/>
  <c r="P344" i="1"/>
  <c r="P343" i="1"/>
  <c r="V343" i="1" s="1"/>
  <c r="V342" i="1"/>
  <c r="P342" i="1"/>
  <c r="P341" i="1"/>
  <c r="V341" i="1" s="1"/>
  <c r="V340" i="1"/>
  <c r="P340" i="1"/>
  <c r="P339" i="1"/>
  <c r="V339" i="1" s="1"/>
  <c r="V338" i="1"/>
  <c r="P338" i="1"/>
  <c r="P337" i="1"/>
  <c r="V337" i="1" s="1"/>
  <c r="V336" i="1"/>
  <c r="P336" i="1"/>
  <c r="P335" i="1"/>
  <c r="V335" i="1" s="1"/>
  <c r="V334" i="1"/>
  <c r="P334" i="1"/>
  <c r="P333" i="1"/>
  <c r="V333" i="1" s="1"/>
  <c r="V332" i="1"/>
  <c r="P332" i="1"/>
  <c r="P331" i="1"/>
  <c r="V331" i="1" s="1"/>
  <c r="V330" i="1"/>
  <c r="P330" i="1"/>
  <c r="P329" i="1"/>
  <c r="V329" i="1" s="1"/>
  <c r="V328" i="1"/>
  <c r="P328" i="1"/>
  <c r="P327" i="1"/>
  <c r="V327" i="1" s="1"/>
  <c r="V326" i="1"/>
  <c r="P326" i="1"/>
  <c r="P325" i="1"/>
  <c r="W325" i="1" s="1"/>
  <c r="Z325" i="1" s="1"/>
  <c r="P324" i="1"/>
  <c r="W324" i="1" s="1"/>
  <c r="Z324" i="1" s="1"/>
  <c r="P323" i="1"/>
  <c r="W323" i="1" s="1"/>
  <c r="Z323" i="1" s="1"/>
  <c r="Z322" i="1"/>
  <c r="W322" i="1"/>
  <c r="P322" i="1"/>
  <c r="P321" i="1"/>
  <c r="T321" i="1" s="1"/>
  <c r="T320" i="1"/>
  <c r="P320" i="1"/>
  <c r="P319" i="1"/>
  <c r="T319" i="1" s="1"/>
  <c r="T318" i="1"/>
  <c r="P318" i="1"/>
  <c r="P317" i="1"/>
  <c r="T317" i="1" s="1"/>
  <c r="T316" i="1"/>
  <c r="P316" i="1"/>
  <c r="P315" i="1"/>
  <c r="T315" i="1" s="1"/>
  <c r="T314" i="1"/>
  <c r="P314" i="1"/>
  <c r="P313" i="1"/>
  <c r="T313" i="1" s="1"/>
  <c r="T312" i="1"/>
  <c r="P312" i="1"/>
  <c r="P311" i="1"/>
  <c r="T311" i="1" s="1"/>
  <c r="T310" i="1"/>
  <c r="P310" i="1"/>
  <c r="P309" i="1"/>
  <c r="T309" i="1" s="1"/>
  <c r="T308" i="1"/>
  <c r="P308" i="1"/>
  <c r="P307" i="1"/>
  <c r="T307" i="1" s="1"/>
  <c r="T306" i="1"/>
  <c r="P306" i="1"/>
  <c r="P305" i="1"/>
  <c r="T305" i="1" s="1"/>
  <c r="T304" i="1"/>
  <c r="P304" i="1"/>
  <c r="P303" i="1"/>
  <c r="T303" i="1" s="1"/>
  <c r="T302" i="1"/>
  <c r="P302" i="1"/>
  <c r="P301" i="1"/>
  <c r="T301" i="1" s="1"/>
  <c r="T300" i="1"/>
  <c r="P300" i="1"/>
  <c r="P299" i="1"/>
  <c r="T299" i="1" s="1"/>
  <c r="T298" i="1"/>
  <c r="P298" i="1"/>
  <c r="P297" i="1"/>
  <c r="T297" i="1" s="1"/>
  <c r="Z296" i="1"/>
  <c r="P296" i="1"/>
  <c r="W296" i="1" s="1"/>
  <c r="P295" i="1"/>
  <c r="T295" i="1" s="1"/>
  <c r="P294" i="1"/>
  <c r="T294" i="1" s="1"/>
  <c r="P293" i="1"/>
  <c r="T293" i="1" s="1"/>
  <c r="P292" i="1"/>
  <c r="T292" i="1" s="1"/>
  <c r="T291" i="1"/>
  <c r="P291" i="1"/>
  <c r="P290" i="1"/>
  <c r="T290" i="1" s="1"/>
  <c r="P289" i="1"/>
  <c r="T289" i="1" s="1"/>
  <c r="P288" i="1"/>
  <c r="T288" i="1" s="1"/>
  <c r="P287" i="1"/>
  <c r="T287" i="1" s="1"/>
  <c r="P286" i="1"/>
  <c r="T286" i="1" s="1"/>
  <c r="P285" i="1"/>
  <c r="T285" i="1" s="1"/>
  <c r="P284" i="1"/>
  <c r="T284" i="1" s="1"/>
  <c r="T283" i="1"/>
  <c r="P283" i="1"/>
  <c r="P282" i="1"/>
  <c r="T282" i="1" s="1"/>
  <c r="P281" i="1"/>
  <c r="T281" i="1" s="1"/>
  <c r="P280" i="1"/>
  <c r="T280" i="1" s="1"/>
  <c r="P279" i="1"/>
  <c r="T279" i="1" s="1"/>
  <c r="P278" i="1"/>
  <c r="T278" i="1" s="1"/>
  <c r="P277" i="1"/>
  <c r="T277" i="1" s="1"/>
  <c r="P276" i="1"/>
  <c r="T276" i="1" s="1"/>
  <c r="T275" i="1"/>
  <c r="P275" i="1"/>
  <c r="P274" i="1"/>
  <c r="T274" i="1" s="1"/>
  <c r="W273" i="1"/>
  <c r="Z273" i="1" s="1"/>
  <c r="P273" i="1"/>
  <c r="P272" i="1"/>
  <c r="T272" i="1" s="1"/>
  <c r="T271" i="1"/>
  <c r="P271" i="1"/>
  <c r="P270" i="1"/>
  <c r="T270" i="1" s="1"/>
  <c r="T269" i="1"/>
  <c r="P269" i="1"/>
  <c r="P268" i="1"/>
  <c r="T268" i="1" s="1"/>
  <c r="T267" i="1"/>
  <c r="P267" i="1"/>
  <c r="P266" i="1"/>
  <c r="T266" i="1" s="1"/>
  <c r="T265" i="1"/>
  <c r="P265" i="1"/>
  <c r="P264" i="1"/>
  <c r="T264" i="1" s="1"/>
  <c r="T263" i="1"/>
  <c r="P263" i="1"/>
  <c r="P262" i="1"/>
  <c r="T262" i="1" s="1"/>
  <c r="T261" i="1"/>
  <c r="P261" i="1"/>
  <c r="P260" i="1"/>
  <c r="T260" i="1" s="1"/>
  <c r="T259" i="1"/>
  <c r="P259" i="1"/>
  <c r="P258" i="1"/>
  <c r="T258" i="1" s="1"/>
  <c r="T257" i="1"/>
  <c r="P257" i="1"/>
  <c r="P256" i="1"/>
  <c r="T256" i="1" s="1"/>
  <c r="T255" i="1"/>
  <c r="P255" i="1"/>
  <c r="P254" i="1"/>
  <c r="T254" i="1" s="1"/>
  <c r="T253" i="1"/>
  <c r="P253" i="1"/>
  <c r="P252" i="1"/>
  <c r="T252" i="1" s="1"/>
  <c r="T251" i="1"/>
  <c r="P251" i="1"/>
  <c r="P250" i="1"/>
  <c r="T250" i="1" s="1"/>
  <c r="T249" i="1"/>
  <c r="P249" i="1"/>
  <c r="P248" i="1"/>
  <c r="W248" i="1" s="1"/>
  <c r="Z248" i="1" s="1"/>
  <c r="T247" i="1"/>
  <c r="P247" i="1"/>
  <c r="P246" i="1"/>
  <c r="T246" i="1" s="1"/>
  <c r="P245" i="1"/>
  <c r="W245" i="1" s="1"/>
  <c r="Z245" i="1" s="1"/>
  <c r="T244" i="1"/>
  <c r="P244" i="1"/>
  <c r="P243" i="1"/>
  <c r="T243" i="1" s="1"/>
  <c r="T242" i="1"/>
  <c r="P242" i="1"/>
  <c r="P241" i="1"/>
  <c r="T241" i="1" s="1"/>
  <c r="T240" i="1"/>
  <c r="P240" i="1"/>
  <c r="P239" i="1"/>
  <c r="T239" i="1" s="1"/>
  <c r="T238" i="1"/>
  <c r="P238" i="1"/>
  <c r="P237" i="1"/>
  <c r="T237" i="1" s="1"/>
  <c r="T236" i="1"/>
  <c r="P236" i="1"/>
  <c r="P235" i="1"/>
  <c r="W235" i="1" s="1"/>
  <c r="Z235" i="1" s="1"/>
  <c r="T234" i="1"/>
  <c r="P234" i="1"/>
  <c r="P233" i="1"/>
  <c r="T233" i="1" s="1"/>
  <c r="T232" i="1"/>
  <c r="P232" i="1"/>
  <c r="P231" i="1"/>
  <c r="T231" i="1" s="1"/>
  <c r="T230" i="1"/>
  <c r="P230" i="1"/>
  <c r="P229" i="1"/>
  <c r="T229" i="1" s="1"/>
  <c r="P228" i="1"/>
  <c r="T228" i="1" s="1"/>
  <c r="P227" i="1"/>
  <c r="T227" i="1" s="1"/>
  <c r="P226" i="1"/>
  <c r="T226" i="1" s="1"/>
  <c r="P225" i="1"/>
  <c r="T225" i="1" s="1"/>
  <c r="P224" i="1"/>
  <c r="T224" i="1" s="1"/>
  <c r="T223" i="1"/>
  <c r="P223" i="1"/>
  <c r="P222" i="1"/>
  <c r="T222" i="1" s="1"/>
  <c r="P221" i="1"/>
  <c r="T221" i="1" s="1"/>
  <c r="P220" i="1"/>
  <c r="T220" i="1" s="1"/>
  <c r="P219" i="1"/>
  <c r="T219" i="1" s="1"/>
  <c r="P218" i="1"/>
  <c r="T218" i="1" s="1"/>
  <c r="P217" i="1"/>
  <c r="T217" i="1" s="1"/>
  <c r="P216" i="1"/>
  <c r="T216" i="1" s="1"/>
  <c r="T215" i="1"/>
  <c r="P215" i="1"/>
  <c r="P214" i="1"/>
  <c r="T214" i="1" s="1"/>
  <c r="P213" i="1"/>
  <c r="T213" i="1" s="1"/>
  <c r="P212" i="1"/>
  <c r="T212" i="1" s="1"/>
  <c r="P211" i="1"/>
  <c r="T211" i="1" s="1"/>
  <c r="P210" i="1"/>
  <c r="T210" i="1" s="1"/>
  <c r="P209" i="1"/>
  <c r="T209" i="1" s="1"/>
  <c r="P208" i="1"/>
  <c r="T208" i="1" s="1"/>
  <c r="T207" i="1"/>
  <c r="P207" i="1"/>
  <c r="P206" i="1"/>
  <c r="T206" i="1" s="1"/>
  <c r="P205" i="1"/>
  <c r="T205" i="1" s="1"/>
  <c r="P204" i="1"/>
  <c r="T204" i="1" s="1"/>
  <c r="P203" i="1"/>
  <c r="T203" i="1" s="1"/>
  <c r="P202" i="1"/>
  <c r="T202" i="1" s="1"/>
  <c r="P201" i="1"/>
  <c r="T201" i="1" s="1"/>
  <c r="P200" i="1"/>
  <c r="T200" i="1" s="1"/>
  <c r="T199" i="1"/>
  <c r="P199" i="1"/>
  <c r="P198" i="1"/>
  <c r="T198" i="1" s="1"/>
  <c r="P197" i="1"/>
  <c r="T197" i="1" s="1"/>
  <c r="P196" i="1"/>
  <c r="T196" i="1" s="1"/>
  <c r="P195" i="1"/>
  <c r="T195" i="1" s="1"/>
  <c r="P194" i="1"/>
  <c r="T194" i="1" s="1"/>
  <c r="P193" i="1"/>
  <c r="T193" i="1" s="1"/>
  <c r="P192" i="1"/>
  <c r="T192" i="1" s="1"/>
  <c r="T191" i="1"/>
  <c r="P191" i="1"/>
  <c r="P190" i="1"/>
  <c r="T190" i="1" s="1"/>
  <c r="P189" i="1"/>
  <c r="T189" i="1" s="1"/>
  <c r="P188" i="1"/>
  <c r="T188" i="1" s="1"/>
  <c r="P187" i="1"/>
  <c r="T187" i="1" s="1"/>
  <c r="P186" i="1"/>
  <c r="T186" i="1" s="1"/>
  <c r="P185" i="1"/>
  <c r="T185" i="1" s="1"/>
  <c r="P184" i="1"/>
  <c r="T184" i="1" s="1"/>
  <c r="T183" i="1"/>
  <c r="P183" i="1"/>
  <c r="P182" i="1"/>
  <c r="T182" i="1" s="1"/>
  <c r="P181" i="1"/>
  <c r="T181" i="1" s="1"/>
  <c r="P180" i="1"/>
  <c r="T180" i="1" s="1"/>
  <c r="P179" i="1"/>
  <c r="T179" i="1" s="1"/>
  <c r="P178" i="1"/>
  <c r="T178" i="1" s="1"/>
  <c r="P177" i="1"/>
  <c r="T177" i="1" s="1"/>
  <c r="P176" i="1"/>
  <c r="T176" i="1" s="1"/>
  <c r="T175" i="1"/>
  <c r="P175" i="1"/>
  <c r="P174" i="1"/>
  <c r="T174" i="1" s="1"/>
  <c r="W173" i="1"/>
  <c r="Z173" i="1" s="1"/>
  <c r="P173" i="1"/>
  <c r="P172" i="1"/>
  <c r="T172" i="1" s="1"/>
  <c r="T171" i="1"/>
  <c r="P171" i="1"/>
  <c r="P170" i="1"/>
  <c r="T170" i="1" s="1"/>
  <c r="T169" i="1"/>
  <c r="P169" i="1"/>
  <c r="P168" i="1"/>
  <c r="T168" i="1" s="1"/>
  <c r="T167" i="1"/>
  <c r="P167" i="1"/>
  <c r="P166" i="1"/>
  <c r="T166" i="1" s="1"/>
  <c r="T165" i="1"/>
  <c r="P165" i="1"/>
  <c r="P164" i="1"/>
  <c r="T164" i="1" s="1"/>
  <c r="T163" i="1"/>
  <c r="P163" i="1"/>
  <c r="P162" i="1"/>
  <c r="T162" i="1" s="1"/>
  <c r="T161" i="1"/>
  <c r="P161" i="1"/>
  <c r="P160" i="1"/>
  <c r="T160" i="1" s="1"/>
  <c r="T159" i="1"/>
  <c r="P159" i="1"/>
  <c r="P158" i="1"/>
  <c r="T158" i="1" s="1"/>
  <c r="T157" i="1"/>
  <c r="P157" i="1"/>
  <c r="P156" i="1"/>
  <c r="T156" i="1" s="1"/>
  <c r="T155" i="1"/>
  <c r="P155" i="1"/>
  <c r="P154" i="1"/>
  <c r="T154" i="1" s="1"/>
  <c r="T153" i="1"/>
  <c r="P153" i="1"/>
  <c r="P152" i="1"/>
  <c r="T152" i="1" s="1"/>
  <c r="T151" i="1"/>
  <c r="P151" i="1"/>
  <c r="P150" i="1"/>
  <c r="T150" i="1" s="1"/>
  <c r="Z149" i="1"/>
  <c r="P149" i="1"/>
  <c r="W149" i="1" s="1"/>
  <c r="P148" i="1"/>
  <c r="T148" i="1" s="1"/>
  <c r="P147" i="1"/>
  <c r="T147" i="1" s="1"/>
  <c r="P146" i="1"/>
  <c r="T146" i="1" s="1"/>
  <c r="P145" i="1"/>
  <c r="T145" i="1" s="1"/>
  <c r="T144" i="1"/>
  <c r="P144" i="1"/>
  <c r="P143" i="1"/>
  <c r="T143" i="1" s="1"/>
  <c r="W142" i="1"/>
  <c r="Z142" i="1" s="1"/>
  <c r="P142" i="1"/>
  <c r="P141" i="1"/>
  <c r="T141" i="1" s="1"/>
  <c r="T140" i="1"/>
  <c r="P140" i="1"/>
  <c r="P139" i="1"/>
  <c r="T139" i="1" s="1"/>
  <c r="T138" i="1"/>
  <c r="P138" i="1"/>
  <c r="P137" i="1"/>
  <c r="T137" i="1" s="1"/>
  <c r="T136" i="1"/>
  <c r="P136" i="1"/>
  <c r="P135" i="1"/>
  <c r="T135" i="1" s="1"/>
  <c r="T134" i="1"/>
  <c r="P134" i="1"/>
  <c r="P133" i="1"/>
  <c r="T133" i="1" s="1"/>
  <c r="T132" i="1"/>
  <c r="P132" i="1"/>
  <c r="P131" i="1"/>
  <c r="T131" i="1" s="1"/>
  <c r="T130" i="1"/>
  <c r="P130" i="1"/>
  <c r="P129" i="1"/>
  <c r="T129" i="1" s="1"/>
  <c r="T128" i="1"/>
  <c r="P128" i="1"/>
  <c r="P127" i="1"/>
  <c r="W127" i="1" s="1"/>
  <c r="Z127" i="1" s="1"/>
  <c r="P126" i="1"/>
  <c r="W126" i="1" s="1"/>
  <c r="Z126" i="1" s="1"/>
  <c r="T125" i="1"/>
  <c r="P125" i="1"/>
  <c r="P124" i="1"/>
  <c r="T124" i="1" s="1"/>
  <c r="T123" i="1"/>
  <c r="P123" i="1"/>
  <c r="P122" i="1"/>
  <c r="T122" i="1" s="1"/>
  <c r="T121" i="1"/>
  <c r="P121" i="1"/>
  <c r="P120" i="1"/>
  <c r="T120" i="1" s="1"/>
  <c r="T119" i="1"/>
  <c r="P119" i="1"/>
  <c r="P118" i="1"/>
  <c r="T118" i="1" s="1"/>
  <c r="T117" i="1"/>
  <c r="P117" i="1"/>
  <c r="P116" i="1"/>
  <c r="T116" i="1" s="1"/>
  <c r="T115" i="1"/>
  <c r="P115" i="1"/>
  <c r="P114" i="1"/>
  <c r="T114" i="1" s="1"/>
  <c r="T113" i="1"/>
  <c r="P113" i="1"/>
  <c r="P112" i="1"/>
  <c r="T112" i="1" s="1"/>
  <c r="T111" i="1"/>
  <c r="P111" i="1"/>
  <c r="P110" i="1"/>
  <c r="T110" i="1" s="1"/>
  <c r="P109" i="1"/>
  <c r="W109" i="1" s="1"/>
  <c r="Z109" i="1" s="1"/>
  <c r="Z108" i="1"/>
  <c r="W108" i="1"/>
  <c r="P108" i="1"/>
  <c r="P107" i="1"/>
  <c r="T107" i="1" s="1"/>
  <c r="T106" i="1"/>
  <c r="P106" i="1"/>
  <c r="P105" i="1"/>
  <c r="T105" i="1" s="1"/>
  <c r="T104" i="1"/>
  <c r="P104" i="1"/>
  <c r="P103" i="1"/>
  <c r="T103" i="1" s="1"/>
  <c r="T102" i="1"/>
  <c r="P102" i="1"/>
  <c r="P101" i="1"/>
  <c r="T101" i="1" s="1"/>
  <c r="T100" i="1"/>
  <c r="P100" i="1"/>
  <c r="P99" i="1"/>
  <c r="W99" i="1" s="1"/>
  <c r="Z99" i="1" s="1"/>
  <c r="P98" i="1"/>
  <c r="W98" i="1" s="1"/>
  <c r="X98" i="1" s="1"/>
  <c r="T97" i="1"/>
  <c r="P97" i="1"/>
  <c r="P96" i="1"/>
  <c r="T96" i="1" s="1"/>
  <c r="T95" i="1"/>
  <c r="P95" i="1"/>
  <c r="P94" i="1"/>
  <c r="W94" i="1" s="1"/>
  <c r="X94" i="1" s="1"/>
  <c r="P93" i="1"/>
  <c r="W93" i="1" s="1"/>
  <c r="X93" i="1" s="1"/>
  <c r="T92" i="1"/>
  <c r="P92" i="1"/>
  <c r="W91" i="1"/>
  <c r="Z91" i="1" s="1"/>
  <c r="P91" i="1"/>
  <c r="P90" i="1"/>
  <c r="W90" i="1" s="1"/>
  <c r="X90" i="1" s="1"/>
  <c r="Z89" i="1"/>
  <c r="W89" i="1"/>
  <c r="P89" i="1"/>
  <c r="W88" i="1"/>
  <c r="X88" i="1" s="1"/>
  <c r="P88" i="1"/>
  <c r="P87" i="1"/>
  <c r="W87" i="1" s="1"/>
  <c r="X87" i="1" s="1"/>
  <c r="T86" i="1"/>
  <c r="P86" i="1"/>
  <c r="P85" i="1"/>
  <c r="T85" i="1" s="1"/>
  <c r="T84" i="1"/>
  <c r="P84" i="1"/>
  <c r="P83" i="1"/>
  <c r="T83" i="1" s="1"/>
  <c r="T82" i="1"/>
  <c r="P82" i="1"/>
  <c r="P81" i="1"/>
  <c r="T81" i="1" s="1"/>
  <c r="T80" i="1"/>
  <c r="P80" i="1"/>
  <c r="P79" i="1"/>
  <c r="T79" i="1" s="1"/>
  <c r="T78" i="1"/>
  <c r="P78" i="1"/>
  <c r="P77" i="1"/>
  <c r="T77" i="1" s="1"/>
  <c r="P76" i="1"/>
  <c r="T76" i="1" s="1"/>
  <c r="T75" i="1"/>
  <c r="P75" i="1"/>
  <c r="P74" i="1"/>
  <c r="T74" i="1" s="1"/>
  <c r="P73" i="1"/>
  <c r="T73" i="1" s="1"/>
  <c r="P72" i="1"/>
  <c r="T72" i="1" s="1"/>
  <c r="P71" i="1"/>
  <c r="T71" i="1" s="1"/>
  <c r="P70" i="1"/>
  <c r="T70" i="1" s="1"/>
  <c r="W69" i="1"/>
  <c r="Z69" i="1" s="1"/>
  <c r="P69" i="1"/>
  <c r="W68" i="1"/>
  <c r="X68" i="1" s="1"/>
  <c r="P68" i="1"/>
  <c r="P67" i="1"/>
  <c r="W67" i="1" s="1"/>
  <c r="Z67" i="1" s="1"/>
  <c r="P66" i="1"/>
  <c r="W66" i="1" s="1"/>
  <c r="Z66" i="1" s="1"/>
  <c r="W65" i="1"/>
  <c r="Z65" i="1" s="1"/>
  <c r="P65" i="1"/>
  <c r="W64" i="1"/>
  <c r="Z64" i="1" s="1"/>
  <c r="P64" i="1"/>
  <c r="P63" i="1"/>
  <c r="W63" i="1" s="1"/>
  <c r="Z63" i="1" s="1"/>
  <c r="P62" i="1"/>
  <c r="W62" i="1" s="1"/>
  <c r="Z62" i="1" s="1"/>
  <c r="W61" i="1"/>
  <c r="Z61" i="1" s="1"/>
  <c r="P61" i="1"/>
  <c r="W60" i="1"/>
  <c r="Z60" i="1" s="1"/>
  <c r="P60" i="1"/>
  <c r="P59" i="1"/>
  <c r="W59" i="1" s="1"/>
  <c r="Z59" i="1" s="1"/>
  <c r="P58" i="1"/>
  <c r="W58" i="1" s="1"/>
  <c r="Z58" i="1" s="1"/>
  <c r="W57" i="1"/>
  <c r="Y57" i="1" s="1"/>
  <c r="P57" i="1"/>
  <c r="W56" i="1"/>
  <c r="X56" i="1" s="1"/>
  <c r="P56" i="1"/>
  <c r="P55" i="1"/>
  <c r="W55" i="1" s="1"/>
  <c r="X55" i="1" s="1"/>
  <c r="P54" i="1"/>
  <c r="W54" i="1" s="1"/>
  <c r="X54" i="1" s="1"/>
  <c r="W53" i="1"/>
  <c r="X53" i="1" s="1"/>
  <c r="P53" i="1"/>
  <c r="W52" i="1"/>
  <c r="X52" i="1" s="1"/>
  <c r="P52" i="1"/>
  <c r="P51" i="1"/>
  <c r="W51" i="1" s="1"/>
  <c r="X51" i="1" s="1"/>
  <c r="P50" i="1"/>
  <c r="W50" i="1" s="1"/>
  <c r="X50" i="1" s="1"/>
  <c r="W49" i="1"/>
  <c r="X49" i="1" s="1"/>
  <c r="P49" i="1"/>
  <c r="W48" i="1"/>
  <c r="X48" i="1" s="1"/>
  <c r="P48" i="1"/>
  <c r="P47" i="1"/>
  <c r="W47" i="1" s="1"/>
  <c r="X47" i="1" s="1"/>
  <c r="P46" i="1"/>
  <c r="W46" i="1" s="1"/>
  <c r="X46" i="1" s="1"/>
  <c r="W45" i="1"/>
  <c r="X45" i="1" s="1"/>
  <c r="P45" i="1"/>
  <c r="X44" i="1"/>
  <c r="W44" i="1"/>
  <c r="Y44" i="1" s="1"/>
  <c r="P44" i="1"/>
  <c r="P43" i="1"/>
  <c r="W43" i="1" s="1"/>
  <c r="Y43" i="1" s="1"/>
  <c r="P42" i="1"/>
  <c r="W42" i="1" s="1"/>
  <c r="X42" i="1" s="1"/>
  <c r="P41" i="1"/>
  <c r="W41" i="1" s="1"/>
  <c r="Y41" i="1" s="1"/>
  <c r="X40" i="1"/>
  <c r="W40" i="1"/>
  <c r="P40" i="1"/>
  <c r="P39" i="1"/>
  <c r="W39" i="1" s="1"/>
  <c r="Y39" i="1" s="1"/>
  <c r="P38" i="1"/>
  <c r="W38" i="1" s="1"/>
  <c r="P37" i="1"/>
  <c r="W37" i="1" s="1"/>
  <c r="X37" i="1" s="1"/>
  <c r="Y36" i="1"/>
  <c r="P36" i="1"/>
  <c r="W36" i="1" s="1"/>
  <c r="X36" i="1" s="1"/>
  <c r="P35" i="1"/>
  <c r="W35" i="1" s="1"/>
  <c r="Y35" i="1" s="1"/>
  <c r="X34" i="1"/>
  <c r="W34" i="1"/>
  <c r="P34" i="1"/>
  <c r="P33" i="1"/>
  <c r="W33" i="1" s="1"/>
  <c r="Y33" i="1" s="1"/>
  <c r="P32" i="1"/>
  <c r="W32" i="1" s="1"/>
  <c r="X32" i="1" s="1"/>
  <c r="P31" i="1"/>
  <c r="W31" i="1" s="1"/>
  <c r="Y31" i="1" s="1"/>
  <c r="X30" i="1"/>
  <c r="W30" i="1"/>
  <c r="P30" i="1"/>
  <c r="P29" i="1"/>
  <c r="W29" i="1" s="1"/>
  <c r="Z29" i="1" s="1"/>
  <c r="P28" i="1"/>
  <c r="W28" i="1" s="1"/>
  <c r="Z28" i="1" s="1"/>
  <c r="P27" i="1"/>
  <c r="W27" i="1" s="1"/>
  <c r="Z27" i="1" s="1"/>
  <c r="Z26" i="1"/>
  <c r="W26" i="1"/>
  <c r="P26" i="1"/>
  <c r="P25" i="1"/>
  <c r="W25" i="1" s="1"/>
  <c r="Z25" i="1" s="1"/>
  <c r="P24" i="1"/>
  <c r="W24" i="1" s="1"/>
  <c r="Z24" i="1" s="1"/>
  <c r="P23" i="1"/>
  <c r="W23" i="1" s="1"/>
  <c r="Z23" i="1" s="1"/>
  <c r="Z22" i="1"/>
  <c r="W22" i="1"/>
  <c r="P22" i="1"/>
  <c r="W21" i="1"/>
  <c r="Y21" i="1" s="1"/>
  <c r="P21" i="1"/>
  <c r="W20" i="1"/>
  <c r="Y20" i="1" s="1"/>
  <c r="P20" i="1"/>
  <c r="P19" i="1"/>
  <c r="W19" i="1" s="1"/>
  <c r="Y19" i="1" s="1"/>
  <c r="P18" i="1"/>
  <c r="W18" i="1" s="1"/>
  <c r="X18" i="1" s="1"/>
  <c r="Y17" i="1"/>
  <c r="W17" i="1"/>
  <c r="P17" i="1"/>
  <c r="W16" i="1"/>
  <c r="X16" i="1" s="1"/>
  <c r="P16" i="1"/>
  <c r="P15" i="1"/>
  <c r="W15" i="1" s="1"/>
  <c r="Z15" i="1" s="1"/>
  <c r="P14" i="1"/>
  <c r="W14" i="1" s="1"/>
  <c r="X14" i="1" s="1"/>
  <c r="X13" i="1"/>
  <c r="W13" i="1"/>
  <c r="P13" i="1"/>
  <c r="Y12" i="1"/>
  <c r="W12" i="1"/>
  <c r="P12" i="1"/>
  <c r="P11" i="1"/>
  <c r="W11" i="1" s="1"/>
  <c r="X11" i="1" s="1"/>
  <c r="P10" i="1"/>
  <c r="W10" i="1" s="1"/>
  <c r="P9" i="1"/>
  <c r="W9" i="1" s="1"/>
  <c r="Y9" i="1" s="1"/>
  <c r="X8" i="1"/>
  <c r="P8" i="1"/>
  <c r="W8" i="1" s="1"/>
  <c r="Y38" i="1" l="1"/>
  <c r="X38" i="1"/>
  <c r="T682" i="1"/>
  <c r="T1093" i="1" s="1"/>
  <c r="Z682" i="1"/>
  <c r="Z1093" i="1" s="1"/>
  <c r="Z1097" i="1" s="1"/>
  <c r="Y10" i="1"/>
  <c r="Y682" i="1" s="1"/>
  <c r="Y1093" i="1" s="1"/>
  <c r="X10" i="1"/>
  <c r="Y643" i="1"/>
  <c r="X643" i="1"/>
  <c r="X21" i="1"/>
  <c r="V1091" i="1"/>
  <c r="X20" i="1"/>
  <c r="X682" i="1" s="1"/>
  <c r="Y669" i="1"/>
  <c r="X669" i="1"/>
  <c r="Z1091" i="1"/>
  <c r="Y983" i="1"/>
  <c r="Y1091" i="1" s="1"/>
  <c r="X983" i="1"/>
  <c r="W682" i="1"/>
  <c r="W1093" i="1" s="1"/>
  <c r="W1097" i="1" s="1"/>
  <c r="V682" i="1"/>
  <c r="V1093" i="1" s="1"/>
  <c r="U1091" i="1"/>
  <c r="U1093" i="1" s="1"/>
  <c r="Y1010" i="1"/>
  <c r="X1010" i="1"/>
  <c r="W1095" i="1"/>
  <c r="X782" i="1"/>
  <c r="X1091" i="1" s="1"/>
  <c r="Y1011" i="1"/>
  <c r="X1011" i="1"/>
  <c r="Z478" i="1"/>
  <c r="Z1095" i="1" s="1"/>
  <c r="X639" i="1"/>
  <c r="W1091" i="1"/>
  <c r="Y984" i="1"/>
  <c r="X984" i="1"/>
  <c r="Y1000" i="1"/>
  <c r="X1000" i="1"/>
  <c r="Y987" i="1"/>
  <c r="X987" i="1"/>
  <c r="X1070" i="1"/>
  <c r="Y1097" i="1" l="1"/>
  <c r="Y1099" i="1" s="1"/>
  <c r="T1102" i="1"/>
  <c r="X1093" i="1"/>
  <c r="X1097" i="1" s="1"/>
  <c r="T1103" i="1"/>
  <c r="Z1099" i="1"/>
  <c r="U1095" i="1"/>
  <c r="T1101" i="1" l="1"/>
  <c r="T1104" i="1" s="1"/>
  <c r="X1099" i="1"/>
  <c r="U1102" i="1"/>
  <c r="U1103" i="1"/>
  <c r="U1101" i="1"/>
  <c r="U1104" i="1" l="1"/>
</calcChain>
</file>

<file path=xl/sharedStrings.xml><?xml version="1.0" encoding="utf-8"?>
<sst xmlns="http://schemas.openxmlformats.org/spreadsheetml/2006/main" count="1785" uniqueCount="1173">
  <si>
    <t>Puget Sound Energy</t>
  </si>
  <si>
    <t>Detail Working Capital Ajustment</t>
  </si>
  <si>
    <t>(a)</t>
  </si>
  <si>
    <t>(b)</t>
  </si>
  <si>
    <t>( c)</t>
  </si>
  <si>
    <t>(d)</t>
  </si>
  <si>
    <t>(e)</t>
  </si>
  <si>
    <t>(f)</t>
  </si>
  <si>
    <t>(g)</t>
  </si>
  <si>
    <t>(h)</t>
  </si>
  <si>
    <t>(i)</t>
  </si>
  <si>
    <t>(j)</t>
  </si>
  <si>
    <t>ELEC</t>
  </si>
  <si>
    <t>GAS</t>
  </si>
  <si>
    <t>Comb</t>
  </si>
  <si>
    <t>Working Capital</t>
  </si>
  <si>
    <t>Investment</t>
  </si>
  <si>
    <t>Account</t>
  </si>
  <si>
    <t>Account Description</t>
  </si>
  <si>
    <t>AMA (September 16)</t>
  </si>
  <si>
    <t>Rate Base Line No.</t>
  </si>
  <si>
    <t>W/C Line No.</t>
  </si>
  <si>
    <t>Current Assets</t>
  </si>
  <si>
    <t>Current Liabilities</t>
  </si>
  <si>
    <t>Average Invested Capital</t>
  </si>
  <si>
    <t>Total Investments</t>
  </si>
  <si>
    <t xml:space="preserve">Electric-         Rate Base </t>
  </si>
  <si>
    <t>Gas-             Rate Base</t>
  </si>
  <si>
    <t xml:space="preserve">Non-Operating </t>
  </si>
  <si>
    <t>Electric - Plant in Service - PP</t>
  </si>
  <si>
    <t>Gas - Plant in Service - PP</t>
  </si>
  <si>
    <t>34</t>
  </si>
  <si>
    <t>Common - Plant in Service - PP</t>
  </si>
  <si>
    <t>2c</t>
  </si>
  <si>
    <t>26</t>
  </si>
  <si>
    <t>Electric Plant In Service -Manual Adjustment</t>
  </si>
  <si>
    <t>4</t>
  </si>
  <si>
    <t>18</t>
  </si>
  <si>
    <t>Gas Plant In Service - Manual Adjustments</t>
  </si>
  <si>
    <t>1</t>
  </si>
  <si>
    <t>10100651</t>
  </si>
  <si>
    <t>Colstrip 1&amp;2 Non-Recoverable Costs</t>
  </si>
  <si>
    <t>10100661</t>
  </si>
  <si>
    <t>Colstrip 1&amp;2 Non-Recoverable Costs Cont</t>
  </si>
  <si>
    <t>Landis-Gyr Capital Lease</t>
  </si>
  <si>
    <t>56</t>
  </si>
  <si>
    <t>Electric - Plant Held for Future Use -</t>
  </si>
  <si>
    <t>Gas - Plant Held for Future Use - PP</t>
  </si>
  <si>
    <t>Electric Plant - NOT CLASSIFIED - PP</t>
  </si>
  <si>
    <t>16</t>
  </si>
  <si>
    <t>Gas - Plant - NOT CLASSIFIED - PP</t>
  </si>
  <si>
    <t>Common - Plant - NOT CLASSIFIED - PP</t>
  </si>
  <si>
    <t>16a</t>
  </si>
  <si>
    <t>Common NC manual adjustments</t>
  </si>
  <si>
    <t>5</t>
  </si>
  <si>
    <t>Construction Support Clearing - Common</t>
  </si>
  <si>
    <t>51.3</t>
  </si>
  <si>
    <t>CWIP/Retention Clearing (Debit) - Commo</t>
  </si>
  <si>
    <t>Electric - Construction Work in Progres</t>
  </si>
  <si>
    <t>51</t>
  </si>
  <si>
    <t>Gas - Construction Work in Progress - P</t>
  </si>
  <si>
    <t>52</t>
  </si>
  <si>
    <t>Common - Construction Work in Progress</t>
  </si>
  <si>
    <t>Electric CWIP - Manual Adjustments</t>
  </si>
  <si>
    <t>GAS CWIP - Manual Adjustments</t>
  </si>
  <si>
    <t>Common-Cwip-Manual Adjustments</t>
  </si>
  <si>
    <t>Accum Depreciation Non-legal Cost of Removal</t>
  </si>
  <si>
    <t>37</t>
  </si>
  <si>
    <t>Contra Accum Depreciation Non-legal Cost of Remova</t>
  </si>
  <si>
    <t>Elec-Accum Depreciation -PP</t>
  </si>
  <si>
    <t>17</t>
  </si>
  <si>
    <t>24</t>
  </si>
  <si>
    <t>GAS-Accum Depreciation -PP</t>
  </si>
  <si>
    <t>Common-Accum Depreciation -PP</t>
  </si>
  <si>
    <t>7c</t>
  </si>
  <si>
    <t>27</t>
  </si>
  <si>
    <t>Elec-RWIP-CED3 C.O.R./Salvage-PP</t>
  </si>
  <si>
    <t>Common-RWIP-RET1 C.O.R./Salvage PP</t>
  </si>
  <si>
    <t xml:space="preserve">Gas-RWIP-RET1 C.O.R./Salvage PP    </t>
  </si>
  <si>
    <t>Electric  Depr Reserve - Manual Adjustments</t>
  </si>
  <si>
    <t>Gas Depr Reserve - Manual Adjustments</t>
  </si>
  <si>
    <t>Electric-Accum Amortization - PP</t>
  </si>
  <si>
    <t>GAS-Accum Amortization - PP</t>
  </si>
  <si>
    <t>Common-Accum Amortization - PP</t>
  </si>
  <si>
    <t>Electric - Plant Acq Adj. Milwaukee RR</t>
  </si>
  <si>
    <t>Electric - Plant Acq Adj. DuPont</t>
  </si>
  <si>
    <t>Acquisition Adjustment - Encogen</t>
  </si>
  <si>
    <t>Mint Farm - Electric Plant Acquisition Adjustments</t>
  </si>
  <si>
    <t>Whitehorn - Electric Plant Acquisition</t>
  </si>
  <si>
    <t>Ferndale - Electric Plant Acquistion Adjust</t>
  </si>
  <si>
    <t>6</t>
  </si>
  <si>
    <t>Accum Amort Acq Adj. Milwaukee RR - Electric</t>
  </si>
  <si>
    <t>Accum Amort Acq Adj. DuPont - Electric</t>
  </si>
  <si>
    <t>Accumulated Amort Acqu Adj. - Encogen</t>
  </si>
  <si>
    <t>Accum Amort Acquis Adjust - Mint Farm</t>
  </si>
  <si>
    <t>21</t>
  </si>
  <si>
    <t>Accum Amort Acquis Adjust - Whitehorn</t>
  </si>
  <si>
    <t>Accum Amort Acquis Adjust - Ferndale</t>
  </si>
  <si>
    <t>Gas Stored at JP Reservoir - Noncurrent</t>
  </si>
  <si>
    <t>36</t>
  </si>
  <si>
    <t xml:space="preserve">Non-Utility Property - PP </t>
  </si>
  <si>
    <t>54</t>
  </si>
  <si>
    <t>Provision for Non-Utility Property - PP</t>
  </si>
  <si>
    <t>Invest in Assoc.-Other than Rainier Receivables</t>
  </si>
  <si>
    <t>55</t>
  </si>
  <si>
    <t>Other Investment Life Insurance</t>
  </si>
  <si>
    <t>Notes Rec - Intolight</t>
  </si>
  <si>
    <t>Reserve for Suncadia N/R</t>
  </si>
  <si>
    <t>Suncadia N/R agreement</t>
  </si>
  <si>
    <t>Notes Rec - BOA Keyport Lighting &amp; Capa</t>
  </si>
  <si>
    <t>Notes Rec. - City of Buckley</t>
  </si>
  <si>
    <t>Chelan PUD Contract Prepmt Requirement</t>
  </si>
  <si>
    <t>6m</t>
  </si>
  <si>
    <t>23</t>
  </si>
  <si>
    <t>Ferndale Land Lease Escrow - 2046</t>
  </si>
  <si>
    <t xml:space="preserve"> </t>
  </si>
  <si>
    <t>57</t>
  </si>
  <si>
    <t>Cash - State Bank - Concrete</t>
  </si>
  <si>
    <t>US Bank - General Account 1775586</t>
  </si>
  <si>
    <t>US Bank - Damage Claims 1771847</t>
  </si>
  <si>
    <t>Cash-UBOC-Payment Processing Bothell 44</t>
  </si>
  <si>
    <t>Cash-UBOC-Bill Payment Consolidator 443</t>
  </si>
  <si>
    <t>Cash-Key Bank-Concentration 47968102460</t>
  </si>
  <si>
    <t>Cash-Key Bank-PSE Receipts 479681024614</t>
  </si>
  <si>
    <t>Cash-Key Bank-Payroll 190994701174</t>
  </si>
  <si>
    <t>Cash-Key Bank-Accounts Payable 19099470</t>
  </si>
  <si>
    <t>Cash-Key Bank- SAP Credit Balance Refun</t>
  </si>
  <si>
    <t>Cash-Key Bank- Checkfree</t>
  </si>
  <si>
    <t>Cash - Key Bank Tri Ad Flex Spending</t>
  </si>
  <si>
    <t>Cash Credit Card Receipts - Billmatrix</t>
  </si>
  <si>
    <t>Cash-Key Bank-DOXO Receipts-5790</t>
  </si>
  <si>
    <t>Wells Fargo Direct Debit</t>
  </si>
  <si>
    <t>Cash Desk Clearing</t>
  </si>
  <si>
    <t>PSE Help Cash Clearing</t>
  </si>
  <si>
    <t>PSE Merchant Deposit - Transmission</t>
  </si>
  <si>
    <t>6j</t>
  </si>
  <si>
    <t>PSE Transmission Contra - Merchant Deposit</t>
  </si>
  <si>
    <t>PSE Ben Protect Trust-Bank of NY Money</t>
  </si>
  <si>
    <t>59</t>
  </si>
  <si>
    <t>BPA RES JD Wind Deposit</t>
  </si>
  <si>
    <t>Radio Spectrum Purchase Escrow</t>
  </si>
  <si>
    <t>PGE Klamath Peaker Trans Req Deposit</t>
  </si>
  <si>
    <t>BPA Hopkins Ridge Transmission Deposit</t>
  </si>
  <si>
    <t>BPA TSR 80368917-Goldendale Deposit</t>
  </si>
  <si>
    <t xml:space="preserve">23 </t>
  </si>
  <si>
    <t>LKE Pacific Trust Deposit - Wire &amp; Cable</t>
  </si>
  <si>
    <t>LKE Pacific Trust Deposit - Transformers</t>
  </si>
  <si>
    <t>Other Special Deposit-BPA TRS - 50MW</t>
  </si>
  <si>
    <t>Otr Special Deposits-BPA TSR 81325474</t>
  </si>
  <si>
    <t>LNG Facility Port of Tacoma Escrow</t>
  </si>
  <si>
    <t>Petty Cash</t>
  </si>
  <si>
    <t>Freddie #1 Operating Advance</t>
  </si>
  <si>
    <t>Colstrip 500KV Transmission O&amp;M Operati</t>
  </si>
  <si>
    <t>Colstrip 1&amp;2 Operating Advance</t>
  </si>
  <si>
    <t>Colstrip 3&amp;4 Operating Advance</t>
  </si>
  <si>
    <t>Working Fund - DCG Postage Expenses</t>
  </si>
  <si>
    <t>Working Funds - Mercer Island</t>
  </si>
  <si>
    <t>Ferndale Cash Advance ( NAES Corporation)</t>
  </si>
  <si>
    <t>Temporary Cash Investments-Taxable</t>
  </si>
  <si>
    <t>Notes Receivable Line Extensions in CLX</t>
  </si>
  <si>
    <t>Customer Accounts Receivable</t>
  </si>
  <si>
    <t>Electric Customer Accounts Receivable</t>
  </si>
  <si>
    <t>Gas Customer Accounts Receivable</t>
  </si>
  <si>
    <t>Cust Accts Recv Unapplied Credits</t>
  </si>
  <si>
    <t>Cust Payment Returns Clarification Acct</t>
  </si>
  <si>
    <t>Gas CuGas - Cust Accounts Receivable CLX</t>
  </si>
  <si>
    <t>Accruals - Customer Accts Recv Unapplie</t>
  </si>
  <si>
    <t>Gas Off System Sales - Other ACDts Rec</t>
  </si>
  <si>
    <t>Jackson Prairie / NW Pipeline - Other A/R</t>
  </si>
  <si>
    <t>Sumas Gas Pipeline / SoCDo - Other A/R</t>
  </si>
  <si>
    <t>Jackson Prairie / WWP - Other A/R</t>
  </si>
  <si>
    <t>Power Sales - Other ACDts Rec</t>
  </si>
  <si>
    <t>Transmission - Other ACDts Rec</t>
  </si>
  <si>
    <t>BPA Residential Exchange - Other ACDts Rec</t>
  </si>
  <si>
    <t>Other ACDts Rec - Misc</t>
  </si>
  <si>
    <t>A/R State and City Tax Receivable</t>
  </si>
  <si>
    <t>Lower Snake River BPA Tranmission Interest Receivable</t>
  </si>
  <si>
    <t>Emp Rec / Payroll Advances &amp; Misc - OARM</t>
  </si>
  <si>
    <t>Loans - Exit Payback - Other ACDts Rec</t>
  </si>
  <si>
    <t>A/R - California ISO</t>
  </si>
  <si>
    <t>A/R - Miscellaneous - CLX</t>
  </si>
  <si>
    <t>A/R - Energy Division</t>
  </si>
  <si>
    <t>A/R - Treble Damages - Energy Diversion</t>
  </si>
  <si>
    <t xml:space="preserve">A/R - Damage Claims  </t>
  </si>
  <si>
    <t>A/R Treble Damages - Damage Claims</t>
  </si>
  <si>
    <t>Accruals - CIS A/R - Miscellaneous</t>
  </si>
  <si>
    <t>A/R - EES Shopify Credit Card Receivabl</t>
  </si>
  <si>
    <t>A/R - Snohomish PUD - Beverly Park Subs</t>
  </si>
  <si>
    <t>Refundable GST on PSE Gas Purchase</t>
  </si>
  <si>
    <t>A/R - PSE Recovery Seeker via Pacific Exchange</t>
  </si>
  <si>
    <t>Elec OMRC Reimbursable by 3rd Party -ST</t>
  </si>
  <si>
    <t>A/R - Biogas Sales</t>
  </si>
  <si>
    <t>APUA - Electric Customer Accts Receivable</t>
  </si>
  <si>
    <t>APUA - Gas Customer Accts Receivable</t>
  </si>
  <si>
    <t>APUA - Miscellaneous Receivables</t>
  </si>
  <si>
    <t>APUA -Energy Diversion</t>
  </si>
  <si>
    <t>APUA - Damage Claims</t>
  </si>
  <si>
    <t>APUA - Treble Damage Claims</t>
  </si>
  <si>
    <t>Intercompany Accounts receivable</t>
  </si>
  <si>
    <t>Fuel Stock - Colstrip 1&amp;2</t>
  </si>
  <si>
    <t>Fuel Stock - Colstrip 3&amp;4</t>
  </si>
  <si>
    <t>Fuel Stock - Colstrip 3&amp;4 Fuel</t>
  </si>
  <si>
    <t>Fuel Stock - Crystal Mountain</t>
  </si>
  <si>
    <t>Fuel Stock - Whitehorn #1</t>
  </si>
  <si>
    <t>Fuel Stock - Frederickson #1</t>
  </si>
  <si>
    <t>Fuel Stock - Fredonia 1&amp;2</t>
  </si>
  <si>
    <t>Fuel Stock - Propane SWARR Station</t>
  </si>
  <si>
    <t>Fuel Stock - Colstrip 1&amp;2 Propane</t>
  </si>
  <si>
    <t>Fuel Stock - Pooled CT Non-Core Gas Inv</t>
  </si>
  <si>
    <t>Fuel Stock-CT Non-Core Gas @ JacksonPrairie-CONTRA</t>
  </si>
  <si>
    <t>Fuel Stock - Ferndale</t>
  </si>
  <si>
    <t>Fuel Stock-CT Non-Core LNG at Plymouth</t>
  </si>
  <si>
    <t>Fuel Stock - Encogen Oil</t>
  </si>
  <si>
    <t>Inventory - Pre-Capitalized Material</t>
  </si>
  <si>
    <t>Plant Materials - Colstrip 1 &amp; 2</t>
  </si>
  <si>
    <t>Inventory Reserve Account - Pre-Capitalized M</t>
  </si>
  <si>
    <t>Plant Materials - Colstrip 3 &amp; 4</t>
  </si>
  <si>
    <t>Encogen Storeroom</t>
  </si>
  <si>
    <t>Electric - Plant Material &amp; Supplies</t>
  </si>
  <si>
    <t>Gas - Plant Material &amp; Supplies</t>
  </si>
  <si>
    <t>Plant Material &amp; Supplies</t>
  </si>
  <si>
    <t>Inventory - Ferndale</t>
  </si>
  <si>
    <t>CH Biogas Pipeline Imbalance</t>
  </si>
  <si>
    <t>California Carbon Allowances -ST</t>
  </si>
  <si>
    <t>Undistributed Stores Expense</t>
  </si>
  <si>
    <t>Undistributed Substation Equipment Stor</t>
  </si>
  <si>
    <t>SGS-1 Gas Stored Underground</t>
  </si>
  <si>
    <t>SGS-2 Gas Stored Underground</t>
  </si>
  <si>
    <t>Clay Basin Gas Storage - 00925</t>
  </si>
  <si>
    <t>Liquefied Natural Gas Stored</t>
  </si>
  <si>
    <t>LNG - Gig Harbor</t>
  </si>
  <si>
    <t>Prepmts - Puget Auto / General Liability</t>
  </si>
  <si>
    <t>Prepmts - Puget Workman's Comp - Aegis</t>
  </si>
  <si>
    <t>Prepaid - Swinomish Tribal Res 115kv TSM -Long Term</t>
  </si>
  <si>
    <t>Prepmts - All Risk Property Insurance</t>
  </si>
  <si>
    <t>Prepmts - M&amp;M Consulting Fee</t>
  </si>
  <si>
    <t>Prepaid- Transmission software</t>
  </si>
  <si>
    <t>Prepaid- D&amp;O Insurance (annual)</t>
  </si>
  <si>
    <t>Prepamnts - Datalink Symantec SW Maintenance</t>
  </si>
  <si>
    <t>Ppd - Corporation Executive Board (CEB)</t>
  </si>
  <si>
    <t>Ppd - Annual Credit Rating Fee</t>
  </si>
  <si>
    <t>Prepaid Prometheus Software Maintenance</t>
  </si>
  <si>
    <t>Prepaid SAP Support</t>
  </si>
  <si>
    <t>Prepaid - WECC Dues</t>
  </si>
  <si>
    <t>Prepaid - Peak Reliability</t>
  </si>
  <si>
    <t>Prepmts - Heavy Vehicle Licenses</t>
  </si>
  <si>
    <t>Prepaid - MCG EAS Hosting</t>
  </si>
  <si>
    <t>Prepmts - Interest</t>
  </si>
  <si>
    <t>Microsoft Maintenance Contract</t>
  </si>
  <si>
    <t>Prepmts - FERC Annual Land Use - Lower Baker</t>
  </si>
  <si>
    <t>Prepmts - FERC Annual Land Use - Upper Baker</t>
  </si>
  <si>
    <t>Prepmnts - Areva Software Support Servi</t>
  </si>
  <si>
    <t>Prepaid - Ecologic Analytics Software 2011</t>
  </si>
  <si>
    <t>Prepaid - OSIsoft Software Renewal 2011</t>
  </si>
  <si>
    <t>16500493</t>
  </si>
  <si>
    <t>Prepaid - Lenovo Maintenance Renewal</t>
  </si>
  <si>
    <t>Prepaid Gas Option</t>
  </si>
  <si>
    <t>Prepaid- Miscellaneous</t>
  </si>
  <si>
    <t>Prepayments - Licensing Fees (Vehicles)</t>
  </si>
  <si>
    <t>Prepaid - PowerPlant Maintenance Contra</t>
  </si>
  <si>
    <t>Prepaid - Goldendale Capital Maintenanc</t>
  </si>
  <si>
    <t>Prepaid - Goldendale Expense Maintenanc</t>
  </si>
  <si>
    <t>Prepaid Edison Electric Institute dues</t>
  </si>
  <si>
    <t>Prepaid American Gas Association Dues</t>
  </si>
  <si>
    <t>Prepaid NW Gas Association Dues</t>
  </si>
  <si>
    <t>Prepaid Subscrptns</t>
  </si>
  <si>
    <t>Prepaid -2007 CISCO Smartnet (Dimension</t>
  </si>
  <si>
    <t>Prepaid - INSSINC - Futrak Maintenance</t>
  </si>
  <si>
    <t>Prepaid - Freddy 1 Capital FFH</t>
  </si>
  <si>
    <t>Prepaid - Freddy 1 Expense FFH</t>
  </si>
  <si>
    <t>Prepaid - Freddy 1 Inventory</t>
  </si>
  <si>
    <t>Prepayments - Treasury Licensing Fees</t>
  </si>
  <si>
    <t>Prepaid - Goldendale Inventory</t>
  </si>
  <si>
    <t>Prepaid - GEC/NICE Short Term</t>
  </si>
  <si>
    <t>Prepaid-GE Smallworld Software Support 2011</t>
  </si>
  <si>
    <t>Prepaid-Optimize Networks Steelhead Support</t>
  </si>
  <si>
    <t>Prepaid - Mint Farm Capital FFH</t>
  </si>
  <si>
    <t>Prepaid - Mint Farm Expense FFH</t>
  </si>
  <si>
    <t>Prepaid - CGI Mobile Workforce SW Support</t>
  </si>
  <si>
    <t>Prepaid - Mint Farm Inventory</t>
  </si>
  <si>
    <t>Prepaid - Oracle Software Support</t>
  </si>
  <si>
    <t>Prepaid-Sycamore SW Support</t>
  </si>
  <si>
    <t>Prepayment-SAS SW Maintenance Renewal</t>
  </si>
  <si>
    <t>Prepmts - Colstrip 3&amp;4 Lime Contract -</t>
  </si>
  <si>
    <t>Prepaid - Checkpoint Structure</t>
  </si>
  <si>
    <t>Prepaid - LSR Leaseholder Minimum Rent</t>
  </si>
  <si>
    <t>Prepaid - ROW Dist Crossing Rainbow Bridge LT</t>
  </si>
  <si>
    <t>Prepaid - Workiva Subscription LT</t>
  </si>
  <si>
    <t>Advance/Down Payments</t>
  </si>
  <si>
    <t>Prepaid - Future Year Expenses</t>
  </si>
  <si>
    <t>EMC - SW/HW Maintenance Renewal ST</t>
  </si>
  <si>
    <t>Prepaid Linked In Advertising - Short Term</t>
  </si>
  <si>
    <t>16501101</t>
  </si>
  <si>
    <t>Prepaid - OATI Annual Services</t>
  </si>
  <si>
    <t>Prepaid - Sirus maintenance Contract - Short Term</t>
  </si>
  <si>
    <t>16501113</t>
  </si>
  <si>
    <t>Prepaid - WWT F5 Support</t>
  </si>
  <si>
    <t>Prepaid-Colstrip 1&amp;2 Misc- Short Term</t>
  </si>
  <si>
    <t>Prepaid - Info Global Solutions</t>
  </si>
  <si>
    <t>Prepaid Voice Print International - Short Term</t>
  </si>
  <si>
    <t>Prepaid- Colstrip 3&amp;4 Misc - Short Term</t>
  </si>
  <si>
    <t>Prepaid Platts Subscription - Short Term</t>
  </si>
  <si>
    <t>Prepaid PSE Building Brokerage Fee - Short Term</t>
  </si>
  <si>
    <t>Prepaid RSA - Archer Software Maintenance ST</t>
  </si>
  <si>
    <t>Prepaid-Corner Stone-Palms Payments-Short Term</t>
  </si>
  <si>
    <t>Prepaid- TAIT/Zetron Support Agreement-ST</t>
  </si>
  <si>
    <t>Prepaid-Doble Energineering Equip Lease-ST</t>
  </si>
  <si>
    <t>Prepaid-Big 4 Telecommunications Exp- Short-Term</t>
  </si>
  <si>
    <t>Prepaid- Tensing Annual Maintenance &amp; Support-ST</t>
  </si>
  <si>
    <t>Prepaid - Open Text -ST</t>
  </si>
  <si>
    <t>Prepaid-ServiceNow-Maintenance Service Contract-ST</t>
  </si>
  <si>
    <t>16502143-Prepaid-Enterpr Licens Cisco Telephony Maintan-ST</t>
  </si>
  <si>
    <t>Prepaid-Annual Maintan for LogRhythm-ST</t>
  </si>
  <si>
    <t>16502163</t>
  </si>
  <si>
    <t>Prepaid-CEB - Annual CIO Membership</t>
  </si>
  <si>
    <t>16502173</t>
  </si>
  <si>
    <t>Prepaid - CheckPoint Structure</t>
  </si>
  <si>
    <t>Prepaid - Swinomish Tribal Res 115kv TS</t>
  </si>
  <si>
    <t>Prepaid - ROW Dis Crossing Rainbow Brid</t>
  </si>
  <si>
    <t>Prepaid - Workiva Subscription - ST</t>
  </si>
  <si>
    <t>Prepaid - Goldendale Capital Maint Majo</t>
  </si>
  <si>
    <t>Prepaid - Goldendale Expense Maint Majo</t>
  </si>
  <si>
    <t>Prepaid - Goldendale Inventory - ST</t>
  </si>
  <si>
    <t>16502261</t>
  </si>
  <si>
    <t>Prepaid - Mint Farm Capital FFH - Major</t>
  </si>
  <si>
    <t>16502271</t>
  </si>
  <si>
    <t>Prepaid - Mint Farm Expense FFH - Major</t>
  </si>
  <si>
    <t>16502381</t>
  </si>
  <si>
    <t>Prepaid - Freddy 1 Capital FFH - Major</t>
  </si>
  <si>
    <t>Prepaid - Gas Options - ST</t>
  </si>
  <si>
    <t>16502391</t>
  </si>
  <si>
    <t>Prepaid - Freddy 1 Expense FFH - Major</t>
  </si>
  <si>
    <t>Prepaid - GEC/NICE - ST</t>
  </si>
  <si>
    <t>16502401</t>
  </si>
  <si>
    <t>Prepaid - Freddy 1 Inventory - Major Ma</t>
  </si>
  <si>
    <t>Prepaid - TriplePoint - Futrak Maintena</t>
  </si>
  <si>
    <t>Prepaid - PSE Building Brokerage Fee -</t>
  </si>
  <si>
    <t>Prepaid - Enterpr Licens Cisco TeleMain</t>
  </si>
  <si>
    <t>Prepaid - SAI Global License - ST</t>
  </si>
  <si>
    <t>Prepaid - TAIT SW Support Svcs - ST</t>
  </si>
  <si>
    <t>Prepaid - CISCO Smartnet (DimensionData</t>
  </si>
  <si>
    <t>Prepaid - ServiceNow Project Portifolio</t>
  </si>
  <si>
    <t>16502483</t>
  </si>
  <si>
    <t>Prepaid - Coriant America - ST</t>
  </si>
  <si>
    <t>Prepaid - GEC/NICE - Long Term</t>
  </si>
  <si>
    <t>Prepaid Voice Print International - Long Term</t>
  </si>
  <si>
    <t>Prepaid - TAIT SW Support Svcs - LT</t>
  </si>
  <si>
    <t>Prepaid PSE Building Brokerage Fee - Term Term</t>
  </si>
  <si>
    <t>Prepaid-TriplePoint-Futrak Maintenance-LT</t>
  </si>
  <si>
    <t>16504053-Prepaid Enterpr Licens Cisco Telephony Maintan-LT</t>
  </si>
  <si>
    <t>Prepaid - GEC/NICE - LT</t>
  </si>
  <si>
    <t>Prepaid - Enterprise Licens Cisco Maint</t>
  </si>
  <si>
    <t>Prepaid - Gas Options - LT</t>
  </si>
  <si>
    <t>16504171</t>
  </si>
  <si>
    <t>16504181</t>
  </si>
  <si>
    <t>16504191</t>
  </si>
  <si>
    <t>Prepaid - Goldendale Inventory - LT</t>
  </si>
  <si>
    <t>16504201</t>
  </si>
  <si>
    <t>Prepaid - SAI Global License - LT</t>
  </si>
  <si>
    <t>Prepaid - Workiva Subscription - LT</t>
  </si>
  <si>
    <t>Prepaid - ZETRON SW Support Svcs - ST</t>
  </si>
  <si>
    <t>Prepaid - ZETRON SW Support Svcs - LT</t>
  </si>
  <si>
    <t>16504283</t>
  </si>
  <si>
    <t>Prepaid - Coriant America - LT</t>
  </si>
  <si>
    <t>Long Term Portion of Prepayment Electri</t>
  </si>
  <si>
    <t>Long Term Portion of Prepayment Gas - C</t>
  </si>
  <si>
    <t>Long Term Portion of Prepayment Common</t>
  </si>
  <si>
    <t>Long Term Portion of Prepayment Gas</t>
  </si>
  <si>
    <t>Electric - Accrued Utility Revenue</t>
  </si>
  <si>
    <t>Gas - Unbilled Revenue</t>
  </si>
  <si>
    <t>Energy Storage</t>
  </si>
  <si>
    <t>Unrealized Gain ST - Core Pwr/Gas for Pwr</t>
  </si>
  <si>
    <t>Unrealized Gain ST - Core Gas</t>
  </si>
  <si>
    <t>Unrealized Gain LT - Core Pwr/Gas for Pwr</t>
  </si>
  <si>
    <t>Unrealized Gain LT - Core Gas</t>
  </si>
  <si>
    <t>6.74% MT Notes Due 06/15/18 - Unamort Debt Ex</t>
  </si>
  <si>
    <t>Med Term Notes - C - Unamort Debt Expense</t>
  </si>
  <si>
    <t>$250M 30 Year Senior Notes</t>
  </si>
  <si>
    <t>Amort $425MM 4.30% Sr Notes due 2045 Is</t>
  </si>
  <si>
    <t>2013 Pollution Control Bonds</t>
  </si>
  <si>
    <t>4% Pollution Control Rev Series 2013B Due 3/2031</t>
  </si>
  <si>
    <t>7.02% MT Note Issued - Unamort Debt Expen</t>
  </si>
  <si>
    <t>7.00% MTN Series B Due 3/9/29 - Unamort</t>
  </si>
  <si>
    <t>$350M Hedging Credit Facility PSE 2013</t>
  </si>
  <si>
    <t>$650M Liquidity Credit Facility PSE 2013</t>
  </si>
  <si>
    <t>$250 Million 4.434% Sr. Notes due 2041</t>
  </si>
  <si>
    <t>$45 Million 4.70% Sr. Notes due 2051</t>
  </si>
  <si>
    <t>6.724% MTN due 6/15/2036 - Unamort Debt Expense</t>
  </si>
  <si>
    <t>6.274% Senior Notes Due 3/15/2037 - Unamortized Debt Expense</t>
  </si>
  <si>
    <t>6.974% Jr Sub Notes (Hybrid) due 6/1/20</t>
  </si>
  <si>
    <t>PSE Operating Credit Agreement</t>
  </si>
  <si>
    <t>PSE Hedging Credit Agreement</t>
  </si>
  <si>
    <t>5.757% MTN due 10/1/2039 - Unamort Debt Expense</t>
  </si>
  <si>
    <t>March 2010 Bond Issue</t>
  </si>
  <si>
    <t>PSE Summer 2010 Bonds</t>
  </si>
  <si>
    <t>2011 March Senior Notes</t>
  </si>
  <si>
    <t>12/13/2006 Storm - 10 yr Amort</t>
  </si>
  <si>
    <t>2010 Storm Excess Costs</t>
  </si>
  <si>
    <t>2012 Storm Excess Costs</t>
  </si>
  <si>
    <t>2010 Storm - 4 Yr Amortization</t>
  </si>
  <si>
    <t>2014 Storm Excess Costs</t>
  </si>
  <si>
    <t>18210311-2015 Storm Excess Costs</t>
  </si>
  <si>
    <t>2016 Storm Excess Costs</t>
  </si>
  <si>
    <t>White River Plant Costs Reg Asset</t>
  </si>
  <si>
    <t>6c</t>
  </si>
  <si>
    <t>White River Land Reg Asset</t>
  </si>
  <si>
    <t>White River accum Depreciation to 1/15/</t>
  </si>
  <si>
    <t>White River accum Amort. from 1/16/04 R</t>
  </si>
  <si>
    <t>Proceeds from CWA for White River Plant Sale</t>
  </si>
  <si>
    <t>6d</t>
  </si>
  <si>
    <t>Upper Baker - Unrecovered Plant &amp; Reg. Study Costs</t>
  </si>
  <si>
    <t>6n</t>
  </si>
  <si>
    <t>Electron Unrecovered Loss</t>
  </si>
  <si>
    <t>6p</t>
  </si>
  <si>
    <t>FAS - 109 Gas</t>
  </si>
  <si>
    <t>58</t>
  </si>
  <si>
    <t>Electric Conservation not in RB</t>
  </si>
  <si>
    <t>Electric - Def AFUDC - Regulatory Asset</t>
  </si>
  <si>
    <t>12</t>
  </si>
  <si>
    <t>Gas Conservation - Tracker Programs</t>
  </si>
  <si>
    <t>Electric - Colstrip Common FERC Adj - Reg Ass</t>
  </si>
  <si>
    <t>UG950288 DSM Tracker Balance</t>
  </si>
  <si>
    <t>Electric - accum Amort Colstrip Common FERC A</t>
  </si>
  <si>
    <t>Electric - Colstrip Def Depr FERC Adj - Reg A</t>
  </si>
  <si>
    <t>Electric - BPA Power Exch Invstmt - Reg Asset</t>
  </si>
  <si>
    <t>Electric - BPA Power Exch Inv Amort - Reg Ass</t>
  </si>
  <si>
    <t>Electric - Gross PCA</t>
  </si>
  <si>
    <t>Electric - Gross PCA - Contra</t>
  </si>
  <si>
    <t>Env Rem - UG Tank - Whidbey Is. (Future</t>
  </si>
  <si>
    <t>Chelan PUD Contract Initiation</t>
  </si>
  <si>
    <t>White River Proj. - CWA AOA- Reg Asset</t>
  </si>
  <si>
    <t>Cons Costs NIRB - 1998 Conservation Rider</t>
  </si>
  <si>
    <t>FAS 109 Taxes</t>
  </si>
  <si>
    <t>White River Salvage</t>
  </si>
  <si>
    <t>PCA YR #2  Gross</t>
  </si>
  <si>
    <t>PCA YR #2 Gross - Contra</t>
  </si>
  <si>
    <t>PCA YR #3  Gross</t>
  </si>
  <si>
    <t>PCA YR #3 Gross - Contra</t>
  </si>
  <si>
    <t>PCA YR #4  Gross</t>
  </si>
  <si>
    <t>PCA YR #4 Gross - Contra</t>
  </si>
  <si>
    <t>PCA Company Portion</t>
  </si>
  <si>
    <t>PCA Company Portion - contra</t>
  </si>
  <si>
    <t>PCA Customer Portion</t>
  </si>
  <si>
    <t>PCA YR #5  Gross</t>
  </si>
  <si>
    <t>PCA YR #5 Gross - Contra</t>
  </si>
  <si>
    <t>PCA YR #6 Gross</t>
  </si>
  <si>
    <t>PCA YR #6  Gross # Contra</t>
  </si>
  <si>
    <t>PCA YR #7 Gross</t>
  </si>
  <si>
    <t>PCA YR #7  Gross - Contra</t>
  </si>
  <si>
    <t>PCA YR #8 Gross</t>
  </si>
  <si>
    <t>PCA YR #8  Gross - Contra</t>
  </si>
  <si>
    <t>PCA YR #9 Gross</t>
  </si>
  <si>
    <t>White River Land Sales Costs</t>
  </si>
  <si>
    <t>PCA YR #9  Gross - Contra</t>
  </si>
  <si>
    <t>PCA YR#10 Gross</t>
  </si>
  <si>
    <t>PCA YR#10 Gross - Contra</t>
  </si>
  <si>
    <t>PCA Yr#11 Gross</t>
  </si>
  <si>
    <t>PCA YR#11 Gross-Contra</t>
  </si>
  <si>
    <t>PCA YR#12 Gross</t>
  </si>
  <si>
    <t>PCA YR#12 Gross - Contra</t>
  </si>
  <si>
    <t>PCA YR#13 Gross</t>
  </si>
  <si>
    <t>PCA YR#13 Gross - Contra</t>
  </si>
  <si>
    <t>PCA YR #14 Gross</t>
  </si>
  <si>
    <t>PCA YR #14 Gross - Contra</t>
  </si>
  <si>
    <t>Env Rem-White Rvr/Buckley Ph I Head Fut</t>
  </si>
  <si>
    <t>Env Rem-White Rvr/Buckley Ph I Headwork</t>
  </si>
  <si>
    <t>Env Rem - Buckely Headworks Site Est Fu</t>
  </si>
  <si>
    <t>Buckley Ph II Burn Pile &amp; Wood Debris E</t>
  </si>
  <si>
    <t>Env Rem - Duwamish River Site (Future Cost Est.)</t>
  </si>
  <si>
    <t>Env Rem - Duwamish River Site (former G</t>
  </si>
  <si>
    <t>LSR Deposit Def UE-100882</t>
  </si>
  <si>
    <t>6o</t>
  </si>
  <si>
    <t>LSR Def Carrying Costs UE-100882</t>
  </si>
  <si>
    <t>Colstrip 1&amp;2 WeCo Coal Reserve Payment UE-111048</t>
  </si>
  <si>
    <t>6e</t>
  </si>
  <si>
    <t>LSR Def Phase 1 UE-111048</t>
  </si>
  <si>
    <t>Env Rem - UG Tank -Poulsbo Service Cent</t>
  </si>
  <si>
    <t>Tenino Service Center - UG Tank - Env</t>
  </si>
  <si>
    <t>Mint Farm Deferral - UE-090704</t>
  </si>
  <si>
    <t>6i</t>
  </si>
  <si>
    <t>White River Relicensing - UE-040641</t>
  </si>
  <si>
    <t>White River Safety &amp; Regulatory - UE-040641</t>
  </si>
  <si>
    <t>White River Water Rights - UE-040641</t>
  </si>
  <si>
    <t>White River Relicensing - UE-040641 - Post Jan 15, 2004</t>
  </si>
  <si>
    <t>White River Safety &amp; Regulatory - UE-040641 - Post Jan 15, 2004</t>
  </si>
  <si>
    <t>White River Water Rights - UE-040641 - Post Jan 15, 2004</t>
  </si>
  <si>
    <t>WHR Land Sales Cost</t>
  </si>
  <si>
    <t>WHR-Processing Costs-Readying For Sale</t>
  </si>
  <si>
    <t>White River Surplus Land Sales</t>
  </si>
  <si>
    <t>Env Rem - Swarr Station</t>
  </si>
  <si>
    <t>Env Rem - South Seattle GS</t>
  </si>
  <si>
    <t>Env Rem - North Tacoma Gate Station</t>
  </si>
  <si>
    <t>Env Rem - North Seattle Gate Station</t>
  </si>
  <si>
    <t>Env Rem - Covington Gate Station</t>
  </si>
  <si>
    <t>Schedule 140 Prior Year Electric</t>
  </si>
  <si>
    <t>Schedule 140 Prior Year Gas</t>
  </si>
  <si>
    <t>Schedule 140 Current Year Electric</t>
  </si>
  <si>
    <t>Schedule 140 Current Year Gas</t>
  </si>
  <si>
    <t>Elec Residential Decouping Revenue Undercollected</t>
  </si>
  <si>
    <t>Gas Residential Decouping Revenue Undercollected</t>
  </si>
  <si>
    <t>Elec Non-Residential Decouping Revenue Undercollected</t>
  </si>
  <si>
    <t>Gas Non-Residential Decouping Revenue Undercollected</t>
  </si>
  <si>
    <t>Int. on Elec Residential Decoupl Rev Undercollected</t>
  </si>
  <si>
    <t>Int. on Gas Residential Decoupl Rev Undercollected</t>
  </si>
  <si>
    <t>Int. on Elec Non-Residential Decoupl Rev Undercollected</t>
  </si>
  <si>
    <t>Int. on Gas Non-Residential Decoupl Rev Undercollected</t>
  </si>
  <si>
    <t>Electric Schedule 26 Decoupling Revenue Undercollected</t>
  </si>
  <si>
    <t>Electric Schedule 31 Decoupling Revenue Undercollected</t>
  </si>
  <si>
    <t>Electric - Incurred EES Costs , But not Paid</t>
  </si>
  <si>
    <t>Interest on Elec Schedule 26 Decoupling</t>
  </si>
  <si>
    <t>Interest on Elec Schedule 31 Decoupling</t>
  </si>
  <si>
    <t>Ferndale Reg Asset UE-130617</t>
  </si>
  <si>
    <t>6f</t>
  </si>
  <si>
    <t>Baker Reg Asset UE-130617</t>
  </si>
  <si>
    <t>6b</t>
  </si>
  <si>
    <t>Snoqualmie Reg Asset UE-130617</t>
  </si>
  <si>
    <t>6a</t>
  </si>
  <si>
    <t>Low Income Grants - Electric</t>
  </si>
  <si>
    <t>Low Income Grants - Gas</t>
  </si>
  <si>
    <t xml:space="preserve">  </t>
  </si>
  <si>
    <t>PSE Low Income Program Costs - Electric</t>
  </si>
  <si>
    <t>PSE Low Income Program Costs - Gas</t>
  </si>
  <si>
    <t>Low Income Agency Admin Fees - Electric</t>
  </si>
  <si>
    <t>Low Income Agency Admin Fees - Gas</t>
  </si>
  <si>
    <t>Contra Low Income Program - Electric</t>
  </si>
  <si>
    <t>Contra Low Income Program - Gas</t>
  </si>
  <si>
    <t>18239043</t>
  </si>
  <si>
    <t>Reg Asset - Credit Card Fee Deferral</t>
  </si>
  <si>
    <t>PCA Customer Portion - Interest</t>
  </si>
  <si>
    <t>Sch 142 Elec Residential to Recover fro</t>
  </si>
  <si>
    <t>Sch 142 Gas Residential to Recover from</t>
  </si>
  <si>
    <t>Sch 142 Elec Non-Residential to Recover</t>
  </si>
  <si>
    <t>Sch 142 Gas Non-Residential to Recover</t>
  </si>
  <si>
    <t>Sch 142 Elec Schedule 26 to Recover fro</t>
  </si>
  <si>
    <t>Blocked-Sch142 ElecSched 31 to RecovfrC</t>
  </si>
  <si>
    <t>PCA YR #15 Gross</t>
  </si>
  <si>
    <t>PCA YR #15 Gross - Contra</t>
  </si>
  <si>
    <t>Land Transportation Clearing</t>
  </si>
  <si>
    <t>Employee Related Taxes Clearing</t>
  </si>
  <si>
    <t>Employee Benefits Clearing</t>
  </si>
  <si>
    <t>Employee Incentive Plan Clearing</t>
  </si>
  <si>
    <t>JO1 Job Orders Temporary Facilities</t>
  </si>
  <si>
    <t>53</t>
  </si>
  <si>
    <t>OWIP - Electric - Non-Temp Facility &amp; Damage</t>
  </si>
  <si>
    <t>JO2 Job Orders Non-Temp Facilities</t>
  </si>
  <si>
    <t>ZCLM Damage Claim Orders</t>
  </si>
  <si>
    <t>Generating Plant Expenses</t>
  </si>
  <si>
    <t>Gas - Misc Def Debits</t>
  </si>
  <si>
    <t>Cashiers Shortages - CLX</t>
  </si>
  <si>
    <t>Unbilled Accumulated Costs</t>
  </si>
  <si>
    <t>Def Debits - Misc Def Debits</t>
  </si>
  <si>
    <t xml:space="preserve">Redmond Ridge Soil Mgmt Agmt    </t>
  </si>
  <si>
    <t>Real Estate Reimbursable Projects</t>
  </si>
  <si>
    <t>IBNR for Workers Comp</t>
  </si>
  <si>
    <t xml:space="preserve">PGA Unrealized Loss </t>
  </si>
  <si>
    <t>SFAS 71 - Snoqualmie License Expenses</t>
  </si>
  <si>
    <t>SFAS 71 - Baker License Expenses</t>
  </si>
  <si>
    <t>Operating Leases Obligation</t>
  </si>
  <si>
    <t>Prepmt - Chelan PUD - RR Working Capital Charge</t>
  </si>
  <si>
    <t>Prepmt - Chelan PUD - RR Coverage Fund Charge</t>
  </si>
  <si>
    <t>Prepmt - Chelan PUD - RI Working Capital Charge</t>
  </si>
  <si>
    <t>Prepmt - Chelan PUD - RI Coverage Fund Charge</t>
  </si>
  <si>
    <t>Vernell Office Building Direct Leasing</t>
  </si>
  <si>
    <t>PSE 4th Flr Sublease Direct Leasing Cos</t>
  </si>
  <si>
    <t>Redmond West Direct Leasing Cost</t>
  </si>
  <si>
    <t>MTF 2013 Hot Gas Path Inspection</t>
  </si>
  <si>
    <t>2014 PSE Universal Shelf Registration</t>
  </si>
  <si>
    <t>Deferred Debit - Carbon Offset Program</t>
  </si>
  <si>
    <t>WSU ARRA Weatherization - Electric</t>
  </si>
  <si>
    <t>Workers Comp IBNR recoveries</t>
  </si>
  <si>
    <t>GLD Steam Turbine Major Inspection 2014</t>
  </si>
  <si>
    <t>$425MM 4.30% Sr Notes 2045 Issuance Expense</t>
  </si>
  <si>
    <t>FRA Unit#2 Combustion Inspection 2014-L</t>
  </si>
  <si>
    <t>MTF ST Full-Scale Inspection 2014</t>
  </si>
  <si>
    <t>FRE U2 Hot Gas Path Inspection 2014-LT</t>
  </si>
  <si>
    <t>Goldendale 2014 Combustion Inspection Maint-LT</t>
  </si>
  <si>
    <t>FERN Steam Turbine Major Inspection 201</t>
  </si>
  <si>
    <t>18603072</t>
  </si>
  <si>
    <t>Prepaid Gas Options-LT</t>
  </si>
  <si>
    <t>Colstrip 1&amp;2 Misc Deferred Debits-LT</t>
  </si>
  <si>
    <t>Colstrip 3&amp;4 Misc Deferred Debits-LT</t>
  </si>
  <si>
    <t>Colstrip 3&amp;4 2014 Overhaul Costs</t>
  </si>
  <si>
    <t>Colstrip 1&amp;2 Major Maintenance UE141141</t>
  </si>
  <si>
    <t>MNT 2015 Combustion Inspection</t>
  </si>
  <si>
    <t>En Unit #1 Major Inspection 2015</t>
  </si>
  <si>
    <t>18605051</t>
  </si>
  <si>
    <t>ENC Unit#2 Major Inspection 2016-LT</t>
  </si>
  <si>
    <t>Goldendale 2016 Major Inspection - LT</t>
  </si>
  <si>
    <t>WHH Unit 2 Compressor Rebuild</t>
  </si>
  <si>
    <t>Env Rem - Lower Baker Power Plant Site</t>
  </si>
  <si>
    <t>Env. Rem - Downtower Property</t>
  </si>
  <si>
    <t>Env Rem - Lower Baker Power Plant Site- Future Costs</t>
  </si>
  <si>
    <t>Env Rem - Downtowner Property (Future Costs)</t>
  </si>
  <si>
    <t>Env Rem - Snoqualmie Hydro Generation</t>
  </si>
  <si>
    <t>Env Rem - Bellingham Manufactured Gas Site</t>
  </si>
  <si>
    <t>Env Rem - Bellingham Mfd Gas Site (Future Cost Est</t>
  </si>
  <si>
    <t>Env Rem - Gas Historical Actual Ins Recoverie</t>
  </si>
  <si>
    <t>Env Rem - Electron Flume Site</t>
  </si>
  <si>
    <t>Env Rem - Tacoma Tide Flats Remediation Costs</t>
  </si>
  <si>
    <t>Env Rem - Electric Flume (Future Cost Est)</t>
  </si>
  <si>
    <t>Env Rem - Talbot Hill Substation and Switchyard</t>
  </si>
  <si>
    <t>Env Rem - Talbot Hill Subs &amp; Switchyard -Fut Cost Est.</t>
  </si>
  <si>
    <t>Env. Rem -Everett Asarco Site</t>
  </si>
  <si>
    <t>Env. Rem - Sammamish Substation (Future Cost Est.)</t>
  </si>
  <si>
    <t xml:space="preserve">Env. Rem - Sammamish Substation </t>
  </si>
  <si>
    <t>Env. Rem. -Pt. Robinson cable station</t>
  </si>
  <si>
    <t>Env Rem - Everett Remediation Costs</t>
  </si>
  <si>
    <t>Env-Rem-City of Olympia vs. PSE (Future Cost Est.)</t>
  </si>
  <si>
    <t>Env Rem-City Of Olympia vs. PSE (Plum St Substation)</t>
  </si>
  <si>
    <t>Env-Rem-Whitehorn UST (Future Cost Est.)</t>
  </si>
  <si>
    <t>Env Rem-Whitehorn UST</t>
  </si>
  <si>
    <t>Env Rem - Chehalis Remediation Costs</t>
  </si>
  <si>
    <t>Env Rem - Gas Works Remediation Costs</t>
  </si>
  <si>
    <t>Env Rem - WSDOT Upland Remediation Costs</t>
  </si>
  <si>
    <t>Env Rem - WSDOT Thea Foss Remediation Costs</t>
  </si>
  <si>
    <t>18608722</t>
  </si>
  <si>
    <t>BLOCKED-Thea Foss Recovery</t>
  </si>
  <si>
    <t>Env Rem - Verbeek Properties Remediation Costs</t>
  </si>
  <si>
    <t>Thea Foss Waterway (WADOT Settlement)</t>
  </si>
  <si>
    <t>Everett Washington (WADOT Settlement)</t>
  </si>
  <si>
    <t>Olympia Columbia Street MGP (WADOT Sett</t>
  </si>
  <si>
    <t>Env Rem - Quendall Terminal Remediation</t>
  </si>
  <si>
    <t>Env. Rem - Gas Works Park (Future Cost Est.)</t>
  </si>
  <si>
    <t>Env Rem-Post Nov 2012 Gas Works Park -</t>
  </si>
  <si>
    <t>Env Rem-Quendall Terminal - Remediation</t>
  </si>
  <si>
    <t>Env Rem - Bay Station (Elliot Ave) MGP</t>
  </si>
  <si>
    <t>Env Rem - Olympia ( Columbia Street) MGP</t>
  </si>
  <si>
    <t>Env Rem - Tacoma Gas Company (Future Co</t>
  </si>
  <si>
    <t>Env Rem - Thea Foss Waterway (Future Co</t>
  </si>
  <si>
    <t>Env Rem - Everett, Washington (Future C</t>
  </si>
  <si>
    <t>Env Rem - Chehalis, Washington (Future</t>
  </si>
  <si>
    <t>Env Rem - Quendall Terminals (Future Co</t>
  </si>
  <si>
    <t>Env Rem - Tacoma Tar Pits (Future Cost</t>
  </si>
  <si>
    <t>Env Rem - Bay Station (Future Cost Est)</t>
  </si>
  <si>
    <t>Env Rem-Olympia (Columbia St) MGP(Futur</t>
  </si>
  <si>
    <t>Env Rem - Verbeek Autowrecking (Future</t>
  </si>
  <si>
    <t>Env Rem - Swarr Station (Future Cost Est.)</t>
  </si>
  <si>
    <t>Env Rem - North Operating Base (Future Cost Est.)</t>
  </si>
  <si>
    <t>Article 502 - Forest Habitat Capital Fund</t>
  </si>
  <si>
    <t>Article 503 - Elk Habitat Capital Fund</t>
  </si>
  <si>
    <t>Article 504 - Wetland Habitat Capital Fund</t>
  </si>
  <si>
    <t>Article 505 - Aquatic Riparian Habitat Capital Fund</t>
  </si>
  <si>
    <t>WUTC-AFUDC</t>
  </si>
  <si>
    <t>Def Losses fr Disposition of Utility Pl</t>
  </si>
  <si>
    <t>Deferred Losses post 5/31/08 Property Sales - Gas</t>
  </si>
  <si>
    <t>Deferred Losses post 10/31/09 Property Sales - Electric</t>
  </si>
  <si>
    <t>Gas Def Property Losses UG-111049</t>
  </si>
  <si>
    <t>Electric Def Property Losses UE-111048</t>
  </si>
  <si>
    <t>Unamort Loss on Reacquired Debt - 1995</t>
  </si>
  <si>
    <t>9-5/8% Series 9/15/94 - Unam Loss Reacq Debt</t>
  </si>
  <si>
    <t>$200M VRN - Amort of Debt Retirement</t>
  </si>
  <si>
    <t>8.231% Trust Preferred Notes - Amort of</t>
  </si>
  <si>
    <t>Call Prem &amp; Exp for redemp $150MM 5.197</t>
  </si>
  <si>
    <t>Call Prem &amp; Exp for redemp $250MM 6.75%</t>
  </si>
  <si>
    <t>9.14% Med Term Notes Due 06/15/18- Unam Loss</t>
  </si>
  <si>
    <t>7.05% PCB Series 1991A-Unamort Loss on</t>
  </si>
  <si>
    <t>7.25% PCB Series 1991B-Unamort Loss on</t>
  </si>
  <si>
    <t>6.8% PCB Series 1992-Unamort Loss on Re</t>
  </si>
  <si>
    <t>5.875% PCB Series 1993-Unamort Loss on</t>
  </si>
  <si>
    <t>8.4%WING MTN SERIES A DUE 1/13/2022 (rd</t>
  </si>
  <si>
    <t>8.39%WNG MTN SERIES A DUE 1/13/2022 (rd</t>
  </si>
  <si>
    <t>8.25% WNG MTN SERIES A DUE 8/12/22, rde</t>
  </si>
  <si>
    <t>7.19% WNG Series B due 8/18/2023</t>
  </si>
  <si>
    <t>8.40% Cap Trst - Unamort Reacq Debt</t>
  </si>
  <si>
    <t>8.231% Capital Trust I Pfd Stock Due 6/1/2</t>
  </si>
  <si>
    <t>Redemption Costs for 9.57% FMB's</t>
  </si>
  <si>
    <t>2009 PSE Operating Facility Unamortized Costs</t>
  </si>
  <si>
    <t>2009 PSE Hedging Facility Unamortized Costs</t>
  </si>
  <si>
    <t>2009 PSE CapEx Facility Unamortized Costs</t>
  </si>
  <si>
    <t>5.0% PCB Series 2003A Unamort Debt Issue Costs</t>
  </si>
  <si>
    <t>2014 PSE Operating Facility Unamortized Costs</t>
  </si>
  <si>
    <t>2014 PSE Hedging Facility Unamortized Costs-62%</t>
  </si>
  <si>
    <t>2014 PSE Hedging Facility Unamortized Costs-38%</t>
  </si>
  <si>
    <t>5.10% PCB Series 2003B Unamort Debt Issue Costs</t>
  </si>
  <si>
    <t>Def FIT Deferred Compensation</t>
  </si>
  <si>
    <t>Def FIT FAS 106 Retirement Benefits</t>
  </si>
  <si>
    <t>DFIT - FAS 133 ST Asset - Gas</t>
  </si>
  <si>
    <t>DFIT - FAS 133 LT Asset - Gas</t>
  </si>
  <si>
    <t>DFIT - FAS 133 CFH TLOCK LT</t>
  </si>
  <si>
    <t>DFIT - FAS 133 ST Asset - Electric</t>
  </si>
  <si>
    <t>DFIT - FAS 133 LT Asset - Electric</t>
  </si>
  <si>
    <t>Vacation Pay - accum Def Inc Taxes</t>
  </si>
  <si>
    <t>DFIT - Regence Self INS IBNR</t>
  </si>
  <si>
    <t>Land Sales - accum Def Inc Taxes</t>
  </si>
  <si>
    <t>DFIT- Int'l Paper West Coast Capacity Agreement</t>
  </si>
  <si>
    <t>10</t>
  </si>
  <si>
    <t>39</t>
  </si>
  <si>
    <t>DFIT - Land Sales - Gas</t>
  </si>
  <si>
    <t>Non-Qual SRP - Officers - accum Def Inc Taxes</t>
  </si>
  <si>
    <t>DFIT - Westcoast Capacity Assignment - Electric</t>
  </si>
  <si>
    <t>26b</t>
  </si>
  <si>
    <t>22</t>
  </si>
  <si>
    <t>Electric - Env Remediation Costs - accum Def</t>
  </si>
  <si>
    <t>DFIT Charitable Contribution Carryforward</t>
  </si>
  <si>
    <t>Gain on Disp Of Emiss Allow - ACD Def Inc Tax</t>
  </si>
  <si>
    <t>Sr Mgmt L-T Incentive Plan - accum Def Inc Ta</t>
  </si>
  <si>
    <t>Gardiner Property Deferred Loss</t>
  </si>
  <si>
    <t>Def Tax Colstrip Reclamation Electric</t>
  </si>
  <si>
    <t>Deferred FIT - FAS 133 Fwd Swap Long Term</t>
  </si>
  <si>
    <t>Deferred FIT - FAS 143 Whitehorn 2 &amp; 3</t>
  </si>
  <si>
    <t>37f</t>
  </si>
  <si>
    <t>Defrrd Tax Asset - SFAS 158 Qualified P</t>
  </si>
  <si>
    <t>Defrrd Tax Asset - SFAS 158 SERP</t>
  </si>
  <si>
    <t>Defrrd Tax Asset - SFAS 158 Postrtrmnt</t>
  </si>
  <si>
    <t>Deferred FIT - Horizon Wind Energy Paym</t>
  </si>
  <si>
    <t>DFIT - AMT Credit Carryforward</t>
  </si>
  <si>
    <t>DFIT - BPA Transmission Eq Reserve LT</t>
  </si>
  <si>
    <t>Def FIT - Production Tax Credit-OLD</t>
  </si>
  <si>
    <t>Def FIT - Bad Debts- Gas</t>
  </si>
  <si>
    <t>DFIT Summit Landlord Incentive</t>
  </si>
  <si>
    <t>37g</t>
  </si>
  <si>
    <t>10a</t>
  </si>
  <si>
    <t>28</t>
  </si>
  <si>
    <t>Def FIT - Demand Charges</t>
  </si>
  <si>
    <t>DFIT Staples Loyalty Incentive</t>
  </si>
  <si>
    <t>Def FIT - JP Storage 263A</t>
  </si>
  <si>
    <t>DFIT Bothel Data Ctr. - Ppd Lease Expense</t>
  </si>
  <si>
    <t>35a</t>
  </si>
  <si>
    <t>Def FIT - Mint Farm EqOS</t>
  </si>
  <si>
    <t>Def FIT - ARO</t>
  </si>
  <si>
    <t>Def FIT - Production Tax Credit-New</t>
  </si>
  <si>
    <t>Carrying Costs on PTC's</t>
  </si>
  <si>
    <t>DFIT RECs Post 11/09</t>
  </si>
  <si>
    <t>DFIT - PTC Reg Liability</t>
  </si>
  <si>
    <t>DEF FIT - Reserve for Injuries and Damage -Electric</t>
  </si>
  <si>
    <t>Def FIT - Reserve for Injuries and Damage - Gas</t>
  </si>
  <si>
    <t>DFIT-BNP Electric</t>
  </si>
  <si>
    <t>26c</t>
  </si>
  <si>
    <t>DFIT - Land Sales to PWI</t>
  </si>
  <si>
    <t>DFIT-Landis-Gyr AMR Billing Credits-Elec</t>
  </si>
  <si>
    <t>DFIT-Landis-Gyr AMR Billing Credits-Gas</t>
  </si>
  <si>
    <t xml:space="preserve">58 </t>
  </si>
  <si>
    <t>DFIT- Green Gas Attributes</t>
  </si>
  <si>
    <t>DFIT Summit Purchase - Electric</t>
  </si>
  <si>
    <t>DFIT Summitt Purchase - Gas</t>
  </si>
  <si>
    <t>Def FIT - Bad Debts- Electric</t>
  </si>
  <si>
    <t>DFIT REC Rate Schedule 137</t>
  </si>
  <si>
    <t>DFIT REC Int on REC Schedule 137</t>
  </si>
  <si>
    <t>DFIT REC Int on REC Not in Rates</t>
  </si>
  <si>
    <t>DFIT - Equity Reserve on LSR</t>
  </si>
  <si>
    <t>DFIT - Equity Reserve on Ferndale - Long Term</t>
  </si>
  <si>
    <t>DFIT - Int LSR Treasury Grant Sch95A - LT</t>
  </si>
  <si>
    <t>DFIT - Equity Reserve on Sbnoqualmie OS - LT</t>
  </si>
  <si>
    <t>DFIT-Equity Reserve on Baker Project-LT</t>
  </si>
  <si>
    <t>DFIT-Operating Lease Obligation-LT</t>
  </si>
  <si>
    <t>DFIT-DFIT NOL Carryforward-ST</t>
  </si>
  <si>
    <t>35a2</t>
  </si>
  <si>
    <t>11</t>
  </si>
  <si>
    <t>29</t>
  </si>
  <si>
    <t>DFIT- Deferral Snoqualmie Treasury Grant-LT</t>
  </si>
  <si>
    <t>25</t>
  </si>
  <si>
    <t>DFIT-Int Baker Treasury Grant-LT</t>
  </si>
  <si>
    <t>DFIT-Electric Decoupling GAAP-Unearned Revenue-LT</t>
  </si>
  <si>
    <t>DFIT-Gas Decoupling GAAP-Unearned Revenue-LT</t>
  </si>
  <si>
    <t>DFIT-Decoupling Electric ROR Over Earning -LT</t>
  </si>
  <si>
    <t>DFIT-Decoupling Gas ROR Over Earning</t>
  </si>
  <si>
    <t>Current Demand Def - Unrec Purch Gas Costs</t>
  </si>
  <si>
    <t>Curr Commodity Def - Unrec Purch Gas Costs</t>
  </si>
  <si>
    <t>Interest Curr Comm.- Unrcvd Purch Gas C</t>
  </si>
  <si>
    <t>Interest Curr Demand-Unrcvd Purch Gas C</t>
  </si>
  <si>
    <t>PGA  Amort - Demand</t>
  </si>
  <si>
    <t>PGA  Amort - Dommod</t>
  </si>
  <si>
    <t>TOTAL ASSETS</t>
  </si>
  <si>
    <t>Common Stock Issued - PSE 0.01 Par</t>
  </si>
  <si>
    <t>Gas - Premium on Cap Stock - Common</t>
  </si>
  <si>
    <t>Electric - Premium on Cap Stock - Common</t>
  </si>
  <si>
    <t>Premium on Cap Stock - Common Stock</t>
  </si>
  <si>
    <t>Miscellaneous Paid in Capital</t>
  </si>
  <si>
    <t>SFAS 123R Tax Windfall Benefit</t>
  </si>
  <si>
    <t>Gas - Common Stock Expense</t>
  </si>
  <si>
    <t>Electric - Common Stock Expense</t>
  </si>
  <si>
    <t>Approp RE - Fed Amort Reserve - Baker</t>
  </si>
  <si>
    <t>Approp RE - Fed Amort Reserve - Snoqualmie</t>
  </si>
  <si>
    <t>Unappropriated Retained Earnings</t>
  </si>
  <si>
    <t>Total Profit/Loss Current Year</t>
  </si>
  <si>
    <t>Dividends Declared - Common Stock</t>
  </si>
  <si>
    <t>Adjustments to Retained Earnings</t>
  </si>
  <si>
    <t>Derivatives in Retained Earnings - Electric</t>
  </si>
  <si>
    <t>Dividends on Common Stock (Gas History)</t>
  </si>
  <si>
    <t>Dividends on Preferred Stock (Gas History)</t>
  </si>
  <si>
    <t>Excess Premium - Preferred Stock</t>
  </si>
  <si>
    <t>Unappropriated Retained Earnings (Elect Histo</t>
  </si>
  <si>
    <t>Puget Western - Retained Earnings</t>
  </si>
  <si>
    <t xml:space="preserve">OCI - Fwd Swap 6/27/2006 </t>
  </si>
  <si>
    <t>OCI - Treasury Lock  5-24-05</t>
  </si>
  <si>
    <t>OCI - Forward Swap 9/13/06</t>
  </si>
  <si>
    <t>AOCI - FAS 15 Qualified Pension</t>
  </si>
  <si>
    <t>AOCI - DFIT Qualified Pension</t>
  </si>
  <si>
    <t>AOCI - FAS 15 SERP</t>
  </si>
  <si>
    <t>AOCI - DFIT SERP</t>
  </si>
  <si>
    <t>AOCI - FAS 158 Post Retirement</t>
  </si>
  <si>
    <t>AOCI - DFIT Post Retirement</t>
  </si>
  <si>
    <t>DFIT - Fwd Swap 09-13-06</t>
  </si>
  <si>
    <t>DFIT Fwd Swap 6-27-06</t>
  </si>
  <si>
    <t>DFIT Treasury Lock 5-24</t>
  </si>
  <si>
    <t>7.15% Med Term Notes C - Due 12/19/25</t>
  </si>
  <si>
    <t>7.20% Med Term Notes C - Due 12/22/25</t>
  </si>
  <si>
    <t>7.02% Med Term Notes due 12/01/27</t>
  </si>
  <si>
    <t>6.74% Med Term Notes - Due 06/15/18</t>
  </si>
  <si>
    <t>7.00% MTN Series B Due 3/9/29</t>
  </si>
  <si>
    <t>3.9% Pollution Control Rev Series 2013A Due 3/2031</t>
  </si>
  <si>
    <t>8</t>
  </si>
  <si>
    <t>$425MM 4.30% Sr Notes Due 2045</t>
  </si>
  <si>
    <t>6.724% 30 Year Notes Due 6/15/2036</t>
  </si>
  <si>
    <t>6.274% Senior Notes Due 3/15/2037</t>
  </si>
  <si>
    <t>5.757% Senior Notes Due 10/01/39</t>
  </si>
  <si>
    <t>5.764% Senior Notes Due 7/15/40</t>
  </si>
  <si>
    <t>$300 Million 5.63% Senior Notes Issue Discount</t>
  </si>
  <si>
    <t>$425 million 4.30% Senior Notes Discoun</t>
  </si>
  <si>
    <t>Injuries / Damages</t>
  </si>
  <si>
    <t>Liability Reserve - Gas</t>
  </si>
  <si>
    <t>SEP Pension &amp; Benefit Plant Liabiltiy</t>
  </si>
  <si>
    <t>Post Retriement Benefit Plan Benefit</t>
  </si>
  <si>
    <t>Qualified Pension Plan Liability</t>
  </si>
  <si>
    <t>Regence Self-Insurance IBNR</t>
  </si>
  <si>
    <t>Wellness Benefit Program</t>
  </si>
  <si>
    <t>Group Health Self Insurance IBNR</t>
  </si>
  <si>
    <t>Regence Reinsurance Fee 2014-2016</t>
  </si>
  <si>
    <t>Group Health Reinsurance Fee 2014-2016</t>
  </si>
  <si>
    <t>Accrued Env Rem - White River (Buckley</t>
  </si>
  <si>
    <t>Accrued Env Rem - Olympia UST</t>
  </si>
  <si>
    <t>Accrued Env Rem - Whidbey Island UST</t>
  </si>
  <si>
    <t>Accrued Env Rem - Puyallup Garage</t>
  </si>
  <si>
    <t>Accrued Env Rem - Poulsbo Service Cente</t>
  </si>
  <si>
    <t>Accrued Env. Remediation - Crystal Mountain</t>
  </si>
  <si>
    <t>Accrued Env Rem - Lower Baker Powerhous</t>
  </si>
  <si>
    <t>Accr Env Rem - Downtowner Property</t>
  </si>
  <si>
    <t>Accr Env Rem - Snoqualmie Power Plant S</t>
  </si>
  <si>
    <t>Accr Env Rem - Bellingham Boulevard Par</t>
  </si>
  <si>
    <t>Accrued Env Rem - Electric Flume</t>
  </si>
  <si>
    <t>Accr Env Rem -Duwamish River Site</t>
  </si>
  <si>
    <t>Accr Env Rem - Talbot Hill Sub &amp; Switchyard Site</t>
  </si>
  <si>
    <t>Wild Horse US Treasury Grant</t>
  </si>
  <si>
    <t>Accr Env. Rem. - Sammamish Substation</t>
  </si>
  <si>
    <t>Accr. Env. Rem. - City of Olympia vs. PSE</t>
  </si>
  <si>
    <t>Accr . Env. Rem. - Whitehorn UST</t>
  </si>
  <si>
    <t>LSR U.S. Treasury Grants</t>
  </si>
  <si>
    <t>Snoqualmie U.S. Hydro Grant</t>
  </si>
  <si>
    <t>Accr Env Rem - Gas Works Park</t>
  </si>
  <si>
    <t>Baker Hydro Grant</t>
  </si>
  <si>
    <t>Accr Env Rem-White Rvr/Buckley Phase I</t>
  </si>
  <si>
    <t>AETNA II Lawsuit unallocated proceeds -</t>
  </si>
  <si>
    <t>ARO-Electric Colstrip 1 &amp; 2 ash pond ca</t>
  </si>
  <si>
    <t>ARO-Electric Colstrip 3 &amp; 4 ash pond ca</t>
  </si>
  <si>
    <t>ARO-Hopkins Ridge</t>
  </si>
  <si>
    <t>ARO - South King Complex - Long Term</t>
  </si>
  <si>
    <t>ARO - Transmission Wood Poles</t>
  </si>
  <si>
    <t>ARO - Distribution Wood Poles</t>
  </si>
  <si>
    <t>ARO - Gas Mains</t>
  </si>
  <si>
    <t>ARO - Lower Snake River Wind Facility</t>
  </si>
  <si>
    <t>ARO - Crystal Mountain Generator Site</t>
  </si>
  <si>
    <t>ARO - Meteorological Tower Long Term</t>
  </si>
  <si>
    <t>ARO - Ferndale - Long Term</t>
  </si>
  <si>
    <t>ARO - Frederickson</t>
  </si>
  <si>
    <t>ARO-Wild Horse Wind</t>
  </si>
  <si>
    <t>ARO - Transmission Wood Poles to Short Term</t>
  </si>
  <si>
    <t>ARO - Distribution Wood Poles Short Term</t>
  </si>
  <si>
    <t>ARO - Gas Mains - Short Term</t>
  </si>
  <si>
    <t>ARO - Electric Short Term</t>
  </si>
  <si>
    <t>ARO - Gas Short Term</t>
  </si>
  <si>
    <t>Wells Fargo Bank - Commercial Paper</t>
  </si>
  <si>
    <t>Merrill Lynch - Commercial Paper</t>
  </si>
  <si>
    <t>Suntrust Bank - Commercial Paper</t>
  </si>
  <si>
    <t>WECO - Vouchers Payable</t>
  </si>
  <si>
    <t>A/P - Power Cost</t>
  </si>
  <si>
    <t>Accounts Payable - Vouchers (Electric Sys)</t>
  </si>
  <si>
    <t>A/P - BPA Transmission Payable</t>
  </si>
  <si>
    <t>A/P - Firm Contract Power Payable</t>
  </si>
  <si>
    <t>A/P - Secondary Power Payable</t>
  </si>
  <si>
    <t>Accounts Payable - Payroll (Electric Sys)</t>
  </si>
  <si>
    <t>A/P - PURPA Power Payable</t>
  </si>
  <si>
    <t>A/P - Combustion Turbine Fuel Payable</t>
  </si>
  <si>
    <t>A/P - Financial Swap payable</t>
  </si>
  <si>
    <t>Salvation Army Donations</t>
  </si>
  <si>
    <t>A/P - Transmission Payable (Non-BPA)</t>
  </si>
  <si>
    <t>A/P Frederickson #1 Vouchers</t>
  </si>
  <si>
    <t>Misc Payroll Deductions</t>
  </si>
  <si>
    <t>CAISO Payable</t>
  </si>
  <si>
    <t>A/P - Gas Pipeline Liability</t>
  </si>
  <si>
    <t>A/P - Gas Purchases</t>
  </si>
  <si>
    <t>Electric - Payroll Deductions - IBEW Union Du</t>
  </si>
  <si>
    <t>Gas - Payroll Deductions - UA Union Dues</t>
  </si>
  <si>
    <t>PTO / Holiday / etc - Clearing</t>
  </si>
  <si>
    <t>Incentive Pay Liability</t>
  </si>
  <si>
    <t>Accounts Payable - E-Payable Account</t>
  </si>
  <si>
    <t>DBS Non-PO Accrual</t>
  </si>
  <si>
    <t>A/P - Salary Month End Payroll Accrual</t>
  </si>
  <si>
    <t>A/P - Hourly Month End Payroll Accrual</t>
  </si>
  <si>
    <t>Payroll - Misc Payable Deductions-good</t>
  </si>
  <si>
    <t>Payroll - 401k company match</t>
  </si>
  <si>
    <t>Dental Insurance - WDS</t>
  </si>
  <si>
    <t>Life Insurance - Hartford</t>
  </si>
  <si>
    <t>AD&amp;D Insurance - CIGNA</t>
  </si>
  <si>
    <t>LTD Insurance - Hartford</t>
  </si>
  <si>
    <t>LTC Insurance - UNUM</t>
  </si>
  <si>
    <t>Payroll HSA EE Deduction</t>
  </si>
  <si>
    <t>Worker's Comp-Working Fund</t>
  </si>
  <si>
    <t>23200833</t>
  </si>
  <si>
    <t>Dental Insurance - Willamette</t>
  </si>
  <si>
    <t>A/P - Biogas Purchases</t>
  </si>
  <si>
    <t>Accounts Payable Reconcilation Account</t>
  </si>
  <si>
    <t>GR/IR Clearing Account</t>
  </si>
  <si>
    <t>Medical Aid - Supplemental</t>
  </si>
  <si>
    <t>Health/Dependent Spending ACDts - Year 1</t>
  </si>
  <si>
    <t>Health/Dependent Spending ACDts - Year</t>
  </si>
  <si>
    <t>401(k) Plan EE</t>
  </si>
  <si>
    <t>Loan Payback 401(k)</t>
  </si>
  <si>
    <t>Cash Discount Clearing</t>
  </si>
  <si>
    <t>Accounts Payable - BillServ NSF's and A</t>
  </si>
  <si>
    <t>Accounts Payable - APS NSF's and Adj-Ke</t>
  </si>
  <si>
    <t>Payroll - Medical Insurance Payable- Re</t>
  </si>
  <si>
    <t>Accounts Payable - Bill Matrix NSFs &amp; Adj. Key Bank</t>
  </si>
  <si>
    <t>Accounts Payable - DOXO NSF's and Adj - Key Bank</t>
  </si>
  <si>
    <t>Payroll HAS ER Contributions</t>
  </si>
  <si>
    <t>Ferndale - Liability Payable ST</t>
  </si>
  <si>
    <t>Payroll - Life Insurance Payable- Retir</t>
  </si>
  <si>
    <t>A/P Liability - Credit Balance Refund</t>
  </si>
  <si>
    <t>Payroll- Giving Campaign</t>
  </si>
  <si>
    <t>Unapplied Credits-Pledges</t>
  </si>
  <si>
    <t>Unapplied Credits-Customer's Overpaymen</t>
  </si>
  <si>
    <t>Customer Deposits - Common</t>
  </si>
  <si>
    <t>28a</t>
  </si>
  <si>
    <t>12a</t>
  </si>
  <si>
    <t>21.1</t>
  </si>
  <si>
    <t>Transmission Services Deposits</t>
  </si>
  <si>
    <t>Accrued WA Tax - Unbilled Electric Reve</t>
  </si>
  <si>
    <t>Accrued WA Tax - Unbilled Gas Revenue</t>
  </si>
  <si>
    <t>Federal Excise Tax - Fuel/Drayage Veh</t>
  </si>
  <si>
    <t>Accrued FICA - Company</t>
  </si>
  <si>
    <t>FIT Withholding-Board Member</t>
  </si>
  <si>
    <t>Property Taxes - Washington - Electric</t>
  </si>
  <si>
    <t>Property Taxes - Montana - Electric</t>
  </si>
  <si>
    <t>Washington Unemployment Tax - Employer</t>
  </si>
  <si>
    <t>Property Taxes - Oregon - Electric</t>
  </si>
  <si>
    <t>Property Taxes - Washington - Gas</t>
  </si>
  <si>
    <t>Accrued Washington Municipal Util Tax - Elect</t>
  </si>
  <si>
    <t>Montana State Electric Energy Producer Tax</t>
  </si>
  <si>
    <t>Montana Unemployment Tax Withheld - Employee</t>
  </si>
  <si>
    <t>CA Income Tax Payable</t>
  </si>
  <si>
    <t>Accrued Washington State Utility Tax - Electr</t>
  </si>
  <si>
    <t>Accrued Washington State Utility Tax - Gas</t>
  </si>
  <si>
    <t>Accrued Washington Municipal Utility Taxes -</t>
  </si>
  <si>
    <t>Accrued WA State &amp; Local Use Tax</t>
  </si>
  <si>
    <t>Accrued WA State B &amp; O Taxes</t>
  </si>
  <si>
    <t>Accrued WA City B &amp; O Taxes</t>
  </si>
  <si>
    <t>Federal Unemployment Tax - Employer</t>
  </si>
  <si>
    <t>Accrued Int 7.15% Notes Due Dec &amp; Jun</t>
  </si>
  <si>
    <t>Accrued Int 7.20% Notes Due Dec &amp; Jun</t>
  </si>
  <si>
    <t>Accrued Int Bank Notes - Domestic</t>
  </si>
  <si>
    <t>7.00% MTN Series B Due 3/9/29 - Accrued</t>
  </si>
  <si>
    <t>6.74% Med Term Notes Due 6/15/18 - Accrued In</t>
  </si>
  <si>
    <t>Accrued Interest - Transm Deposits</t>
  </si>
  <si>
    <t>Accrued Int - Bonds 9.14% MTN Due 06/21/01</t>
  </si>
  <si>
    <t>5.483% Senior Notes due 6/1/2035</t>
  </si>
  <si>
    <t>Accrued Interest on PE Note</t>
  </si>
  <si>
    <t>Accrued Interest - 6.724% Notes Due 6/1</t>
  </si>
  <si>
    <t>Accrued Interest - 6.274% Senior Notes Due 3/15/2037</t>
  </si>
  <si>
    <t>PSE Barclays Op Cr Interest Expense ACD</t>
  </si>
  <si>
    <t>5.757% Accrued Interest -Senior Notes Due 10/1/2039</t>
  </si>
  <si>
    <t>$250 Million 4.434% Sr Notes due 2041</t>
  </si>
  <si>
    <t>$45 Million 4.70% Sr Notes due 2051</t>
  </si>
  <si>
    <t>Common - Accrued Interest Customer Deposits</t>
  </si>
  <si>
    <t>4.0% Pollution Control Rev Series 2013B Due 3/2031</t>
  </si>
  <si>
    <t>23701203</t>
  </si>
  <si>
    <t>Accrued Interest - $425MM 4.30% Sr Note</t>
  </si>
  <si>
    <t>FICA Tax Withheld - Employee</t>
  </si>
  <si>
    <t>Washington State &amp; Local Sales Tax Collected</t>
  </si>
  <si>
    <t>Federal Income Tax Withheld - Employee</t>
  </si>
  <si>
    <t>GST on Gas Sales from PSE</t>
  </si>
  <si>
    <t>Baker SA 318 Law Enforcement Plan</t>
  </si>
  <si>
    <t>24200032</t>
  </si>
  <si>
    <t>WUTC Greenwood Penalty Accrual</t>
  </si>
  <si>
    <t>NERC Standards Compliance Loss Reserve</t>
  </si>
  <si>
    <t>Wind Farm Maintenance Accrual</t>
  </si>
  <si>
    <t>California Carbon Obligation</t>
  </si>
  <si>
    <t>Junior Achievement Pledge-Short Term</t>
  </si>
  <si>
    <t>US Treasury Grants in Schedule 95A</t>
  </si>
  <si>
    <t>Wash St Annual Filing Fee</t>
  </si>
  <si>
    <t>FERC Annual Charge US Lands -ST</t>
  </si>
  <si>
    <t>Lower Baker - FERC License Fees</t>
  </si>
  <si>
    <t>Upper Baker - FERC License Fees</t>
  </si>
  <si>
    <t>Snoqualmie #1 - FERC License Fees</t>
  </si>
  <si>
    <t>Snoqualmie #2 - FERC License Fees</t>
  </si>
  <si>
    <t>Trading Floor FERC Fees Payable</t>
  </si>
  <si>
    <t>Accrued WUTC Fee</t>
  </si>
  <si>
    <t>Gas - WUTC SQI Penalty</t>
  </si>
  <si>
    <t>401(k) 1% Company Contribution</t>
  </si>
  <si>
    <t>Electric - WUTC SQI Penalty</t>
  </si>
  <si>
    <t>Electric - Town of Concrete Funding - BakLicImp</t>
  </si>
  <si>
    <t>Accrual - 401(k) Match on Incentive Pla</t>
  </si>
  <si>
    <t>Electric - Upper Skagit Tribe MOU - BakLicImp</t>
  </si>
  <si>
    <t>Electric - Sauk-Suiattle Agmt - BakLicImp</t>
  </si>
  <si>
    <t>Electric - Swinomish Tribe Agmt - BakLicImp</t>
  </si>
  <si>
    <t>Article 103 -Upstream Fish Passage Fund</t>
  </si>
  <si>
    <t>Article 105 - Downstream Fish Passage Fund</t>
  </si>
  <si>
    <t>Article 511 -Decaying Wood Fund</t>
  </si>
  <si>
    <t>Article 505 - Aquatic Riparian Habitat Fund</t>
  </si>
  <si>
    <t>Article 602 Recreation Adapative Management Fund</t>
  </si>
  <si>
    <t>Article 514 - Use of Habit Evaluation</t>
  </si>
  <si>
    <t>Article 101 - Fish Progagation O&amp;M Fund</t>
  </si>
  <si>
    <t>Article 110 - Shoreline Erosion O&amp;M Fund</t>
  </si>
  <si>
    <t>Article 502- Forest Habitat  O&amp;M fund</t>
  </si>
  <si>
    <t>Article 503 - Elk Habitat O&amp;M Fund</t>
  </si>
  <si>
    <t>Article 504- Wetland Habitat Capital Fund</t>
  </si>
  <si>
    <t>Article 504 Wetland Habitat O&amp;M Fund</t>
  </si>
  <si>
    <t>Article 508 - Noxious Weeds O&amp;M Fund</t>
  </si>
  <si>
    <t>Article 602 - Terrestrial Enhance &amp; Research Fund O&amp;M</t>
  </si>
  <si>
    <t>Article 302 - Aesthetics Mgmt O&amp;M</t>
  </si>
  <si>
    <t>Article 304 - Bak Resr Rec Water Safety Pln O&amp;M</t>
  </si>
  <si>
    <t>Capital Lease Obligation - Lanis-Gyr</t>
  </si>
  <si>
    <t>Unrealized Loss ST - Core Pwr/Gas for Pwr</t>
  </si>
  <si>
    <t>Unrealized Loss ST - Core Gas</t>
  </si>
  <si>
    <t>Unrealized Loss LT - Core Pwr/Gas for Pwr</t>
  </si>
  <si>
    <t>Unrealized Loss LT - Core Gas</t>
  </si>
  <si>
    <t>Cust Advances for  Const Posted 9/1</t>
  </si>
  <si>
    <t>NewRule 7 Refund zero consump cust adva</t>
  </si>
  <si>
    <t>38</t>
  </si>
  <si>
    <t>Residential Single Family Elec Customer</t>
  </si>
  <si>
    <t>Residential Plat Elec Customer Advances</t>
  </si>
  <si>
    <t>Non-Residential Elec Customer Advances</t>
  </si>
  <si>
    <t>Rule 7 Cust Adv With Tax (9-1-03)</t>
  </si>
  <si>
    <t>Developers Deposit Rule 7 (9-1-03)</t>
  </si>
  <si>
    <t>Rule 7A Cust Adv With Tax (Kitt) (9-1-0</t>
  </si>
  <si>
    <t>Colstrip 3 &amp; 4 Final Reclamation Liability</t>
  </si>
  <si>
    <t>J Harvey Const Encroach. Dep/BPA Kitsap</t>
  </si>
  <si>
    <t>Deferred Compensation - Salary Deferred</t>
  </si>
  <si>
    <t>PTC Deferral Post June 2010</t>
  </si>
  <si>
    <t>Limited Use Permit Salish Lodge/Snoq Ce</t>
  </si>
  <si>
    <t>Equity Reserve on Snoqualmie Deferred Return</t>
  </si>
  <si>
    <t>Equity Reserve on Baker Deferred Return</t>
  </si>
  <si>
    <t>Unearned Revenue - Pole Contacts</t>
  </si>
  <si>
    <t>Def Rev Sch85 Lifetime O&amp;M on Increm Li</t>
  </si>
  <si>
    <t>Junior Acheuivement Pledge-Long Term</t>
  </si>
  <si>
    <t>Deferred Pole Contact Compliance Payment</t>
  </si>
  <si>
    <t>Lower Snake River Trans Interest Due Customers</t>
  </si>
  <si>
    <t>GAAP Equity Reserve on LSR BPA Trans. Dep.</t>
  </si>
  <si>
    <t>International Paper - Westcoast Capacity Agreement</t>
  </si>
  <si>
    <t>35</t>
  </si>
  <si>
    <t>Misc Def Cr. - Equity Reserve on LSR Ph. 1 Fixed Def</t>
  </si>
  <si>
    <t>LSR BPA Bill Credit Holding</t>
  </si>
  <si>
    <t>LT Incentive Plan for Sr Mgmt</t>
  </si>
  <si>
    <t>Unclaimed Vendor Payments</t>
  </si>
  <si>
    <t>Unearned Revenue - Miscellaneous</t>
  </si>
  <si>
    <t>Def Compensation - IBNR</t>
  </si>
  <si>
    <t>PSE Building (A) - Landlord Incentives</t>
  </si>
  <si>
    <t>PSE Building (B) - Landlord Incentives</t>
  </si>
  <si>
    <t>Deferred Interchange Power</t>
  </si>
  <si>
    <t>Landlord Incentive Bldg B - Floor 4</t>
  </si>
  <si>
    <t>Bothel Data Center Landlord Incentives</t>
  </si>
  <si>
    <t>Unclaimed Property - Customer Refunds</t>
  </si>
  <si>
    <t>Residential Exchange - Other Deferred C</t>
  </si>
  <si>
    <t>Unclaimed Property - Customer Refunds - California</t>
  </si>
  <si>
    <t>Snoqualmie License O&amp;M Liability</t>
  </si>
  <si>
    <t>Other Deferred Credits - LIHEAP Credit - Electric</t>
  </si>
  <si>
    <t>Other Deferred Credits - LIHEAP Credit - Gas</t>
  </si>
  <si>
    <t>Other Deferred Credits - Contra LIHEAP Credit-Elec</t>
  </si>
  <si>
    <t>Other Deferred Credits - Contra LIHEAP Credit-Gas</t>
  </si>
  <si>
    <t>Baker License O&amp;M Liability</t>
  </si>
  <si>
    <t>Misc Def Cr - MNT Equity Offset CarryC - UE-082128</t>
  </si>
  <si>
    <t>Oth. Def. Cr. - Landis - Gyr AMR Billing Credits - Elec.</t>
  </si>
  <si>
    <t>Oth. Def. Cr. - Landis - Gyr AMR Billing Credits - Gas</t>
  </si>
  <si>
    <t>Redmond West 2nd Amen Tenant Incentives</t>
  </si>
  <si>
    <t>Lease Security Deposit-Electric</t>
  </si>
  <si>
    <t>Lease Security Deposit-Common</t>
  </si>
  <si>
    <t>Electric Decoupling GAAP Unearned Revenue</t>
  </si>
  <si>
    <t>Gas Decoupling GAAP Unearned Revenue</t>
  </si>
  <si>
    <t>Unearned Easement Revenue</t>
  </si>
  <si>
    <t>Deferred Credit - Green Power Tariff</t>
  </si>
  <si>
    <t>Deferred Credit - Carbon Offset Program</t>
  </si>
  <si>
    <t>2007 Cashiers Overages</t>
  </si>
  <si>
    <t>Equity Resrv on Ferndale Fixed Deferral</t>
  </si>
  <si>
    <t>Redmond West on Willows - Landlord Ince</t>
  </si>
  <si>
    <t>Redmond West Tenant Improvement</t>
  </si>
  <si>
    <t>Low Income Program - Electric</t>
  </si>
  <si>
    <t>Low Income Program - Gas</t>
  </si>
  <si>
    <t>Operating Leases Oligation</t>
  </si>
  <si>
    <t>Unamortized Gain from Disp Allowance - Colstr</t>
  </si>
  <si>
    <t>Summit Purchase Buyout - Electric</t>
  </si>
  <si>
    <t>Summit Purchase Buyout - Gas</t>
  </si>
  <si>
    <t>BNP Westcoast Pipeline Capacity-Non Core Gas</t>
  </si>
  <si>
    <t>29.1</t>
  </si>
  <si>
    <t>FBE Westcoast Pipeline Capacity- Non Core Gas</t>
  </si>
  <si>
    <t>Deferred REC Revenue Post Nov. 2009</t>
  </si>
  <si>
    <t>PTC Customer Deferral of Pre-July 2010</t>
  </si>
  <si>
    <t>REC Proceeds in Rates Sch 137</t>
  </si>
  <si>
    <t>Interest On REC Proceeds in Rates</t>
  </si>
  <si>
    <t>Interest on REC Proceeds Not in Rates</t>
  </si>
  <si>
    <t>Interest on Treasury Grant in Sch 95a</t>
  </si>
  <si>
    <t>Int. on LSR Treasury Grant in Sch 95A</t>
  </si>
  <si>
    <t>Electric Residential Decouping Revenue Overcollect</t>
  </si>
  <si>
    <t>Gas Non-Residential Decouping Revenue Overcollect</t>
  </si>
  <si>
    <t>Electric Schedule 26 Decoupling Revenue Overcollected</t>
  </si>
  <si>
    <t>Electric Schedule 31 Decoupling Revenue Overcollected</t>
  </si>
  <si>
    <t>Gas ROR Over Earning</t>
  </si>
  <si>
    <t>Sch 142 Electric Residential to Return</t>
  </si>
  <si>
    <t>Dfrd Principal on BioGas in Rates</t>
  </si>
  <si>
    <t>Dfrd Interest on Bogas in Rates</t>
  </si>
  <si>
    <t>Sch 142 Electric Schedule 26 to Return</t>
  </si>
  <si>
    <t>Sch 142 Elec Schedule 31 to Return to C</t>
  </si>
  <si>
    <t>Deferral Snoqualmie Hydro Grant</t>
  </si>
  <si>
    <t>Deferral Baker US Treasury Grant</t>
  </si>
  <si>
    <t>JPUD Gain to Customers-Electric</t>
  </si>
  <si>
    <t>25400521</t>
  </si>
  <si>
    <t>Electric ROR Over Earning-Decoupling</t>
  </si>
  <si>
    <t>accum Defer Inv Tax Cr - Gas</t>
  </si>
  <si>
    <t>Deferred Gains post  5/31/08 Property Sales - Gas</t>
  </si>
  <si>
    <t>Deferred Gains post 10/31/09 Property Sales - Electric</t>
  </si>
  <si>
    <t>Gas Def Property Gains UG-111049</t>
  </si>
  <si>
    <t>Electric Def Property Gains UE-111048</t>
  </si>
  <si>
    <t>Unamort Gain Reacq Debt- 250M 6.974% MT</t>
  </si>
  <si>
    <t>Deferred Inc Tax - Liberalized Deprec</t>
  </si>
  <si>
    <t xml:space="preserve">Deferred Tax - Common Depreciation  </t>
  </si>
  <si>
    <t>Def Inc Tax - Post 1980 Additions</t>
  </si>
  <si>
    <t>DFIT - FAS 133 ST Liability - Electric</t>
  </si>
  <si>
    <t>Def FIT Pension</t>
  </si>
  <si>
    <t>DFIT - FAS 133 LT Liability - Electric</t>
  </si>
  <si>
    <t>Def FIT Bond Related</t>
  </si>
  <si>
    <t>DFIT - BPA Prepayment LT</t>
  </si>
  <si>
    <t>37m</t>
  </si>
  <si>
    <t>DFIT - Variable Deferred Cost Snoqualmie LT</t>
  </si>
  <si>
    <t>37a</t>
  </si>
  <si>
    <t>DFIT - FAS 133 ST Liability - Gas</t>
  </si>
  <si>
    <t>DFIT - FAS 133 LT Liability - Gas</t>
  </si>
  <si>
    <t>DFIT - 2006 Storm Excess Costs</t>
  </si>
  <si>
    <t>DFIT-2014 Storm Excess Costs</t>
  </si>
  <si>
    <t>DFIT - FAS 133 Liability - PGA  LT</t>
  </si>
  <si>
    <t>Def FIT- Environmental Gas</t>
  </si>
  <si>
    <t>Def FIT - Demand Side Management Gas</t>
  </si>
  <si>
    <t>DFIT - 2015 Storm Excess Costs-LT</t>
  </si>
  <si>
    <t>accum Def Tax Liability - SFAS 109</t>
  </si>
  <si>
    <t>Def FIT - FAS 109</t>
  </si>
  <si>
    <t>Deferred Taxes WNP#3</t>
  </si>
  <si>
    <t>37e</t>
  </si>
  <si>
    <t>DFIT - 2016 Storm Excess Costs-LT</t>
  </si>
  <si>
    <t>DFIT Audit Adjustments</t>
  </si>
  <si>
    <t>DFIT - FAS 133 Frwd Swap Int LT</t>
  </si>
  <si>
    <t>Deferred FIT - PCA Customer Portion</t>
  </si>
  <si>
    <t>DFIT - Interest Chelan PUD Reg Asset</t>
  </si>
  <si>
    <t>37l</t>
  </si>
  <si>
    <t>DFIT - Electric Conservation</t>
  </si>
  <si>
    <t>DFIT - White River Reg Asset</t>
  </si>
  <si>
    <t>37c</t>
  </si>
  <si>
    <t>DFIT - FIT MF UE090704</t>
  </si>
  <si>
    <t>37j</t>
  </si>
  <si>
    <t>DFIT - Lower Snake River Deferred Costs</t>
  </si>
  <si>
    <t>DFIT - Ferndale Purchase Deferrals - Long Term</t>
  </si>
  <si>
    <t>37d</t>
  </si>
  <si>
    <t>DFIT-Variable Deferred Cost Baker Upgrade_LT</t>
  </si>
  <si>
    <t>37b</t>
  </si>
  <si>
    <t>DFIT-Electric Residential Decoupling Re</t>
  </si>
  <si>
    <t>DFIT-Gas Residential Decoupling Revenue</t>
  </si>
  <si>
    <t>DFIT-Electric NONResidential Decoupling</t>
  </si>
  <si>
    <t>DFIT-Gas NONResidential Decoupling Reve</t>
  </si>
  <si>
    <t>DFIT Electric Property Tax Tracker Schedule 140 - LT</t>
  </si>
  <si>
    <t>DFIT-Gas Property Tax Tracker Schedule 140 -LT</t>
  </si>
  <si>
    <t>DFIT-Decoupling Sch 26 &amp; 31</t>
  </si>
  <si>
    <t>DFIT-Major Inspection-Long Term</t>
  </si>
  <si>
    <t>DFIT-Colstrip 3&amp;4 Overhaul Costs-LT</t>
  </si>
  <si>
    <t>DFIT - Electron Unrecovered Loss</t>
  </si>
  <si>
    <t>37i</t>
  </si>
  <si>
    <t>TOTAL CAPITALIZATION</t>
  </si>
  <si>
    <t>Total Assets Plus Liabilities and Capitalization</t>
  </si>
  <si>
    <t>NOL</t>
  </si>
  <si>
    <t>Total ISWC</t>
  </si>
  <si>
    <t>CWIP</t>
  </si>
  <si>
    <t>Net Investment</t>
  </si>
  <si>
    <t>Working Capital Ratio</t>
  </si>
  <si>
    <t>Working Capital Spread</t>
  </si>
  <si>
    <t>Common Allocator</t>
  </si>
  <si>
    <t>Electric</t>
  </si>
  <si>
    <t>Gas</t>
  </si>
  <si>
    <t>Non-Utility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</si>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</sst>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0.000000"/>
    <numFmt numFmtId="167" formatCode="0.0000000"/>
    <numFmt numFmtId="168" formatCode="0000"/>
    <numFmt numFmtId="169" formatCode="000000"/>
    <numFmt numFmtId="170" formatCode="d\.mmm\.yy"/>
    <numFmt numFmtId="171" formatCode="#."/>
    <numFmt numFmtId="172" formatCode="_(* ###0_);_(* \(###0\);_(* &quot;-&quot;_);_(@_)"/>
    <numFmt numFmtId="173" formatCode="_([$€-2]* #,##0.00_);_([$€-2]* \(#,##0.00\);_([$€-2]* &quot;-&quot;??_)"/>
    <numFmt numFmtId="174" formatCode="_(&quot;$&quot;* #,##0.0_);_(&quot;$&quot;* \(#,##0.0\);_(&quot;$&quot;* &quot;-&quot;??_);_(@_)"/>
    <numFmt numFmtId="175" formatCode="0.00_)"/>
    <numFmt numFmtId="176" formatCode="&quot;$&quot;#,##0;\-&quot;$&quot;#,##0"/>
    <numFmt numFmtId="177" formatCode="0.0%"/>
    <numFmt numFmtId="178" formatCode="_(&quot;$&quot;* #,##0.0000_);_(&quot;$&quot;* \(#,##0.0000\);_(&quot;$&quot;* &quot;-&quot;????_);_(@_)"/>
    <numFmt numFmtId="179" formatCode="_(* #,##0.0_);_(* \(#,##0.0\);_(* &quot;-&quot;_);_(@_)"/>
    <numFmt numFmtId="180" formatCode="&quot;$&quot;#,##0.00"/>
  </numFmts>
  <fonts count="54"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Univers (WN)"/>
      <family val="2"/>
    </font>
    <font>
      <sz val="11"/>
      <color rgb="FF9C0006"/>
      <name val="Calibri"/>
      <family val="2"/>
      <scheme val="minor"/>
    </font>
    <font>
      <sz val="9"/>
      <color indexed="20"/>
      <name val="Arial"/>
      <family val="2"/>
    </font>
    <font>
      <sz val="10"/>
      <color rgb="FF0070C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12">
    <xf numFmtId="0" fontId="0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14" fillId="3" borderId="0" applyNumberFormat="0" applyBorder="0" applyAlignment="0" applyProtection="0"/>
    <xf numFmtId="0" fontId="9" fillId="0" borderId="0"/>
    <xf numFmtId="0" fontId="11" fillId="0" borderId="0"/>
    <xf numFmtId="0" fontId="1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165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0" fontId="17" fillId="0" borderId="0"/>
    <xf numFmtId="0" fontId="17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17" fillId="0" borderId="0"/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6" fontId="3" fillId="0" borderId="0">
      <alignment horizontal="left" wrapText="1"/>
    </xf>
    <xf numFmtId="0" fontId="17" fillId="0" borderId="0"/>
    <xf numFmtId="0" fontId="17" fillId="0" borderId="0"/>
    <xf numFmtId="165" fontId="3" fillId="0" borderId="0">
      <alignment horizontal="left" wrapText="1"/>
    </xf>
    <xf numFmtId="165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17" fillId="0" borderId="0"/>
    <xf numFmtId="0" fontId="17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0" fontId="17" fillId="0" borderId="0"/>
    <xf numFmtId="168" fontId="18" fillId="0" borderId="0">
      <alignment horizontal="left"/>
    </xf>
    <xf numFmtId="169" fontId="19" fillId="0" borderId="0">
      <alignment horizontal="left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9" fillId="0" borderId="0" applyFont="0" applyFill="0" applyBorder="0" applyAlignment="0" applyProtection="0">
      <alignment horizontal="right"/>
    </xf>
    <xf numFmtId="170" fontId="20" fillId="0" borderId="0" applyFill="0" applyBorder="0" applyAlignment="0"/>
    <xf numFmtId="41" fontId="3" fillId="17" borderId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4" fillId="0" borderId="0"/>
    <xf numFmtId="0" fontId="24" fillId="0" borderId="0"/>
    <xf numFmtId="0" fontId="2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171" fontId="27" fillId="0" borderId="0">
      <protection locked="0"/>
    </xf>
    <xf numFmtId="0" fontId="25" fillId="0" borderId="0"/>
    <xf numFmtId="0" fontId="28" fillId="0" borderId="0" applyNumberFormat="0" applyAlignment="0">
      <alignment horizontal="left"/>
    </xf>
    <xf numFmtId="0" fontId="29" fillId="0" borderId="0" applyNumberFormat="0" applyAlignment="0"/>
    <xf numFmtId="0" fontId="24" fillId="0" borderId="0"/>
    <xf numFmtId="0" fontId="25" fillId="0" borderId="0"/>
    <xf numFmtId="0" fontId="24" fillId="0" borderId="0"/>
    <xf numFmtId="0" fontId="2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6" fontId="3" fillId="0" borderId="0"/>
    <xf numFmtId="173" fontId="3" fillId="0" borderId="0" applyFont="0" applyFill="0" applyBorder="0" applyAlignment="0" applyProtection="0">
      <alignment horizontal="left" wrapText="1"/>
    </xf>
    <xf numFmtId="2" fontId="23" fillId="0" borderId="0" applyFont="0" applyFill="0" applyBorder="0" applyAlignment="0" applyProtection="0"/>
    <xf numFmtId="0" fontId="24" fillId="0" borderId="0"/>
    <xf numFmtId="38" fontId="30" fillId="17" borderId="0" applyNumberFormat="0" applyBorder="0" applyAlignment="0" applyProtection="0"/>
    <xf numFmtId="38" fontId="30" fillId="17" borderId="0" applyNumberFormat="0" applyBorder="0" applyAlignment="0" applyProtection="0"/>
    <xf numFmtId="38" fontId="30" fillId="17" borderId="0" applyNumberFormat="0" applyBorder="0" applyAlignment="0" applyProtection="0"/>
    <xf numFmtId="38" fontId="30" fillId="17" borderId="0" applyNumberFormat="0" applyBorder="0" applyAlignment="0" applyProtection="0"/>
    <xf numFmtId="174" fontId="31" fillId="0" borderId="0" applyNumberFormat="0" applyFill="0" applyBorder="0" applyProtection="0">
      <alignment horizontal="right"/>
    </xf>
    <xf numFmtId="0" fontId="32" fillId="0" borderId="32" applyNumberFormat="0" applyAlignment="0" applyProtection="0">
      <alignment horizontal="left" vertical="center"/>
    </xf>
    <xf numFmtId="0" fontId="32" fillId="0" borderId="2">
      <alignment horizontal="left" vertical="center"/>
    </xf>
    <xf numFmtId="14" fontId="1" fillId="18" borderId="33">
      <alignment horizontal="center" vertical="center" wrapText="1"/>
    </xf>
    <xf numFmtId="38" fontId="33" fillId="0" borderId="0"/>
    <xf numFmtId="40" fontId="33" fillId="0" borderId="0"/>
    <xf numFmtId="10" fontId="30" fillId="19" borderId="5" applyNumberFormat="0" applyBorder="0" applyAlignment="0" applyProtection="0"/>
    <xf numFmtId="10" fontId="30" fillId="19" borderId="5" applyNumberFormat="0" applyBorder="0" applyAlignment="0" applyProtection="0"/>
    <xf numFmtId="10" fontId="30" fillId="19" borderId="5" applyNumberFormat="0" applyBorder="0" applyAlignment="0" applyProtection="0"/>
    <xf numFmtId="10" fontId="30" fillId="19" borderId="5" applyNumberFormat="0" applyBorder="0" applyAlignment="0" applyProtection="0"/>
    <xf numFmtId="41" fontId="34" fillId="20" borderId="34">
      <alignment horizontal="left"/>
      <protection locked="0"/>
    </xf>
    <xf numFmtId="10" fontId="34" fillId="20" borderId="34">
      <alignment horizontal="right"/>
      <protection locked="0"/>
    </xf>
    <xf numFmtId="41" fontId="34" fillId="20" borderId="34">
      <alignment horizontal="left"/>
      <protection locked="0"/>
    </xf>
    <xf numFmtId="0" fontId="30" fillId="17" borderId="0"/>
    <xf numFmtId="3" fontId="35" fillId="0" borderId="0" applyFill="0" applyBorder="0" applyAlignment="0" applyProtection="0"/>
    <xf numFmtId="44" fontId="1" fillId="0" borderId="35" applyNumberFormat="0" applyFont="0" applyAlignment="0">
      <alignment horizontal="center"/>
    </xf>
    <xf numFmtId="44" fontId="1" fillId="0" borderId="35" applyNumberFormat="0" applyFont="0" applyAlignment="0">
      <alignment horizontal="center"/>
    </xf>
    <xf numFmtId="44" fontId="1" fillId="0" borderId="35" applyNumberFormat="0" applyFont="0" applyAlignment="0">
      <alignment horizontal="center"/>
    </xf>
    <xf numFmtId="44" fontId="1" fillId="0" borderId="35" applyNumberFormat="0" applyFont="0" applyAlignment="0">
      <alignment horizontal="center"/>
    </xf>
    <xf numFmtId="44" fontId="1" fillId="0" borderId="28" applyNumberFormat="0" applyFont="0" applyAlignment="0">
      <alignment horizontal="center"/>
    </xf>
    <xf numFmtId="44" fontId="1" fillId="0" borderId="28" applyNumberFormat="0" applyFont="0" applyAlignment="0">
      <alignment horizontal="center"/>
    </xf>
    <xf numFmtId="44" fontId="1" fillId="0" borderId="28" applyNumberFormat="0" applyFont="0" applyAlignment="0">
      <alignment horizontal="center"/>
    </xf>
    <xf numFmtId="44" fontId="1" fillId="0" borderId="28" applyNumberFormat="0" applyFont="0" applyAlignment="0">
      <alignment horizontal="center"/>
    </xf>
    <xf numFmtId="37" fontId="36" fillId="0" borderId="0"/>
    <xf numFmtId="175" fontId="37" fillId="0" borderId="0"/>
    <xf numFmtId="176" fontId="3" fillId="0" borderId="0"/>
    <xf numFmtId="176" fontId="3" fillId="0" borderId="0"/>
    <xf numFmtId="176" fontId="3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166" fontId="38" fillId="0" borderId="0">
      <alignment horizontal="left" wrapText="1"/>
    </xf>
    <xf numFmtId="0" fontId="3" fillId="0" borderId="0"/>
    <xf numFmtId="37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11" fillId="4" borderId="1" applyNumberFormat="0" applyFont="0" applyAlignment="0" applyProtection="0"/>
    <xf numFmtId="0" fontId="11" fillId="4" borderId="1" applyNumberFormat="0" applyFont="0" applyAlignment="0" applyProtection="0"/>
    <xf numFmtId="0" fontId="11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2" fillId="4" borderId="1" applyNumberFormat="0" applyFont="0" applyAlignment="0" applyProtection="0"/>
    <xf numFmtId="0" fontId="24" fillId="0" borderId="0"/>
    <xf numFmtId="0" fontId="24" fillId="0" borderId="0"/>
    <xf numFmtId="0" fontId="25" fillId="0" borderId="0"/>
    <xf numFmtId="17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41" fontId="3" fillId="21" borderId="34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39" fillId="0" borderId="33">
      <alignment horizontal="center"/>
    </xf>
    <xf numFmtId="3" fontId="21" fillId="0" borderId="0" applyFont="0" applyFill="0" applyBorder="0" applyAlignment="0" applyProtection="0"/>
    <xf numFmtId="0" fontId="21" fillId="22" borderId="0" applyNumberFormat="0" applyFont="0" applyBorder="0" applyAlignment="0" applyProtection="0"/>
    <xf numFmtId="0" fontId="25" fillId="0" borderId="0"/>
    <xf numFmtId="3" fontId="40" fillId="0" borderId="0" applyFill="0" applyBorder="0" applyAlignment="0" applyProtection="0"/>
    <xf numFmtId="0" fontId="41" fillId="0" borderId="0"/>
    <xf numFmtId="3" fontId="40" fillId="0" borderId="0" applyFill="0" applyBorder="0" applyAlignment="0" applyProtection="0"/>
    <xf numFmtId="42" fontId="3" fillId="19" borderId="0"/>
    <xf numFmtId="42" fontId="3" fillId="19" borderId="24">
      <alignment vertical="center"/>
    </xf>
    <xf numFmtId="0" fontId="1" fillId="19" borderId="6" applyNumberFormat="0">
      <alignment horizontal="center" vertical="center" wrapText="1"/>
    </xf>
    <xf numFmtId="10" fontId="3" fillId="19" borderId="0"/>
    <xf numFmtId="178" fontId="3" fillId="19" borderId="0"/>
    <xf numFmtId="164" fontId="33" fillId="0" borderId="0" applyBorder="0" applyAlignment="0"/>
    <xf numFmtId="42" fontId="3" fillId="19" borderId="17">
      <alignment horizontal="left"/>
    </xf>
    <xf numFmtId="178" fontId="42" fillId="19" borderId="17">
      <alignment horizontal="left"/>
    </xf>
    <xf numFmtId="164" fontId="33" fillId="0" borderId="0" applyBorder="0" applyAlignment="0"/>
    <xf numFmtId="14" fontId="38" fillId="0" borderId="0" applyNumberFormat="0" applyFill="0" applyBorder="0" applyAlignment="0" applyProtection="0">
      <alignment horizontal="left"/>
    </xf>
    <xf numFmtId="179" fontId="3" fillId="0" borderId="0" applyFont="0" applyFill="0" applyAlignment="0">
      <alignment horizontal="right"/>
    </xf>
    <xf numFmtId="4" fontId="43" fillId="23" borderId="36" applyNumberFormat="0" applyProtection="0">
      <alignment vertical="center"/>
    </xf>
    <xf numFmtId="4" fontId="44" fillId="20" borderId="36" applyNumberFormat="0" applyProtection="0">
      <alignment vertical="center"/>
    </xf>
    <xf numFmtId="4" fontId="43" fillId="20" borderId="36" applyNumberFormat="0" applyProtection="0">
      <alignment horizontal="left" vertical="center" indent="1"/>
    </xf>
    <xf numFmtId="0" fontId="43" fillId="20" borderId="36" applyNumberFormat="0" applyProtection="0">
      <alignment horizontal="left" vertical="top" indent="1"/>
    </xf>
    <xf numFmtId="4" fontId="43" fillId="24" borderId="0" applyNumberFormat="0" applyProtection="0">
      <alignment horizontal="left" vertical="center" indent="1"/>
    </xf>
    <xf numFmtId="0" fontId="3" fillId="25" borderId="0" applyNumberFormat="0" applyProtection="0">
      <alignment horizontal="left" vertical="center" indent="1"/>
    </xf>
    <xf numFmtId="4" fontId="9" fillId="26" borderId="36" applyNumberFormat="0" applyProtection="0">
      <alignment horizontal="right" vertical="center"/>
    </xf>
    <xf numFmtId="4" fontId="9" fillId="27" borderId="36" applyNumberFormat="0" applyProtection="0">
      <alignment horizontal="right" vertical="center"/>
    </xf>
    <xf numFmtId="4" fontId="9" fillId="28" borderId="36" applyNumberFormat="0" applyProtection="0">
      <alignment horizontal="right" vertical="center"/>
    </xf>
    <xf numFmtId="4" fontId="9" fillId="29" borderId="36" applyNumberFormat="0" applyProtection="0">
      <alignment horizontal="right" vertical="center"/>
    </xf>
    <xf numFmtId="4" fontId="9" fillId="30" borderId="36" applyNumberFormat="0" applyProtection="0">
      <alignment horizontal="right" vertical="center"/>
    </xf>
    <xf numFmtId="4" fontId="9" fillId="31" borderId="36" applyNumberFormat="0" applyProtection="0">
      <alignment horizontal="right" vertical="center"/>
    </xf>
    <xf numFmtId="4" fontId="9" fillId="32" borderId="36" applyNumberFormat="0" applyProtection="0">
      <alignment horizontal="right" vertical="center"/>
    </xf>
    <xf numFmtId="4" fontId="9" fillId="33" borderId="36" applyNumberFormat="0" applyProtection="0">
      <alignment horizontal="right" vertical="center"/>
    </xf>
    <xf numFmtId="4" fontId="9" fillId="34" borderId="36" applyNumberFormat="0" applyProtection="0">
      <alignment horizontal="right" vertical="center"/>
    </xf>
    <xf numFmtId="4" fontId="43" fillId="35" borderId="37" applyNumberFormat="0" applyProtection="0">
      <alignment horizontal="left" vertical="center" indent="1"/>
    </xf>
    <xf numFmtId="4" fontId="9" fillId="36" borderId="0" applyNumberFormat="0" applyProtection="0">
      <alignment horizontal="left" vertical="center" indent="1"/>
    </xf>
    <xf numFmtId="4" fontId="45" fillId="37" borderId="0" applyNumberFormat="0" applyProtection="0">
      <alignment horizontal="left" vertical="center" indent="1"/>
    </xf>
    <xf numFmtId="4" fontId="9" fillId="38" borderId="36" applyNumberFormat="0" applyProtection="0">
      <alignment horizontal="right" vertical="center"/>
    </xf>
    <xf numFmtId="4" fontId="9" fillId="36" borderId="0" applyNumberFormat="0" applyProtection="0">
      <alignment horizontal="left" vertical="center" indent="1"/>
    </xf>
    <xf numFmtId="4" fontId="9" fillId="24" borderId="0" applyNumberFormat="0" applyProtection="0">
      <alignment horizontal="left" vertical="center" indent="1"/>
    </xf>
    <xf numFmtId="0" fontId="3" fillId="37" borderId="36" applyNumberFormat="0" applyProtection="0">
      <alignment horizontal="left" vertical="center" indent="1"/>
    </xf>
    <xf numFmtId="0" fontId="3" fillId="37" borderId="36" applyNumberFormat="0" applyProtection="0">
      <alignment horizontal="left" vertical="top" indent="1"/>
    </xf>
    <xf numFmtId="0" fontId="3" fillId="24" borderId="36" applyNumberFormat="0" applyProtection="0">
      <alignment horizontal="left" vertical="center" indent="1"/>
    </xf>
    <xf numFmtId="0" fontId="3" fillId="24" borderId="36" applyNumberFormat="0" applyProtection="0">
      <alignment horizontal="left" vertical="top" indent="1"/>
    </xf>
    <xf numFmtId="0" fontId="3" fillId="39" borderId="36" applyNumberFormat="0" applyProtection="0">
      <alignment horizontal="left" vertical="center" indent="1"/>
    </xf>
    <xf numFmtId="0" fontId="3" fillId="39" borderId="36" applyNumberFormat="0" applyProtection="0">
      <alignment horizontal="left" vertical="top" indent="1"/>
    </xf>
    <xf numFmtId="0" fontId="3" fillId="21" borderId="36" applyNumberFormat="0" applyProtection="0">
      <alignment horizontal="left" vertical="center" indent="1"/>
    </xf>
    <xf numFmtId="0" fontId="3" fillId="21" borderId="36" applyNumberFormat="0" applyProtection="0">
      <alignment horizontal="left" vertical="top" indent="1"/>
    </xf>
    <xf numFmtId="0" fontId="3" fillId="0" borderId="0"/>
    <xf numFmtId="4" fontId="9" fillId="40" borderId="36" applyNumberFormat="0" applyProtection="0">
      <alignment vertical="center"/>
    </xf>
    <xf numFmtId="4" fontId="46" fillId="40" borderId="36" applyNumberFormat="0" applyProtection="0">
      <alignment vertical="center"/>
    </xf>
    <xf numFmtId="4" fontId="9" fillId="40" borderId="36" applyNumberFormat="0" applyProtection="0">
      <alignment horizontal="left" vertical="center" indent="1"/>
    </xf>
    <xf numFmtId="0" fontId="9" fillId="40" borderId="36" applyNumberFormat="0" applyProtection="0">
      <alignment horizontal="left" vertical="top" indent="1"/>
    </xf>
    <xf numFmtId="4" fontId="9" fillId="36" borderId="36" applyNumberFormat="0" applyProtection="0">
      <alignment horizontal="right" vertical="center"/>
    </xf>
    <xf numFmtId="4" fontId="46" fillId="36" borderId="36" applyNumberFormat="0" applyProtection="0">
      <alignment horizontal="right" vertical="center"/>
    </xf>
    <xf numFmtId="4" fontId="9" fillId="38" borderId="36" applyNumberFormat="0" applyProtection="0">
      <alignment horizontal="left" vertical="center" indent="1"/>
    </xf>
    <xf numFmtId="0" fontId="9" fillId="24" borderId="36" applyNumberFormat="0" applyProtection="0">
      <alignment horizontal="left" vertical="top" indent="1"/>
    </xf>
    <xf numFmtId="4" fontId="47" fillId="41" borderId="0" applyNumberFormat="0" applyProtection="0">
      <alignment horizontal="left" vertical="center" indent="1"/>
    </xf>
    <xf numFmtId="4" fontId="4" fillId="36" borderId="36" applyNumberFormat="0" applyProtection="0">
      <alignment horizontal="right" vertical="center"/>
    </xf>
    <xf numFmtId="39" fontId="3" fillId="42" borderId="0"/>
    <xf numFmtId="38" fontId="30" fillId="0" borderId="38"/>
    <xf numFmtId="38" fontId="30" fillId="0" borderId="38"/>
    <xf numFmtId="38" fontId="30" fillId="0" borderId="38"/>
    <xf numFmtId="38" fontId="30" fillId="0" borderId="38"/>
    <xf numFmtId="38" fontId="33" fillId="0" borderId="17"/>
    <xf numFmtId="39" fontId="38" fillId="43" borderId="0"/>
    <xf numFmtId="166" fontId="3" fillId="0" borderId="0">
      <alignment horizontal="left" wrapText="1"/>
    </xf>
    <xf numFmtId="165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40" fontId="48" fillId="0" borderId="0" applyBorder="0">
      <alignment horizontal="right"/>
    </xf>
    <xf numFmtId="41" fontId="49" fillId="19" borderId="0">
      <alignment horizontal="left"/>
    </xf>
    <xf numFmtId="0" fontId="50" fillId="0" borderId="0"/>
    <xf numFmtId="0" fontId="51" fillId="0" borderId="0" applyFill="0" applyBorder="0" applyProtection="0">
      <alignment horizontal="left" vertical="top"/>
    </xf>
    <xf numFmtId="180" fontId="52" fillId="19" borderId="0">
      <alignment horizontal="left" vertical="center"/>
    </xf>
    <xf numFmtId="0" fontId="1" fillId="19" borderId="0">
      <alignment horizontal="left" wrapText="1"/>
    </xf>
    <xf numFmtId="0" fontId="53" fillId="0" borderId="0">
      <alignment horizontal="left" vertical="center"/>
    </xf>
    <xf numFmtId="0" fontId="25" fillId="0" borderId="39"/>
  </cellStyleXfs>
  <cellXfs count="167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3" fillId="0" borderId="0" xfId="0" applyFont="1" applyFill="1" applyBorder="1"/>
    <xf numFmtId="41" fontId="3" fillId="0" borderId="0" xfId="0" applyNumberFormat="1" applyFont="1" applyFill="1"/>
    <xf numFmtId="49" fontId="3" fillId="0" borderId="0" xfId="0" applyNumberFormat="1" applyFont="1" applyFill="1" applyAlignment="1"/>
    <xf numFmtId="164" fontId="3" fillId="0" borderId="0" xfId="1" applyNumberFormat="1" applyFont="1" applyFill="1"/>
    <xf numFmtId="164" fontId="1" fillId="0" borderId="0" xfId="1" applyNumberFormat="1" applyFont="1" applyFill="1"/>
    <xf numFmtId="164" fontId="3" fillId="0" borderId="0" xfId="1" applyNumberFormat="1" applyFont="1" applyFill="1" applyBorder="1"/>
    <xf numFmtId="41" fontId="3" fillId="0" borderId="0" xfId="1" applyNumberFormat="1" applyFont="1" applyFill="1"/>
    <xf numFmtId="14" fontId="1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164" fontId="3" fillId="0" borderId="0" xfId="0" applyNumberFormat="1" applyFont="1" applyFill="1"/>
    <xf numFmtId="164" fontId="1" fillId="0" borderId="0" xfId="0" applyNumberFormat="1" applyFont="1" applyFill="1"/>
    <xf numFmtId="164" fontId="3" fillId="0" borderId="0" xfId="0" applyNumberFormat="1" applyFont="1" applyFill="1" applyBorder="1"/>
    <xf numFmtId="10" fontId="3" fillId="0" borderId="0" xfId="0" applyNumberFormat="1" applyFont="1" applyFill="1"/>
    <xf numFmtId="14" fontId="1" fillId="0" borderId="0" xfId="0" applyNumberFormat="1" applyFont="1" applyFill="1" applyAlignment="1">
      <alignment horizontal="center"/>
    </xf>
    <xf numFmtId="38" fontId="6" fillId="0" borderId="0" xfId="2" applyNumberFormat="1" applyFont="1" applyFill="1" applyAlignment="1">
      <alignment horizontal="center"/>
    </xf>
    <xf numFmtId="41" fontId="3" fillId="0" borderId="0" xfId="0" applyNumberFormat="1" applyFont="1" applyFill="1" applyBorder="1"/>
    <xf numFmtId="49" fontId="1" fillId="0" borderId="2" xfId="0" applyNumberFormat="1" applyFont="1" applyFill="1" applyBorder="1" applyAlignment="1">
      <alignment horizontal="centerContinuous"/>
    </xf>
    <xf numFmtId="49" fontId="1" fillId="0" borderId="2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49" fontId="1" fillId="0" borderId="3" xfId="0" applyNumberFormat="1" applyFont="1" applyFill="1" applyBorder="1" applyAlignment="1"/>
    <xf numFmtId="0" fontId="1" fillId="0" borderId="5" xfId="0" applyNumberFormat="1" applyFont="1" applyFill="1" applyBorder="1" applyAlignment="1">
      <alignment horizontal="center"/>
    </xf>
    <xf numFmtId="17" fontId="1" fillId="0" borderId="6" xfId="0" applyNumberFormat="1" applyFont="1" applyFill="1" applyBorder="1" applyAlignment="1">
      <alignment horizontal="center"/>
    </xf>
    <xf numFmtId="41" fontId="1" fillId="0" borderId="5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wrapText="1"/>
    </xf>
    <xf numFmtId="49" fontId="7" fillId="0" borderId="7" xfId="1" applyNumberFormat="1" applyFont="1" applyFill="1" applyBorder="1" applyAlignment="1">
      <alignment horizontal="left"/>
    </xf>
    <xf numFmtId="0" fontId="7" fillId="0" borderId="0" xfId="0" applyFont="1" applyFill="1" applyBorder="1"/>
    <xf numFmtId="43" fontId="7" fillId="0" borderId="0" xfId="1" applyNumberFormat="1" applyFont="1" applyFill="1" applyBorder="1"/>
    <xf numFmtId="43" fontId="7" fillId="0" borderId="0" xfId="1" applyFont="1" applyFill="1" applyBorder="1"/>
    <xf numFmtId="43" fontId="8" fillId="0" borderId="0" xfId="1" applyFont="1" applyFill="1" applyBorder="1"/>
    <xf numFmtId="41" fontId="7" fillId="0" borderId="8" xfId="1" applyNumberFormat="1" applyFont="1" applyFill="1" applyBorder="1"/>
    <xf numFmtId="49" fontId="7" fillId="0" borderId="9" xfId="0" applyNumberFormat="1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1" fontId="7" fillId="0" borderId="12" xfId="0" applyNumberFormat="1" applyFont="1" applyFill="1" applyBorder="1"/>
    <xf numFmtId="41" fontId="7" fillId="0" borderId="0" xfId="0" applyNumberFormat="1" applyFont="1" applyFill="1" applyBorder="1"/>
    <xf numFmtId="41" fontId="7" fillId="0" borderId="13" xfId="0" applyNumberFormat="1" applyFont="1" applyFill="1" applyBorder="1"/>
    <xf numFmtId="0" fontId="7" fillId="0" borderId="0" xfId="0" applyFont="1" applyFill="1"/>
    <xf numFmtId="49" fontId="7" fillId="0" borderId="4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vertical="top" wrapText="1"/>
    </xf>
    <xf numFmtId="49" fontId="8" fillId="0" borderId="4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" fontId="7" fillId="0" borderId="7" xfId="1" applyNumberFormat="1" applyFont="1" applyFill="1" applyBorder="1" applyAlignment="1">
      <alignment horizontal="left"/>
    </xf>
    <xf numFmtId="0" fontId="10" fillId="0" borderId="7" xfId="4" applyFont="1" applyFill="1" applyBorder="1" applyAlignment="1">
      <alignment horizontal="left" wrapText="1"/>
    </xf>
    <xf numFmtId="0" fontId="10" fillId="0" borderId="0" xfId="4" applyFont="1" applyFill="1" applyBorder="1" applyAlignment="1">
      <alignment wrapText="1"/>
    </xf>
    <xf numFmtId="49" fontId="7" fillId="0" borderId="7" xfId="0" applyNumberFormat="1" applyFont="1" applyFill="1" applyBorder="1"/>
    <xf numFmtId="49" fontId="7" fillId="0" borderId="0" xfId="0" applyNumberFormat="1" applyFont="1" applyFill="1" applyBorder="1"/>
    <xf numFmtId="49" fontId="7" fillId="0" borderId="0" xfId="0" applyNumberFormat="1" applyFont="1" applyFill="1" applyBorder="1" applyAlignment="1">
      <alignment horizontal="left"/>
    </xf>
    <xf numFmtId="0" fontId="12" fillId="0" borderId="7" xfId="5" applyFont="1" applyFill="1" applyBorder="1" applyAlignment="1">
      <alignment horizontal="left"/>
    </xf>
    <xf numFmtId="0" fontId="10" fillId="0" borderId="14" xfId="4" applyFont="1" applyFill="1" applyBorder="1" applyAlignment="1">
      <alignment wrapText="1"/>
    </xf>
    <xf numFmtId="0" fontId="7" fillId="0" borderId="7" xfId="0" applyFont="1" applyFill="1" applyBorder="1" applyAlignment="1">
      <alignment horizontal="left"/>
    </xf>
    <xf numFmtId="0" fontId="10" fillId="0" borderId="0" xfId="6" applyFont="1" applyFill="1" applyBorder="1" applyAlignment="1"/>
    <xf numFmtId="0" fontId="7" fillId="0" borderId="14" xfId="0" applyFont="1" applyFill="1" applyBorder="1"/>
    <xf numFmtId="0" fontId="7" fillId="0" borderId="0" xfId="0" applyFont="1" applyFill="1" applyBorder="1" applyAlignment="1">
      <alignment horizontal="left"/>
    </xf>
    <xf numFmtId="49" fontId="10" fillId="0" borderId="7" xfId="6" applyNumberFormat="1" applyFont="1" applyFill="1" applyBorder="1" applyAlignment="1">
      <alignment horizontal="left" wrapText="1"/>
    </xf>
    <xf numFmtId="0" fontId="10" fillId="0" borderId="14" xfId="6" applyFont="1" applyFill="1" applyBorder="1" applyAlignment="1"/>
    <xf numFmtId="49" fontId="7" fillId="0" borderId="7" xfId="3" applyNumberFormat="1" applyFont="1" applyFill="1" applyBorder="1" applyAlignment="1">
      <alignment horizontal="left"/>
    </xf>
    <xf numFmtId="0" fontId="7" fillId="0" borderId="0" xfId="3" applyFont="1" applyFill="1" applyBorder="1"/>
    <xf numFmtId="41" fontId="7" fillId="0" borderId="12" xfId="3" applyNumberFormat="1" applyFont="1" applyFill="1" applyBorder="1"/>
    <xf numFmtId="41" fontId="15" fillId="0" borderId="0" xfId="3" applyNumberFormat="1" applyFont="1" applyFill="1" applyBorder="1"/>
    <xf numFmtId="41" fontId="15" fillId="0" borderId="13" xfId="3" applyNumberFormat="1" applyFont="1" applyFill="1" applyBorder="1"/>
    <xf numFmtId="0" fontId="15" fillId="0" borderId="0" xfId="3" applyFont="1" applyFill="1"/>
    <xf numFmtId="41" fontId="15" fillId="0" borderId="0" xfId="3" applyNumberFormat="1" applyFont="1" applyFill="1"/>
    <xf numFmtId="41" fontId="7" fillId="0" borderId="0" xfId="0" applyNumberFormat="1" applyFont="1" applyFill="1"/>
    <xf numFmtId="49" fontId="7" fillId="0" borderId="15" xfId="0" applyNumberFormat="1" applyFont="1" applyFill="1" applyBorder="1" applyAlignment="1">
      <alignment horizontal="center"/>
    </xf>
    <xf numFmtId="41" fontId="7" fillId="0" borderId="12" xfId="1" applyNumberFormat="1" applyFont="1" applyFill="1" applyBorder="1"/>
    <xf numFmtId="41" fontId="7" fillId="0" borderId="0" xfId="1" applyNumberFormat="1" applyFont="1" applyFill="1" applyBorder="1"/>
    <xf numFmtId="41" fontId="7" fillId="0" borderId="0" xfId="1" applyNumberFormat="1" applyFont="1" applyFill="1"/>
    <xf numFmtId="164" fontId="7" fillId="0" borderId="0" xfId="1" applyNumberFormat="1" applyFont="1" applyFill="1"/>
    <xf numFmtId="0" fontId="7" fillId="0" borderId="0" xfId="7" applyFont="1" applyFill="1" applyBorder="1"/>
    <xf numFmtId="0" fontId="12" fillId="0" borderId="0" xfId="8" applyFont="1" applyFill="1" applyBorder="1"/>
    <xf numFmtId="49" fontId="7" fillId="0" borderId="16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12" fillId="0" borderId="0" xfId="9" applyFont="1" applyFill="1" applyBorder="1"/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/>
    <xf numFmtId="0" fontId="7" fillId="0" borderId="0" xfId="0" quotePrefix="1" applyNumberFormat="1" applyFont="1" applyFill="1" applyBorder="1"/>
    <xf numFmtId="49" fontId="7" fillId="0" borderId="13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1" fontId="8" fillId="0" borderId="12" xfId="0" applyNumberFormat="1" applyFont="1" applyFill="1" applyBorder="1"/>
    <xf numFmtId="41" fontId="8" fillId="0" borderId="0" xfId="0" applyNumberFormat="1" applyFont="1" applyFill="1" applyBorder="1"/>
    <xf numFmtId="41" fontId="8" fillId="0" borderId="0" xfId="0" applyNumberFormat="1" applyFont="1" applyFill="1"/>
    <xf numFmtId="0" fontId="8" fillId="0" borderId="0" xfId="0" applyFont="1" applyFill="1"/>
    <xf numFmtId="49" fontId="8" fillId="0" borderId="16" xfId="0" applyNumberFormat="1" applyFont="1" applyFill="1" applyBorder="1" applyAlignment="1">
      <alignment horizontal="center"/>
    </xf>
    <xf numFmtId="0" fontId="12" fillId="0" borderId="7" xfId="10" applyNumberFormat="1" applyFont="1" applyFill="1" applyBorder="1" applyAlignment="1">
      <alignment horizontal="left"/>
    </xf>
    <xf numFmtId="0" fontId="12" fillId="0" borderId="0" xfId="11" applyFont="1" applyFill="1" applyBorder="1"/>
    <xf numFmtId="49" fontId="8" fillId="0" borderId="18" xfId="0" applyNumberFormat="1" applyFont="1" applyFill="1" applyBorder="1" applyAlignment="1">
      <alignment horizontal="left"/>
    </xf>
    <xf numFmtId="0" fontId="7" fillId="0" borderId="19" xfId="0" applyFont="1" applyFill="1" applyBorder="1"/>
    <xf numFmtId="43" fontId="8" fillId="0" borderId="19" xfId="1" applyFont="1" applyFill="1" applyBorder="1"/>
    <xf numFmtId="41" fontId="8" fillId="0" borderId="20" xfId="1" applyNumberFormat="1" applyFont="1" applyFill="1" applyBorder="1"/>
    <xf numFmtId="49" fontId="8" fillId="0" borderId="21" xfId="0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/>
    </xf>
    <xf numFmtId="49" fontId="8" fillId="0" borderId="18" xfId="0" applyNumberFormat="1" applyFont="1" applyFill="1" applyBorder="1" applyAlignment="1">
      <alignment horizontal="center"/>
    </xf>
    <xf numFmtId="41" fontId="8" fillId="0" borderId="23" xfId="0" applyNumberFormat="1" applyFont="1" applyFill="1" applyBorder="1"/>
    <xf numFmtId="41" fontId="8" fillId="0" borderId="24" xfId="0" applyNumberFormat="1" applyFont="1" applyFill="1" applyBorder="1"/>
    <xf numFmtId="0" fontId="7" fillId="0" borderId="7" xfId="0" applyFont="1" applyFill="1" applyBorder="1"/>
    <xf numFmtId="0" fontId="7" fillId="0" borderId="0" xfId="0" quotePrefix="1" applyNumberFormat="1" applyFont="1" applyFill="1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/>
    </xf>
    <xf numFmtId="49" fontId="7" fillId="0" borderId="7" xfId="0" quotePrefix="1" applyNumberFormat="1" applyFont="1" applyFill="1" applyBorder="1" applyAlignment="1">
      <alignment horizontal="left"/>
    </xf>
    <xf numFmtId="43" fontId="8" fillId="0" borderId="0" xfId="1" applyNumberFormat="1" applyFont="1" applyFill="1" applyBorder="1"/>
    <xf numFmtId="0" fontId="7" fillId="0" borderId="0" xfId="0" quotePrefix="1" applyNumberFormat="1" applyFont="1" applyFill="1" applyBorder="1" applyAlignment="1">
      <alignment vertical="top"/>
    </xf>
    <xf numFmtId="49" fontId="10" fillId="0" borderId="7" xfId="6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49" fontId="7" fillId="0" borderId="25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8" fillId="0" borderId="27" xfId="0" applyNumberFormat="1" applyFont="1" applyFill="1" applyBorder="1" applyAlignment="1">
      <alignment horizontal="center"/>
    </xf>
    <xf numFmtId="49" fontId="8" fillId="0" borderId="25" xfId="0" applyNumberFormat="1" applyFont="1" applyFill="1" applyBorder="1" applyAlignment="1">
      <alignment horizontal="center"/>
    </xf>
    <xf numFmtId="49" fontId="7" fillId="0" borderId="27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7" fillId="0" borderId="28" xfId="0" applyFont="1" applyFill="1" applyBorder="1" applyAlignment="1">
      <alignment vertical="top" wrapText="1"/>
    </xf>
    <xf numFmtId="49" fontId="8" fillId="0" borderId="9" xfId="0" applyNumberFormat="1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left"/>
    </xf>
    <xf numFmtId="0" fontId="7" fillId="0" borderId="6" xfId="0" applyFont="1" applyFill="1" applyBorder="1"/>
    <xf numFmtId="43" fontId="7" fillId="0" borderId="6" xfId="1" applyNumberFormat="1" applyFont="1" applyFill="1" applyBorder="1"/>
    <xf numFmtId="43" fontId="7" fillId="0" borderId="6" xfId="1" applyFont="1" applyFill="1" applyBorder="1"/>
    <xf numFmtId="41" fontId="7" fillId="0" borderId="29" xfId="1" applyNumberFormat="1" applyFont="1" applyFill="1" applyBorder="1"/>
    <xf numFmtId="41" fontId="7" fillId="0" borderId="30" xfId="0" applyNumberFormat="1" applyFont="1" applyFill="1" applyBorder="1"/>
    <xf numFmtId="41" fontId="7" fillId="0" borderId="6" xfId="0" applyNumberFormat="1" applyFont="1" applyFill="1" applyBorder="1"/>
    <xf numFmtId="41" fontId="7" fillId="0" borderId="9" xfId="0" applyNumberFormat="1" applyFont="1" applyFill="1" applyBorder="1"/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/>
    <xf numFmtId="41" fontId="8" fillId="0" borderId="24" xfId="1" applyNumberFormat="1" applyFont="1" applyFill="1" applyBorder="1"/>
    <xf numFmtId="41" fontId="8" fillId="0" borderId="17" xfId="0" applyNumberFormat="1" applyFont="1" applyFill="1" applyBorder="1"/>
    <xf numFmtId="43" fontId="3" fillId="0" borderId="0" xfId="1" applyNumberFormat="1" applyFont="1" applyFill="1"/>
    <xf numFmtId="41" fontId="3" fillId="0" borderId="0" xfId="1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41" fontId="3" fillId="0" borderId="17" xfId="0" applyNumberFormat="1" applyFont="1" applyFill="1" applyBorder="1"/>
    <xf numFmtId="43" fontId="3" fillId="0" borderId="0" xfId="0" applyNumberFormat="1" applyFont="1" applyFill="1"/>
    <xf numFmtId="49" fontId="1" fillId="0" borderId="0" xfId="0" applyNumberFormat="1" applyFont="1" applyFill="1" applyAlignment="1">
      <alignment horizontal="right"/>
    </xf>
    <xf numFmtId="41" fontId="1" fillId="0" borderId="31" xfId="0" applyNumberFormat="1" applyFont="1" applyFill="1" applyBorder="1"/>
    <xf numFmtId="0" fontId="3" fillId="0" borderId="0" xfId="0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1" fillId="0" borderId="0" xfId="0" applyNumberFormat="1" applyFont="1" applyFill="1"/>
    <xf numFmtId="41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/>
    <xf numFmtId="10" fontId="3" fillId="0" borderId="6" xfId="0" applyNumberFormat="1" applyFont="1" applyFill="1" applyBorder="1" applyAlignment="1">
      <alignment horizontal="center"/>
    </xf>
    <xf numFmtId="41" fontId="3" fillId="0" borderId="6" xfId="0" applyNumberFormat="1" applyFont="1" applyFill="1" applyBorder="1"/>
    <xf numFmtId="49" fontId="3" fillId="0" borderId="0" xfId="0" applyNumberFormat="1" applyFont="1" applyFill="1" applyAlignment="1">
      <alignment horizontal="right"/>
    </xf>
    <xf numFmtId="49" fontId="16" fillId="0" borderId="0" xfId="0" applyNumberFormat="1" applyFont="1" applyFill="1" applyAlignment="1"/>
    <xf numFmtId="49" fontId="16" fillId="0" borderId="0" xfId="0" applyNumberFormat="1" applyFont="1" applyFill="1" applyAlignment="1">
      <alignment horizontal="right"/>
    </xf>
    <xf numFmtId="43" fontId="3" fillId="0" borderId="0" xfId="1" applyFont="1" applyFill="1" applyBorder="1"/>
    <xf numFmtId="43" fontId="3" fillId="0" borderId="0" xfId="0" applyNumberFormat="1" applyFont="1" applyFill="1" applyBorder="1"/>
    <xf numFmtId="41" fontId="1" fillId="0" borderId="0" xfId="0" applyNumberFormat="1" applyFont="1" applyFill="1" applyBorder="1"/>
    <xf numFmtId="41" fontId="1" fillId="0" borderId="6" xfId="0" applyNumberFormat="1" applyFont="1" applyFill="1" applyBorder="1"/>
    <xf numFmtId="41" fontId="1" fillId="0" borderId="24" xfId="0" applyNumberFormat="1" applyFont="1" applyFill="1" applyBorder="1"/>
    <xf numFmtId="41" fontId="1" fillId="0" borderId="3" xfId="0" applyNumberFormat="1" applyFont="1" applyFill="1" applyBorder="1" applyAlignment="1">
      <alignment horizontal="center"/>
    </xf>
    <xf numFmtId="41" fontId="1" fillId="0" borderId="4" xfId="0" applyNumberFormat="1" applyFont="1" applyFill="1" applyBorder="1" applyAlignment="1">
      <alignment horizontal="center"/>
    </xf>
    <xf numFmtId="41" fontId="1" fillId="0" borderId="2" xfId="0" applyNumberFormat="1" applyFont="1" applyFill="1" applyBorder="1" applyAlignment="1">
      <alignment horizontal="center"/>
    </xf>
  </cellXfs>
  <cellStyles count="612">
    <cellStyle name="_x0013_" xfId="12"/>
    <cellStyle name="_09GRC Gas Transport For Review" xfId="13"/>
    <cellStyle name="_4.06E Pass Throughs" xfId="14"/>
    <cellStyle name="_4.06E Pass Throughs_04 07E Wild Horse Wind Expansion (C) (2)" xfId="15"/>
    <cellStyle name="_4.06E Pass Throughs_3.01 Income Statement" xfId="16"/>
    <cellStyle name="_4.06E Pass Throughs_4 31 Regulatory Assets and Liabilities  7 06- Exhibit D" xfId="17"/>
    <cellStyle name="_4.06E Pass Throughs_4 32 Regulatory Assets and Liabilities  7 06- Exhibit D" xfId="18"/>
    <cellStyle name="_4.06E Pass Throughs_Book9" xfId="19"/>
    <cellStyle name="_4.13E Montana Energy Tax" xfId="20"/>
    <cellStyle name="_4.13E Montana Energy Tax_04 07E Wild Horse Wind Expansion (C) (2)" xfId="21"/>
    <cellStyle name="_4.13E Montana Energy Tax_3.01 Income Statement" xfId="22"/>
    <cellStyle name="_4.13E Montana Energy Tax_4 31 Regulatory Assets and Liabilities  7 06- Exhibit D" xfId="23"/>
    <cellStyle name="_4.13E Montana Energy Tax_4 32 Regulatory Assets and Liabilities  7 06- Exhibit D" xfId="24"/>
    <cellStyle name="_4.13E Montana Energy Tax_Book9" xfId="25"/>
    <cellStyle name="_AURORA WIP" xfId="26"/>
    <cellStyle name="_Book1" xfId="27"/>
    <cellStyle name="_Book1 (2)" xfId="28"/>
    <cellStyle name="_Book1 (2)_04 07E Wild Horse Wind Expansion (C) (2)" xfId="29"/>
    <cellStyle name="_Book1 (2)_3.01 Income Statement" xfId="30"/>
    <cellStyle name="_Book1 (2)_4 31 Regulatory Assets and Liabilities  7 06- Exhibit D" xfId="31"/>
    <cellStyle name="_Book1 (2)_4 32 Regulatory Assets and Liabilities  7 06- Exhibit D" xfId="32"/>
    <cellStyle name="_Book1 (2)_Book9" xfId="33"/>
    <cellStyle name="_Book1_3.01 Income Statement" xfId="34"/>
    <cellStyle name="_Book1_4 31 Regulatory Assets and Liabilities  7 06- Exhibit D" xfId="35"/>
    <cellStyle name="_Book1_4 32 Regulatory Assets and Liabilities  7 06- Exhibit D" xfId="36"/>
    <cellStyle name="_Book1_Book9" xfId="37"/>
    <cellStyle name="_Book2" xfId="38"/>
    <cellStyle name="_Book2_04 07E Wild Horse Wind Expansion (C) (2)" xfId="39"/>
    <cellStyle name="_Book2_3.01 Income Statement" xfId="40"/>
    <cellStyle name="_Book2_4 31 Regulatory Assets and Liabilities  7 06- Exhibit D" xfId="41"/>
    <cellStyle name="_Book2_4 32 Regulatory Assets and Liabilities  7 06- Exhibit D" xfId="42"/>
    <cellStyle name="_Book2_Book9" xfId="43"/>
    <cellStyle name="_Book3" xfId="44"/>
    <cellStyle name="_Book5" xfId="45"/>
    <cellStyle name="_Chelan Debt Forecast 12.19.05" xfId="46"/>
    <cellStyle name="_Chelan Debt Forecast 12.19.05_3.01 Income Statement" xfId="47"/>
    <cellStyle name="_Chelan Debt Forecast 12.19.05_4 31 Regulatory Assets and Liabilities  7 06- Exhibit D" xfId="48"/>
    <cellStyle name="_Chelan Debt Forecast 12.19.05_4 32 Regulatory Assets and Liabilities  7 06- Exhibit D" xfId="49"/>
    <cellStyle name="_Chelan Debt Forecast 12.19.05_Book9" xfId="50"/>
    <cellStyle name="_Copy 11-9 Sumas Proforma - Current" xfId="51"/>
    <cellStyle name="_Costs not in AURORA 06GRC" xfId="52"/>
    <cellStyle name="_Costs not in AURORA 06GRC_04 07E Wild Horse Wind Expansion (C) (2)" xfId="53"/>
    <cellStyle name="_Costs not in AURORA 06GRC_3.01 Income Statement" xfId="54"/>
    <cellStyle name="_Costs not in AURORA 06GRC_4 31 Regulatory Assets and Liabilities  7 06- Exhibit D" xfId="55"/>
    <cellStyle name="_Costs not in AURORA 06GRC_4 32 Regulatory Assets and Liabilities  7 06- Exhibit D" xfId="56"/>
    <cellStyle name="_Costs not in AURORA 06GRC_Book9" xfId="57"/>
    <cellStyle name="_Costs not in AURORA 2006GRC 6.15.06" xfId="58"/>
    <cellStyle name="_Costs not in AURORA 2006GRC 6.15.06_04 07E Wild Horse Wind Expansion (C) (2)" xfId="59"/>
    <cellStyle name="_Costs not in AURORA 2006GRC 6.15.06_3.01 Income Statement" xfId="60"/>
    <cellStyle name="_Costs not in AURORA 2006GRC 6.15.06_4 31 Regulatory Assets and Liabilities  7 06- Exhibit D" xfId="61"/>
    <cellStyle name="_Costs not in AURORA 2006GRC 6.15.06_4 32 Regulatory Assets and Liabilities  7 06- Exhibit D" xfId="62"/>
    <cellStyle name="_Costs not in AURORA 2006GRC 6.15.06_Book9" xfId="63"/>
    <cellStyle name="_Costs not in AURORA 2006GRC w gas price updated" xfId="64"/>
    <cellStyle name="_Costs not in AURORA 2007 Rate Case" xfId="65"/>
    <cellStyle name="_Costs not in AURORA 2007 Rate Case_3.01 Income Statement" xfId="66"/>
    <cellStyle name="_Costs not in AURORA 2007 Rate Case_4 31 Regulatory Assets and Liabilities  7 06- Exhibit D" xfId="67"/>
    <cellStyle name="_Costs not in AURORA 2007 Rate Case_4 32 Regulatory Assets and Liabilities  7 06- Exhibit D" xfId="68"/>
    <cellStyle name="_Costs not in AURORA 2007 Rate Case_Book9" xfId="69"/>
    <cellStyle name="_Costs not in KWI3000 '06Budget" xfId="70"/>
    <cellStyle name="_Costs not in KWI3000 '06Budget_3.01 Income Statement" xfId="71"/>
    <cellStyle name="_Costs not in KWI3000 '06Budget_4 31 Regulatory Assets and Liabilities  7 06- Exhibit D" xfId="72"/>
    <cellStyle name="_Costs not in KWI3000 '06Budget_4 32 Regulatory Assets and Liabilities  7 06- Exhibit D" xfId="73"/>
    <cellStyle name="_Costs not in KWI3000 '06Budget_Book9" xfId="74"/>
    <cellStyle name="_DEM-WP (C) Power Cost 2006GRC Order" xfId="75"/>
    <cellStyle name="_DEM-WP (C) Power Cost 2006GRC Order_04 07E Wild Horse Wind Expansion (C) (2)" xfId="76"/>
    <cellStyle name="_DEM-WP (C) Power Cost 2006GRC Order_3.01 Income Statement" xfId="77"/>
    <cellStyle name="_DEM-WP (C) Power Cost 2006GRC Order_4 31 Regulatory Assets and Liabilities  7 06- Exhibit D" xfId="78"/>
    <cellStyle name="_DEM-WP (C) Power Cost 2006GRC Order_4 32 Regulatory Assets and Liabilities  7 06- Exhibit D" xfId="79"/>
    <cellStyle name="_DEM-WP (C) Power Cost 2006GRC Order_Book9" xfId="80"/>
    <cellStyle name="_DEM-WP Revised (HC) Wild Horse 2006GRC" xfId="81"/>
    <cellStyle name="_DEM-WP(C) Colstrip FOR" xfId="82"/>
    <cellStyle name="_DEM-WP(C) Costs not in AURORA 2006GRC" xfId="83"/>
    <cellStyle name="_DEM-WP(C) Costs not in AURORA 2006GRC_3.01 Income Statement" xfId="84"/>
    <cellStyle name="_DEM-WP(C) Costs not in AURORA 2006GRC_4 31 Regulatory Assets and Liabilities  7 06- Exhibit D" xfId="85"/>
    <cellStyle name="_DEM-WP(C) Costs not in AURORA 2006GRC_4 32 Regulatory Assets and Liabilities  7 06- Exhibit D" xfId="86"/>
    <cellStyle name="_DEM-WP(C) Costs not in AURORA 2006GRC_Book9" xfId="87"/>
    <cellStyle name="_DEM-WP(C) Costs not in AURORA 2007GRC" xfId="88"/>
    <cellStyle name="_DEM-WP(C) Costs not in AURORA 2007PCORC-5.07Update" xfId="89"/>
    <cellStyle name="_DEM-WP(C) Costs not in AURORA 2007PCORC-5.07Update_DEM-WP(C) Production O&amp;M 2009GRC Rebuttal" xfId="90"/>
    <cellStyle name="_DEM-WP(C) Prod O&amp;M 2007GRC" xfId="91"/>
    <cellStyle name="_DEM-WP(C) Rate Year Sumas by Month Update Corrected" xfId="92"/>
    <cellStyle name="_DEM-WP(C) Sumas Proforma 11.5.07" xfId="93"/>
    <cellStyle name="_DEM-WP(C) Westside Hydro Data_051007" xfId="94"/>
    <cellStyle name="_Fixed Gas Transport 1 19 09" xfId="95"/>
    <cellStyle name="_Fuel Prices 4-14" xfId="96"/>
    <cellStyle name="_Fuel Prices 4-14_04 07E Wild Horse Wind Expansion (C) (2)" xfId="97"/>
    <cellStyle name="_Fuel Prices 4-14_3.01 Income Statement" xfId="98"/>
    <cellStyle name="_Fuel Prices 4-14_4 31 Regulatory Assets and Liabilities  7 06- Exhibit D" xfId="99"/>
    <cellStyle name="_Fuel Prices 4-14_4 32 Regulatory Assets and Liabilities  7 06- Exhibit D" xfId="100"/>
    <cellStyle name="_Fuel Prices 4-14_Book9" xfId="101"/>
    <cellStyle name="_Gas Transportation Charges_2009GRC_120308" xfId="102"/>
    <cellStyle name="_NIM 06 Base Case Current Trends" xfId="103"/>
    <cellStyle name="_Portfolio SPlan Base Case.xls Chart 1" xfId="104"/>
    <cellStyle name="_Portfolio SPlan Base Case.xls Chart 2" xfId="105"/>
    <cellStyle name="_Portfolio SPlan Base Case.xls Chart 3" xfId="106"/>
    <cellStyle name="_Power Cost Value Copy 11.30.05 gas 1.09.06 AURORA at 1.10.06" xfId="107"/>
    <cellStyle name="_Power Cost Value Copy 11.30.05 gas 1.09.06 AURORA at 1.10.06_04 07E Wild Horse Wind Expansion (C) (2)" xfId="108"/>
    <cellStyle name="_Power Cost Value Copy 11.30.05 gas 1.09.06 AURORA at 1.10.06_3.01 Income Statement" xfId="109"/>
    <cellStyle name="_Power Cost Value Copy 11.30.05 gas 1.09.06 AURORA at 1.10.06_4 31 Regulatory Assets and Liabilities  7 06- Exhibit D" xfId="110"/>
    <cellStyle name="_Power Cost Value Copy 11.30.05 gas 1.09.06 AURORA at 1.10.06_4 32 Regulatory Assets and Liabilities  7 06- Exhibit D" xfId="111"/>
    <cellStyle name="_Power Cost Value Copy 11.30.05 gas 1.09.06 AURORA at 1.10.06_Book9" xfId="112"/>
    <cellStyle name="_Pro Forma Rev 07 GRC" xfId="113"/>
    <cellStyle name="_Recon to Darrin's 5.11.05 proforma" xfId="114"/>
    <cellStyle name="_Recon to Darrin's 5.11.05 proforma_3.01 Income Statement" xfId="115"/>
    <cellStyle name="_Recon to Darrin's 5.11.05 proforma_4 31 Regulatory Assets and Liabilities  7 06- Exhibit D" xfId="116"/>
    <cellStyle name="_Recon to Darrin's 5.11.05 proforma_4 32 Regulatory Assets and Liabilities  7 06- Exhibit D" xfId="117"/>
    <cellStyle name="_Recon to Darrin's 5.11.05 proforma_Book9" xfId="118"/>
    <cellStyle name="_Revenue" xfId="119"/>
    <cellStyle name="_Revenue_Data" xfId="120"/>
    <cellStyle name="_Revenue_Data_1" xfId="121"/>
    <cellStyle name="_Revenue_Data_Pro Forma Rev 09 GRC" xfId="122"/>
    <cellStyle name="_Revenue_Data_Pro Forma Rev 2010 GRC" xfId="123"/>
    <cellStyle name="_Revenue_Data_Pro Forma Rev 2010 GRC_Preliminary" xfId="124"/>
    <cellStyle name="_Revenue_Data_Revenue (Feb 09 - Jan 10)" xfId="125"/>
    <cellStyle name="_Revenue_Data_Revenue (Jan 09 - Dec 09)" xfId="126"/>
    <cellStyle name="_Revenue_Data_Revenue (Mar 09 - Feb 10)" xfId="127"/>
    <cellStyle name="_Revenue_Data_Volume Exhibit (Jan09 - Dec09)" xfId="128"/>
    <cellStyle name="_Revenue_Mins" xfId="129"/>
    <cellStyle name="_Revenue_Pro Forma Rev 07 GRC" xfId="130"/>
    <cellStyle name="_Revenue_Pro Forma Rev 08 GRC" xfId="131"/>
    <cellStyle name="_Revenue_Pro Forma Rev 09 GRC" xfId="132"/>
    <cellStyle name="_Revenue_Pro Forma Rev 2010 GRC" xfId="133"/>
    <cellStyle name="_Revenue_Pro Forma Rev 2010 GRC_Preliminary" xfId="134"/>
    <cellStyle name="_Revenue_Revenue (Feb 09 - Jan 10)" xfId="135"/>
    <cellStyle name="_Revenue_Revenue (Jan 09 - Dec 09)" xfId="136"/>
    <cellStyle name="_Revenue_Revenue (Mar 09 - Feb 10)" xfId="137"/>
    <cellStyle name="_Revenue_Sheet2" xfId="138"/>
    <cellStyle name="_Revenue_Therms Data" xfId="139"/>
    <cellStyle name="_Revenue_Therms Data Rerun" xfId="140"/>
    <cellStyle name="_Revenue_Volume Exhibit (Jan09 - Dec09)" xfId="141"/>
    <cellStyle name="_Sumas Proforma - 11-09-07" xfId="142"/>
    <cellStyle name="_Sumas Property Taxes v1" xfId="143"/>
    <cellStyle name="_Tenaska Comparison" xfId="144"/>
    <cellStyle name="_Tenaska Comparison_3.01 Income Statement" xfId="145"/>
    <cellStyle name="_Tenaska Comparison_4 31 Regulatory Assets and Liabilities  7 06- Exhibit D" xfId="146"/>
    <cellStyle name="_Tenaska Comparison_4 32 Regulatory Assets and Liabilities  7 06- Exhibit D" xfId="147"/>
    <cellStyle name="_Tenaska Comparison_Book9" xfId="148"/>
    <cellStyle name="_Therms Data" xfId="149"/>
    <cellStyle name="_Therms Data_Pro Forma Rev 09 GRC" xfId="150"/>
    <cellStyle name="_Therms Data_Pro Forma Rev 2010 GRC" xfId="151"/>
    <cellStyle name="_Therms Data_Pro Forma Rev 2010 GRC_Preliminary" xfId="152"/>
    <cellStyle name="_Therms Data_Revenue (Feb 09 - Jan 10)" xfId="153"/>
    <cellStyle name="_Therms Data_Revenue (Jan 09 - Dec 09)" xfId="154"/>
    <cellStyle name="_Therms Data_Revenue (Mar 09 - Feb 10)" xfId="155"/>
    <cellStyle name="_Therms Data_Volume Exhibit (Jan09 - Dec09)" xfId="156"/>
    <cellStyle name="_Value Copy 11 30 05 gas 12 09 05 AURORA at 12 14 05" xfId="157"/>
    <cellStyle name="_Value Copy 11 30 05 gas 12 09 05 AURORA at 12 14 05_04 07E Wild Horse Wind Expansion (C) (2)" xfId="158"/>
    <cellStyle name="_Value Copy 11 30 05 gas 12 09 05 AURORA at 12 14 05_3.01 Income Statement" xfId="159"/>
    <cellStyle name="_Value Copy 11 30 05 gas 12 09 05 AURORA at 12 14 05_4 31 Regulatory Assets and Liabilities  7 06- Exhibit D" xfId="160"/>
    <cellStyle name="_Value Copy 11 30 05 gas 12 09 05 AURORA at 12 14 05_4 32 Regulatory Assets and Liabilities  7 06- Exhibit D" xfId="161"/>
    <cellStyle name="_Value Copy 11 30 05 gas 12 09 05 AURORA at 12 14 05_Book9" xfId="162"/>
    <cellStyle name="_VC 6.15.06 update on 06GRC power costs.xls Chart 1" xfId="163"/>
    <cellStyle name="_VC 6.15.06 update on 06GRC power costs.xls Chart 1_04 07E Wild Horse Wind Expansion (C) (2)" xfId="164"/>
    <cellStyle name="_VC 6.15.06 update on 06GRC power costs.xls Chart 1_3.01 Income Statement" xfId="165"/>
    <cellStyle name="_VC 6.15.06 update on 06GRC power costs.xls Chart 1_4 31 Regulatory Assets and Liabilities  7 06- Exhibit D" xfId="166"/>
    <cellStyle name="_VC 6.15.06 update on 06GRC power costs.xls Chart 1_4 32 Regulatory Assets and Liabilities  7 06- Exhibit D" xfId="167"/>
    <cellStyle name="_VC 6.15.06 update on 06GRC power costs.xls Chart 1_Book9" xfId="168"/>
    <cellStyle name="_VC 6.15.06 update on 06GRC power costs.xls Chart 2" xfId="169"/>
    <cellStyle name="_VC 6.15.06 update on 06GRC power costs.xls Chart 2_04 07E Wild Horse Wind Expansion (C) (2)" xfId="170"/>
    <cellStyle name="_VC 6.15.06 update on 06GRC power costs.xls Chart 2_3.01 Income Statement" xfId="171"/>
    <cellStyle name="_VC 6.15.06 update on 06GRC power costs.xls Chart 2_4 31 Regulatory Assets and Liabilities  7 06- Exhibit D" xfId="172"/>
    <cellStyle name="_VC 6.15.06 update on 06GRC power costs.xls Chart 2_4 32 Regulatory Assets and Liabilities  7 06- Exhibit D" xfId="173"/>
    <cellStyle name="_VC 6.15.06 update on 06GRC power costs.xls Chart 2_Book9" xfId="174"/>
    <cellStyle name="_VC 6.15.06 update on 06GRC power costs.xls Chart 3" xfId="175"/>
    <cellStyle name="_VC 6.15.06 update on 06GRC power costs.xls Chart 3_04 07E Wild Horse Wind Expansion (C) (2)" xfId="176"/>
    <cellStyle name="_VC 6.15.06 update on 06GRC power costs.xls Chart 3_3.01 Income Statement" xfId="177"/>
    <cellStyle name="_VC 6.15.06 update on 06GRC power costs.xls Chart 3_4 31 Regulatory Assets and Liabilities  7 06- Exhibit D" xfId="178"/>
    <cellStyle name="_VC 6.15.06 update on 06GRC power costs.xls Chart 3_4 32 Regulatory Assets and Liabilities  7 06- Exhibit D" xfId="179"/>
    <cellStyle name="_VC 6.15.06 update on 06GRC power costs.xls Chart 3_Book9" xfId="180"/>
    <cellStyle name="0,0_x000d__x000a_NA_x000d__x000a_" xfId="181"/>
    <cellStyle name="0000" xfId="182"/>
    <cellStyle name="000000" xfId="183"/>
    <cellStyle name="20% - Accent1 2" xfId="184"/>
    <cellStyle name="20% - Accent1 2 2" xfId="185"/>
    <cellStyle name="20% - Accent1 3" xfId="186"/>
    <cellStyle name="20% - Accent1 3 2" xfId="187"/>
    <cellStyle name="20% - Accent1 4" xfId="188"/>
    <cellStyle name="20% - Accent1 4 2" xfId="189"/>
    <cellStyle name="20% - Accent1 5" xfId="190"/>
    <cellStyle name="20% - Accent2 2" xfId="191"/>
    <cellStyle name="20% - Accent2 2 2" xfId="192"/>
    <cellStyle name="20% - Accent2 3" xfId="193"/>
    <cellStyle name="20% - Accent2 3 2" xfId="194"/>
    <cellStyle name="20% - Accent2 4" xfId="195"/>
    <cellStyle name="20% - Accent2 4 2" xfId="196"/>
    <cellStyle name="20% - Accent2 5" xfId="197"/>
    <cellStyle name="20% - Accent3 2" xfId="198"/>
    <cellStyle name="20% - Accent3 2 2" xfId="199"/>
    <cellStyle name="20% - Accent3 3" xfId="200"/>
    <cellStyle name="20% - Accent3 3 2" xfId="201"/>
    <cellStyle name="20% - Accent3 4" xfId="202"/>
    <cellStyle name="20% - Accent3 4 2" xfId="203"/>
    <cellStyle name="20% - Accent3 5" xfId="204"/>
    <cellStyle name="20% - Accent4 2" xfId="205"/>
    <cellStyle name="20% - Accent4 2 2" xfId="206"/>
    <cellStyle name="20% - Accent4 3" xfId="207"/>
    <cellStyle name="20% - Accent4 3 2" xfId="208"/>
    <cellStyle name="20% - Accent4 4" xfId="209"/>
    <cellStyle name="20% - Accent4 4 2" xfId="210"/>
    <cellStyle name="20% - Accent4 5" xfId="211"/>
    <cellStyle name="20% - Accent5 2" xfId="212"/>
    <cellStyle name="20% - Accent5 2 2" xfId="213"/>
    <cellStyle name="20% - Accent5 3" xfId="214"/>
    <cellStyle name="20% - Accent5 3 2" xfId="215"/>
    <cellStyle name="20% - Accent5 4" xfId="216"/>
    <cellStyle name="20% - Accent5 4 2" xfId="217"/>
    <cellStyle name="20% - Accent5 5" xfId="218"/>
    <cellStyle name="20% - Accent6 2" xfId="219"/>
    <cellStyle name="20% - Accent6 2 2" xfId="220"/>
    <cellStyle name="20% - Accent6 3" xfId="221"/>
    <cellStyle name="20% - Accent6 3 2" xfId="222"/>
    <cellStyle name="20% - Accent6 4" xfId="223"/>
    <cellStyle name="20% - Accent6 4 2" xfId="224"/>
    <cellStyle name="20% - Accent6 5" xfId="225"/>
    <cellStyle name="40% - Accent1 2" xfId="226"/>
    <cellStyle name="40% - Accent1 2 2" xfId="227"/>
    <cellStyle name="40% - Accent1 3" xfId="228"/>
    <cellStyle name="40% - Accent1 3 2" xfId="229"/>
    <cellStyle name="40% - Accent1 4" xfId="230"/>
    <cellStyle name="40% - Accent1 4 2" xfId="231"/>
    <cellStyle name="40% - Accent1 5" xfId="232"/>
    <cellStyle name="40% - Accent2 2" xfId="233"/>
    <cellStyle name="40% - Accent2 2 2" xfId="234"/>
    <cellStyle name="40% - Accent2 3" xfId="235"/>
    <cellStyle name="40% - Accent2 3 2" xfId="236"/>
    <cellStyle name="40% - Accent2 4" xfId="237"/>
    <cellStyle name="40% - Accent2 4 2" xfId="238"/>
    <cellStyle name="40% - Accent2 5" xfId="239"/>
    <cellStyle name="40% - Accent3 2" xfId="240"/>
    <cellStyle name="40% - Accent3 2 2" xfId="241"/>
    <cellStyle name="40% - Accent3 3" xfId="242"/>
    <cellStyle name="40% - Accent3 3 2" xfId="243"/>
    <cellStyle name="40% - Accent3 4" xfId="244"/>
    <cellStyle name="40% - Accent3 4 2" xfId="245"/>
    <cellStyle name="40% - Accent3 5" xfId="246"/>
    <cellStyle name="40% - Accent4 2" xfId="247"/>
    <cellStyle name="40% - Accent4 2 2" xfId="248"/>
    <cellStyle name="40% - Accent4 3" xfId="249"/>
    <cellStyle name="40% - Accent4 3 2" xfId="250"/>
    <cellStyle name="40% - Accent4 4" xfId="251"/>
    <cellStyle name="40% - Accent4 4 2" xfId="252"/>
    <cellStyle name="40% - Accent4 5" xfId="253"/>
    <cellStyle name="40% - Accent5 2" xfId="254"/>
    <cellStyle name="40% - Accent5 2 2" xfId="255"/>
    <cellStyle name="40% - Accent5 3" xfId="256"/>
    <cellStyle name="40% - Accent5 3 2" xfId="257"/>
    <cellStyle name="40% - Accent5 4" xfId="258"/>
    <cellStyle name="40% - Accent5 4 2" xfId="259"/>
    <cellStyle name="40% - Accent5 5" xfId="260"/>
    <cellStyle name="40% - Accent6 2" xfId="261"/>
    <cellStyle name="40% - Accent6 2 2" xfId="262"/>
    <cellStyle name="40% - Accent6 3" xfId="263"/>
    <cellStyle name="40% - Accent6 3 2" xfId="264"/>
    <cellStyle name="40% - Accent6 4" xfId="265"/>
    <cellStyle name="40% - Accent6 4 2" xfId="266"/>
    <cellStyle name="40% - Accent6 5" xfId="267"/>
    <cellStyle name="Bad" xfId="3" builtinId="27"/>
    <cellStyle name="blank" xfId="268"/>
    <cellStyle name="Calc Currency (0)" xfId="269"/>
    <cellStyle name="CheckCell" xfId="270"/>
    <cellStyle name="Comma" xfId="1" builtinId="3"/>
    <cellStyle name="Comma [0] 2" xfId="271"/>
    <cellStyle name="Comma [0] 2 2" xfId="272"/>
    <cellStyle name="Comma [0] 3" xfId="273"/>
    <cellStyle name="Comma 10" xfId="274"/>
    <cellStyle name="Comma 11" xfId="275"/>
    <cellStyle name="Comma 12" xfId="276"/>
    <cellStyle name="Comma 13" xfId="277"/>
    <cellStyle name="Comma 14" xfId="278"/>
    <cellStyle name="Comma 15" xfId="279"/>
    <cellStyle name="Comma 16" xfId="280"/>
    <cellStyle name="Comma 17" xfId="281"/>
    <cellStyle name="Comma 18" xfId="282"/>
    <cellStyle name="Comma 19" xfId="283"/>
    <cellStyle name="Comma 2" xfId="284"/>
    <cellStyle name="Comma 2 2" xfId="285"/>
    <cellStyle name="Comma 2 2 2" xfId="286"/>
    <cellStyle name="Comma 20" xfId="287"/>
    <cellStyle name="Comma 3" xfId="288"/>
    <cellStyle name="Comma 3 2" xfId="289"/>
    <cellStyle name="Comma 4" xfId="290"/>
    <cellStyle name="Comma 4 2" xfId="291"/>
    <cellStyle name="Comma 5" xfId="292"/>
    <cellStyle name="Comma 6" xfId="293"/>
    <cellStyle name="Comma 6 2" xfId="294"/>
    <cellStyle name="Comma 6 3" xfId="295"/>
    <cellStyle name="Comma 7" xfId="296"/>
    <cellStyle name="Comma 7 2" xfId="297"/>
    <cellStyle name="Comma 8" xfId="298"/>
    <cellStyle name="Comma 8 2" xfId="299"/>
    <cellStyle name="Comma 9" xfId="300"/>
    <cellStyle name="Comma 9 2" xfId="301"/>
    <cellStyle name="Comma0" xfId="302"/>
    <cellStyle name="Comma0 - Style2" xfId="303"/>
    <cellStyle name="Comma0 - Style4" xfId="304"/>
    <cellStyle name="Comma0 - Style5" xfId="305"/>
    <cellStyle name="Comma0 2" xfId="306"/>
    <cellStyle name="Comma0 3" xfId="307"/>
    <cellStyle name="Comma0 4" xfId="308"/>
    <cellStyle name="Comma0_00COS Ind Allocators" xfId="309"/>
    <cellStyle name="Comma1 - Style1" xfId="310"/>
    <cellStyle name="Copied" xfId="311"/>
    <cellStyle name="COST1" xfId="312"/>
    <cellStyle name="Curren - Style1" xfId="313"/>
    <cellStyle name="Curren - Style2" xfId="314"/>
    <cellStyle name="Curren - Style5" xfId="315"/>
    <cellStyle name="Curren - Style6" xfId="316"/>
    <cellStyle name="Currency 10" xfId="317"/>
    <cellStyle name="Currency 11" xfId="318"/>
    <cellStyle name="Currency 12" xfId="319"/>
    <cellStyle name="Currency 13" xfId="320"/>
    <cellStyle name="Currency 14" xfId="321"/>
    <cellStyle name="Currency 15" xfId="322"/>
    <cellStyle name="Currency 16" xfId="323"/>
    <cellStyle name="Currency 17" xfId="324"/>
    <cellStyle name="Currency 18" xfId="325"/>
    <cellStyle name="Currency 2" xfId="326"/>
    <cellStyle name="Currency 2 2" xfId="327"/>
    <cellStyle name="Currency 3" xfId="328"/>
    <cellStyle name="Currency 3 2" xfId="329"/>
    <cellStyle name="Currency 4" xfId="330"/>
    <cellStyle name="Currency 4 2" xfId="331"/>
    <cellStyle name="Currency 5" xfId="332"/>
    <cellStyle name="Currency 5 2" xfId="333"/>
    <cellStyle name="Currency 6" xfId="334"/>
    <cellStyle name="Currency 6 2" xfId="335"/>
    <cellStyle name="Currency 7" xfId="336"/>
    <cellStyle name="Currency 7 2" xfId="337"/>
    <cellStyle name="Currency 8" xfId="338"/>
    <cellStyle name="Currency 8 2" xfId="339"/>
    <cellStyle name="Currency 9" xfId="340"/>
    <cellStyle name="Currency 9 2" xfId="341"/>
    <cellStyle name="Currency0" xfId="342"/>
    <cellStyle name="Date" xfId="343"/>
    <cellStyle name="Date 2" xfId="344"/>
    <cellStyle name="Date 3" xfId="345"/>
    <cellStyle name="Date 4" xfId="346"/>
    <cellStyle name="Entered" xfId="347"/>
    <cellStyle name="Euro" xfId="348"/>
    <cellStyle name="Fixed" xfId="349"/>
    <cellStyle name="Fixed3 - Style3" xfId="350"/>
    <cellStyle name="Good" xfId="2" builtinId="26"/>
    <cellStyle name="Grey" xfId="351"/>
    <cellStyle name="Grey 2" xfId="352"/>
    <cellStyle name="Grey 3" xfId="353"/>
    <cellStyle name="Grey 4" xfId="354"/>
    <cellStyle name="Header" xfId="355"/>
    <cellStyle name="Header1" xfId="356"/>
    <cellStyle name="Header2" xfId="357"/>
    <cellStyle name="Heading" xfId="358"/>
    <cellStyle name="Heading1" xfId="359"/>
    <cellStyle name="Heading2" xfId="360"/>
    <cellStyle name="Input [yellow]" xfId="361"/>
    <cellStyle name="Input [yellow] 2" xfId="362"/>
    <cellStyle name="Input [yellow] 3" xfId="363"/>
    <cellStyle name="Input [yellow] 4" xfId="364"/>
    <cellStyle name="Input Cells" xfId="365"/>
    <cellStyle name="Input Cells Percent" xfId="366"/>
    <cellStyle name="Input Cells_Book9" xfId="367"/>
    <cellStyle name="Lines" xfId="368"/>
    <cellStyle name="LINKED" xfId="369"/>
    <cellStyle name="modified border" xfId="370"/>
    <cellStyle name="modified border 2" xfId="371"/>
    <cellStyle name="modified border 3" xfId="372"/>
    <cellStyle name="modified border 4" xfId="373"/>
    <cellStyle name="modified border1" xfId="374"/>
    <cellStyle name="modified border1 2" xfId="375"/>
    <cellStyle name="modified border1 3" xfId="376"/>
    <cellStyle name="modified border1 4" xfId="377"/>
    <cellStyle name="no dec" xfId="378"/>
    <cellStyle name="Normal" xfId="0" builtinId="0"/>
    <cellStyle name="Normal - Style1" xfId="379"/>
    <cellStyle name="Normal - Style1 2" xfId="380"/>
    <cellStyle name="Normal - Style1 3" xfId="381"/>
    <cellStyle name="Normal - Style1 4" xfId="382"/>
    <cellStyle name="Normal 10" xfId="383"/>
    <cellStyle name="Normal 10 2" xfId="384"/>
    <cellStyle name="Normal 10 3" xfId="385"/>
    <cellStyle name="Normal 10 3 2" xfId="386"/>
    <cellStyle name="Normal 10 4" xfId="387"/>
    <cellStyle name="Normal 11" xfId="388"/>
    <cellStyle name="Normal 12" xfId="389"/>
    <cellStyle name="Normal 13" xfId="390"/>
    <cellStyle name="Normal 14" xfId="391"/>
    <cellStyle name="Normal 15" xfId="392"/>
    <cellStyle name="Normal 16" xfId="393"/>
    <cellStyle name="Normal 16 2" xfId="394"/>
    <cellStyle name="Normal 17" xfId="395"/>
    <cellStyle name="Normal 17 2" xfId="396"/>
    <cellStyle name="Normal 18" xfId="397"/>
    <cellStyle name="Normal 18 2" xfId="398"/>
    <cellStyle name="Normal 19" xfId="399"/>
    <cellStyle name="Normal 19 2" xfId="400"/>
    <cellStyle name="Normal 2" xfId="401"/>
    <cellStyle name="Normal 2 2" xfId="7"/>
    <cellStyle name="Normal 2 2 2" xfId="402"/>
    <cellStyle name="Normal 2 2 2 2" xfId="403"/>
    <cellStyle name="Normal 2 2 2_NOL Analysis(For Ann Kellog and  Pete Winne)" xfId="404"/>
    <cellStyle name="Normal 2 2 3" xfId="405"/>
    <cellStyle name="Normal 2 2 3 2" xfId="406"/>
    <cellStyle name="Normal 2 3" xfId="407"/>
    <cellStyle name="Normal 2 3 2" xfId="408"/>
    <cellStyle name="Normal 2 4" xfId="409"/>
    <cellStyle name="Normal 2 4 2" xfId="410"/>
    <cellStyle name="Normal 2 5" xfId="411"/>
    <cellStyle name="Normal 2 5 2" xfId="412"/>
    <cellStyle name="Normal 2 6" xfId="413"/>
    <cellStyle name="Normal 2 7" xfId="414"/>
    <cellStyle name="Normal 2 7 2" xfId="415"/>
    <cellStyle name="Normal 2 8" xfId="416"/>
    <cellStyle name="Normal 2_3.05 Allocation Method 2010 GTR WF" xfId="417"/>
    <cellStyle name="Normal 20" xfId="418"/>
    <cellStyle name="Normal 20 2" xfId="419"/>
    <cellStyle name="Normal 21" xfId="420"/>
    <cellStyle name="Normal 21 2" xfId="421"/>
    <cellStyle name="Normal 22" xfId="422"/>
    <cellStyle name="Normal 22 2" xfId="423"/>
    <cellStyle name="Normal 23" xfId="424"/>
    <cellStyle name="Normal 23 2" xfId="425"/>
    <cellStyle name="Normal 24" xfId="426"/>
    <cellStyle name="Normal 25" xfId="427"/>
    <cellStyle name="Normal 26" xfId="428"/>
    <cellStyle name="Normal 26 2" xfId="429"/>
    <cellStyle name="Normal 27" xfId="430"/>
    <cellStyle name="Normal 27 2" xfId="431"/>
    <cellStyle name="Normal 28" xfId="432"/>
    <cellStyle name="Normal 29" xfId="433"/>
    <cellStyle name="Normal 3" xfId="434"/>
    <cellStyle name="Normal 3 2" xfId="435"/>
    <cellStyle name="Normal 3 3" xfId="436"/>
    <cellStyle name="Normal 3 4" xfId="437"/>
    <cellStyle name="Normal 3 5" xfId="438"/>
    <cellStyle name="Normal 3 6" xfId="439"/>
    <cellStyle name="Normal 3 6 2" xfId="440"/>
    <cellStyle name="Normal 3 7" xfId="441"/>
    <cellStyle name="Normal 30" xfId="442"/>
    <cellStyle name="Normal 31" xfId="9"/>
    <cellStyle name="Normal 32" xfId="443"/>
    <cellStyle name="Normal 33" xfId="10"/>
    <cellStyle name="Normal 34" xfId="11"/>
    <cellStyle name="Normal 35" xfId="444"/>
    <cellStyle name="Normal 36" xfId="445"/>
    <cellStyle name="Normal 37" xfId="446"/>
    <cellStyle name="Normal 38" xfId="447"/>
    <cellStyle name="Normal 39" xfId="448"/>
    <cellStyle name="Normal 4" xfId="449"/>
    <cellStyle name="Normal 4 2" xfId="450"/>
    <cellStyle name="Normal 4_3.05 Allocation Method 2010 GTR WF" xfId="451"/>
    <cellStyle name="Normal 40" xfId="452"/>
    <cellStyle name="Normal 41" xfId="453"/>
    <cellStyle name="Normal 42" xfId="5"/>
    <cellStyle name="Normal 43" xfId="454"/>
    <cellStyle name="Normal 44" xfId="455"/>
    <cellStyle name="Normal 45" xfId="456"/>
    <cellStyle name="Normal 46" xfId="457"/>
    <cellStyle name="Normal 47" xfId="458"/>
    <cellStyle name="Normal 5" xfId="459"/>
    <cellStyle name="Normal 6" xfId="460"/>
    <cellStyle name="Normal 6 2" xfId="461"/>
    <cellStyle name="Normal 6 3" xfId="462"/>
    <cellStyle name="Normal 6 4" xfId="463"/>
    <cellStyle name="Normal 7" xfId="464"/>
    <cellStyle name="Normal 7 2" xfId="465"/>
    <cellStyle name="Normal 7 3" xfId="466"/>
    <cellStyle name="Normal 8" xfId="8"/>
    <cellStyle name="Normal 8 2" xfId="467"/>
    <cellStyle name="Normal 9" xfId="468"/>
    <cellStyle name="Normal 9 2" xfId="469"/>
    <cellStyle name="Normal 9 2 2" xfId="470"/>
    <cellStyle name="Normal 9 3" xfId="471"/>
    <cellStyle name="Normal 9_NOL Analysis(For Ann Kellog and  Pete Winne)" xfId="472"/>
    <cellStyle name="Normal_Sheet1" xfId="6"/>
    <cellStyle name="Normal_Sheet3" xfId="4"/>
    <cellStyle name="Note 10" xfId="473"/>
    <cellStyle name="Note 10 2" xfId="474"/>
    <cellStyle name="Note 11" xfId="475"/>
    <cellStyle name="Note 11 2" xfId="476"/>
    <cellStyle name="Note 12" xfId="477"/>
    <cellStyle name="Note 12 2" xfId="478"/>
    <cellStyle name="Note 13" xfId="479"/>
    <cellStyle name="Note 13 2" xfId="480"/>
    <cellStyle name="Note 14" xfId="481"/>
    <cellStyle name="Note 2" xfId="482"/>
    <cellStyle name="Note 2 2" xfId="483"/>
    <cellStyle name="Note 3" xfId="484"/>
    <cellStyle name="Note 3 2" xfId="485"/>
    <cellStyle name="Note 4" xfId="486"/>
    <cellStyle name="Note 4 2" xfId="487"/>
    <cellStyle name="Note 5" xfId="488"/>
    <cellStyle name="Note 5 2" xfId="489"/>
    <cellStyle name="Note 6" xfId="490"/>
    <cellStyle name="Note 6 2" xfId="491"/>
    <cellStyle name="Note 7" xfId="492"/>
    <cellStyle name="Note 7 2" xfId="493"/>
    <cellStyle name="Note 8" xfId="494"/>
    <cellStyle name="Note 8 2" xfId="495"/>
    <cellStyle name="Note 9" xfId="496"/>
    <cellStyle name="Note 9 2" xfId="497"/>
    <cellStyle name="Percen - Style1" xfId="498"/>
    <cellStyle name="Percen - Style2" xfId="499"/>
    <cellStyle name="Percen - Style3" xfId="500"/>
    <cellStyle name="Percent (0)" xfId="501"/>
    <cellStyle name="Percent [2]" xfId="502"/>
    <cellStyle name="Percent 10" xfId="503"/>
    <cellStyle name="Percent 11" xfId="504"/>
    <cellStyle name="Percent 12" xfId="505"/>
    <cellStyle name="Percent 13" xfId="506"/>
    <cellStyle name="Percent 14" xfId="507"/>
    <cellStyle name="Percent 15" xfId="508"/>
    <cellStyle name="Percent 16" xfId="509"/>
    <cellStyle name="Percent 17" xfId="510"/>
    <cellStyle name="Percent 18" xfId="511"/>
    <cellStyle name="Percent 19" xfId="512"/>
    <cellStyle name="Percent 2" xfId="513"/>
    <cellStyle name="Percent 2 2" xfId="514"/>
    <cellStyle name="Percent 2 3" xfId="515"/>
    <cellStyle name="Percent 2 4" xfId="516"/>
    <cellStyle name="Percent 20" xfId="517"/>
    <cellStyle name="Percent 21" xfId="518"/>
    <cellStyle name="Percent 22" xfId="519"/>
    <cellStyle name="Percent 3" xfId="520"/>
    <cellStyle name="Percent 3 2" xfId="521"/>
    <cellStyle name="Percent 4" xfId="522"/>
    <cellStyle name="Percent 4 2" xfId="523"/>
    <cellStyle name="Percent 4 3" xfId="524"/>
    <cellStyle name="Percent 5" xfId="525"/>
    <cellStyle name="Percent 6" xfId="526"/>
    <cellStyle name="Percent 7" xfId="527"/>
    <cellStyle name="Percent 8" xfId="528"/>
    <cellStyle name="Percent 9" xfId="529"/>
    <cellStyle name="Processing" xfId="530"/>
    <cellStyle name="PSChar" xfId="531"/>
    <cellStyle name="PSDate" xfId="532"/>
    <cellStyle name="PSDec" xfId="533"/>
    <cellStyle name="PSHeading" xfId="534"/>
    <cellStyle name="PSInt" xfId="535"/>
    <cellStyle name="PSSpacer" xfId="536"/>
    <cellStyle name="purple - Style8" xfId="537"/>
    <cellStyle name="RED" xfId="538"/>
    <cellStyle name="Red - Style7" xfId="539"/>
    <cellStyle name="RED_04 07E Wild Horse Wind Expansion (C) (2)" xfId="540"/>
    <cellStyle name="Report" xfId="541"/>
    <cellStyle name="Report Bar" xfId="542"/>
    <cellStyle name="Report Heading" xfId="543"/>
    <cellStyle name="Report Percent" xfId="544"/>
    <cellStyle name="Report Unit Cost" xfId="545"/>
    <cellStyle name="Reports" xfId="546"/>
    <cellStyle name="Reports Total" xfId="547"/>
    <cellStyle name="Reports Unit Cost Total" xfId="548"/>
    <cellStyle name="Reports_Book9" xfId="549"/>
    <cellStyle name="RevList" xfId="550"/>
    <cellStyle name="round100" xfId="551"/>
    <cellStyle name="SAPBEXaggData" xfId="552"/>
    <cellStyle name="SAPBEXaggDataEmph" xfId="553"/>
    <cellStyle name="SAPBEXaggItem" xfId="554"/>
    <cellStyle name="SAPBEXaggItemX" xfId="555"/>
    <cellStyle name="SAPBEXchaText" xfId="556"/>
    <cellStyle name="SAPBEXchaText 2" xfId="557"/>
    <cellStyle name="SAPBEXexcBad7" xfId="558"/>
    <cellStyle name="SAPBEXexcBad8" xfId="559"/>
    <cellStyle name="SAPBEXexcBad9" xfId="560"/>
    <cellStyle name="SAPBEXexcCritical4" xfId="561"/>
    <cellStyle name="SAPBEXexcCritical5" xfId="562"/>
    <cellStyle name="SAPBEXexcCritical6" xfId="563"/>
    <cellStyle name="SAPBEXexcGood1" xfId="564"/>
    <cellStyle name="SAPBEXexcGood2" xfId="565"/>
    <cellStyle name="SAPBEXexcGood3" xfId="566"/>
    <cellStyle name="SAPBEXfilterDrill" xfId="567"/>
    <cellStyle name="SAPBEXfilterItem" xfId="568"/>
    <cellStyle name="SAPBEXfilterText" xfId="569"/>
    <cellStyle name="SAPBEXformats" xfId="570"/>
    <cellStyle name="SAPBEXheaderItem" xfId="571"/>
    <cellStyle name="SAPBEXheaderText" xfId="572"/>
    <cellStyle name="SAPBEXHLevel0" xfId="573"/>
    <cellStyle name="SAPBEXHLevel0X" xfId="574"/>
    <cellStyle name="SAPBEXHLevel1" xfId="575"/>
    <cellStyle name="SAPBEXHLevel1X" xfId="576"/>
    <cellStyle name="SAPBEXHLevel2" xfId="577"/>
    <cellStyle name="SAPBEXHLevel2X" xfId="578"/>
    <cellStyle name="SAPBEXHLevel3" xfId="579"/>
    <cellStyle name="SAPBEXHLevel3X" xfId="580"/>
    <cellStyle name="SAPBEXinputData" xfId="581"/>
    <cellStyle name="SAPBEXresData" xfId="582"/>
    <cellStyle name="SAPBEXresDataEmph" xfId="583"/>
    <cellStyle name="SAPBEXresItem" xfId="584"/>
    <cellStyle name="SAPBEXresItemX" xfId="585"/>
    <cellStyle name="SAPBEXstdData" xfId="586"/>
    <cellStyle name="SAPBEXstdDataEmph" xfId="587"/>
    <cellStyle name="SAPBEXstdItem" xfId="588"/>
    <cellStyle name="SAPBEXstdItemX" xfId="589"/>
    <cellStyle name="SAPBEXtitle" xfId="590"/>
    <cellStyle name="SAPBEXundefined" xfId="591"/>
    <cellStyle name="shade" xfId="592"/>
    <cellStyle name="StmtTtl1" xfId="593"/>
    <cellStyle name="StmtTtl1 2" xfId="594"/>
    <cellStyle name="StmtTtl1 3" xfId="595"/>
    <cellStyle name="StmtTtl1 4" xfId="596"/>
    <cellStyle name="StmtTtl2" xfId="597"/>
    <cellStyle name="STYL1 - Style1" xfId="598"/>
    <cellStyle name="Style 1" xfId="599"/>
    <cellStyle name="Style 1 2" xfId="600"/>
    <cellStyle name="Style 1 3" xfId="601"/>
    <cellStyle name="Style 1 4" xfId="602"/>
    <cellStyle name="Style 1_3.01 Income Statement" xfId="603"/>
    <cellStyle name="Subtotal" xfId="604"/>
    <cellStyle name="Sub-total" xfId="605"/>
    <cellStyle name="taples Plaza" xfId="606"/>
    <cellStyle name="Tickmark" xfId="607"/>
    <cellStyle name="Title: Major" xfId="608"/>
    <cellStyle name="Title: Minor" xfId="609"/>
    <cellStyle name="Title: Worksheet" xfId="610"/>
    <cellStyle name="Total4 - Style4" xfId="611"/>
  </cellStyles>
  <dxfs count="2">
    <dxf>
      <font>
        <b/>
        <i val="0"/>
        <condense val="0"/>
        <extend val="0"/>
        <color auto="1"/>
      </font>
      <fill>
        <patternFill>
          <bgColor indexed="5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2047"/>
  <sheetViews>
    <sheetView tabSelected="1" view="pageLayout" topLeftCell="A1069" zoomScaleNormal="100" workbookViewId="0">
      <selection activeCell="A1091" sqref="A1091"/>
    </sheetView>
  </sheetViews>
  <sheetFormatPr defaultColWidth="9.140625" defaultRowHeight="12.75" outlineLevelRow="1" outlineLevelCol="1"/>
  <cols>
    <col min="1" max="1" width="10.140625" style="7" customWidth="1"/>
    <col min="2" max="2" width="45.7109375" style="3" customWidth="1"/>
    <col min="3" max="5" width="15.7109375" style="3" hidden="1" customWidth="1" outlineLevel="1"/>
    <col min="6" max="6" width="15.85546875" style="3" hidden="1" customWidth="1" outlineLevel="1"/>
    <col min="7" max="8" width="15.7109375" style="3" hidden="1" customWidth="1" outlineLevel="1"/>
    <col min="9" max="10" width="17.42578125" style="3" hidden="1" customWidth="1" outlineLevel="1"/>
    <col min="11" max="11" width="13.5703125" style="3" hidden="1" customWidth="1" outlineLevel="1"/>
    <col min="12" max="12" width="15.85546875" style="3" hidden="1" customWidth="1" outlineLevel="1"/>
    <col min="13" max="13" width="17.42578125" style="3" hidden="1" customWidth="1" outlineLevel="1" collapsed="1"/>
    <col min="14" max="15" width="17.42578125" style="3" hidden="1" customWidth="1" outlineLevel="1"/>
    <col min="16" max="16" width="15.7109375" style="6" customWidth="1" collapsed="1"/>
    <col min="17" max="17" width="7.5703125" style="7" hidden="1" customWidth="1"/>
    <col min="18" max="18" width="6.5703125" style="7" hidden="1" customWidth="1"/>
    <col min="19" max="19" width="7.42578125" style="7" hidden="1" customWidth="1"/>
    <col min="20" max="20" width="12.28515625" style="6" customWidth="1"/>
    <col min="21" max="21" width="13" style="6" customWidth="1"/>
    <col min="22" max="22" width="14.85546875" style="6" customWidth="1"/>
    <col min="23" max="23" width="14.140625" style="6" bestFit="1" customWidth="1"/>
    <col min="24" max="24" width="14.140625" style="6" customWidth="1"/>
    <col min="25" max="25" width="14" style="6" customWidth="1"/>
    <col min="26" max="26" width="13.5703125" style="6" bestFit="1" customWidth="1"/>
    <col min="27" max="16384" width="9.140625" style="3"/>
  </cols>
  <sheetData>
    <row r="1" spans="1:26">
      <c r="A1" s="1" t="s">
        <v>0</v>
      </c>
      <c r="B1" s="2"/>
      <c r="N1" s="4"/>
      <c r="O1" s="5"/>
    </row>
    <row r="2" spans="1:26">
      <c r="A2" s="1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1"/>
    </row>
    <row r="3" spans="1:26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6"/>
      <c r="V3" s="17"/>
      <c r="Y3" s="17"/>
    </row>
    <row r="4" spans="1:26">
      <c r="A4" s="18" t="s">
        <v>2</v>
      </c>
      <c r="B4" s="18" t="s">
        <v>3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8" t="s">
        <v>2</v>
      </c>
      <c r="K4" s="18" t="s">
        <v>2</v>
      </c>
      <c r="L4" s="18" t="s">
        <v>2</v>
      </c>
      <c r="M4" s="18" t="s">
        <v>2</v>
      </c>
      <c r="N4" s="18" t="s">
        <v>2</v>
      </c>
      <c r="O4" s="18" t="s">
        <v>2</v>
      </c>
      <c r="P4" s="18" t="s">
        <v>4</v>
      </c>
      <c r="Q4" s="18" t="s">
        <v>2</v>
      </c>
      <c r="R4" s="18" t="s">
        <v>2</v>
      </c>
      <c r="S4" s="18" t="s">
        <v>2</v>
      </c>
      <c r="T4" s="18" t="s">
        <v>5</v>
      </c>
      <c r="U4" s="18" t="s">
        <v>6</v>
      </c>
      <c r="V4" s="18" t="s">
        <v>7</v>
      </c>
      <c r="W4" s="18" t="s">
        <v>8</v>
      </c>
      <c r="X4" s="18" t="s">
        <v>9</v>
      </c>
      <c r="Y4" s="18" t="s">
        <v>10</v>
      </c>
      <c r="Z4" s="18" t="s">
        <v>11</v>
      </c>
    </row>
    <row r="5" spans="1:26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6.5" customHeight="1">
      <c r="A6" s="1"/>
      <c r="B6" s="19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20"/>
      <c r="Q6" s="21" t="s">
        <v>12</v>
      </c>
      <c r="R6" s="21" t="s">
        <v>13</v>
      </c>
      <c r="S6" s="22" t="s">
        <v>14</v>
      </c>
      <c r="T6" s="164" t="s">
        <v>15</v>
      </c>
      <c r="U6" s="165"/>
      <c r="V6" s="23"/>
      <c r="W6" s="23"/>
      <c r="X6" s="164" t="s">
        <v>16</v>
      </c>
      <c r="Y6" s="166"/>
      <c r="Z6" s="165"/>
    </row>
    <row r="7" spans="1:26" ht="51">
      <c r="A7" s="24" t="s">
        <v>17</v>
      </c>
      <c r="B7" s="25" t="s">
        <v>18</v>
      </c>
      <c r="C7" s="26">
        <v>42248</v>
      </c>
      <c r="D7" s="26">
        <v>42278</v>
      </c>
      <c r="E7" s="26">
        <v>42309</v>
      </c>
      <c r="F7" s="26">
        <v>42369</v>
      </c>
      <c r="G7" s="26">
        <v>42400</v>
      </c>
      <c r="H7" s="26">
        <v>42429</v>
      </c>
      <c r="I7" s="26">
        <v>42460</v>
      </c>
      <c r="J7" s="26">
        <v>42490</v>
      </c>
      <c r="K7" s="26">
        <v>42521</v>
      </c>
      <c r="L7" s="26">
        <v>42551</v>
      </c>
      <c r="M7" s="26">
        <v>42582</v>
      </c>
      <c r="N7" s="26">
        <v>42613</v>
      </c>
      <c r="O7" s="26">
        <v>42643</v>
      </c>
      <c r="P7" s="27" t="s">
        <v>19</v>
      </c>
      <c r="Q7" s="28" t="s">
        <v>20</v>
      </c>
      <c r="R7" s="28" t="s">
        <v>20</v>
      </c>
      <c r="S7" s="28" t="s">
        <v>21</v>
      </c>
      <c r="T7" s="27" t="s">
        <v>22</v>
      </c>
      <c r="U7" s="27" t="s">
        <v>23</v>
      </c>
      <c r="V7" s="27" t="s">
        <v>24</v>
      </c>
      <c r="W7" s="27" t="s">
        <v>25</v>
      </c>
      <c r="X7" s="27" t="s">
        <v>26</v>
      </c>
      <c r="Y7" s="27" t="s">
        <v>27</v>
      </c>
      <c r="Z7" s="27" t="s">
        <v>28</v>
      </c>
    </row>
    <row r="8" spans="1:26" s="41" customFormat="1" ht="12" customHeight="1">
      <c r="A8" s="29">
        <v>10100501</v>
      </c>
      <c r="B8" s="30" t="s">
        <v>29</v>
      </c>
      <c r="C8" s="31">
        <v>9062172777.6100006</v>
      </c>
      <c r="D8" s="31">
        <v>9076022007.4300003</v>
      </c>
      <c r="E8" s="31">
        <v>9084392089.1399994</v>
      </c>
      <c r="F8" s="31">
        <v>9088258827.9899998</v>
      </c>
      <c r="G8" s="31">
        <v>9106086749.9400005</v>
      </c>
      <c r="H8" s="31">
        <v>9122847650.9300003</v>
      </c>
      <c r="I8" s="32">
        <v>9171114612.1800003</v>
      </c>
      <c r="J8" s="32">
        <v>9183399382.7099991</v>
      </c>
      <c r="K8" s="33">
        <v>9196191368.5799999</v>
      </c>
      <c r="L8" s="33">
        <v>9209599155.6299992</v>
      </c>
      <c r="M8" s="33">
        <v>9224386094.3299999</v>
      </c>
      <c r="N8" s="33">
        <v>9240449249.5699997</v>
      </c>
      <c r="O8" s="33">
        <v>9256939501.7999992</v>
      </c>
      <c r="P8" s="34">
        <f t="shared" ref="P8:P33" si="0">(C8+O8+SUM(D8:N8)*2)/24</f>
        <v>9155191944.0112495</v>
      </c>
      <c r="Q8" s="35">
        <v>4</v>
      </c>
      <c r="R8" s="36"/>
      <c r="S8" s="37">
        <v>18</v>
      </c>
      <c r="T8" s="38"/>
      <c r="U8" s="39"/>
      <c r="V8" s="39"/>
      <c r="W8" s="39">
        <f>P8</f>
        <v>9155191944.0112495</v>
      </c>
      <c r="X8" s="39">
        <f>W8</f>
        <v>9155191944.0112495</v>
      </c>
      <c r="Y8" s="39"/>
      <c r="Z8" s="40"/>
    </row>
    <row r="9" spans="1:26" s="41" customFormat="1" ht="12" customHeight="1">
      <c r="A9" s="29">
        <v>10100502</v>
      </c>
      <c r="B9" s="30" t="s">
        <v>30</v>
      </c>
      <c r="C9" s="31">
        <v>3284595182.1300001</v>
      </c>
      <c r="D9" s="31">
        <v>3297966293.9299998</v>
      </c>
      <c r="E9" s="31">
        <v>3309214126.1799998</v>
      </c>
      <c r="F9" s="31">
        <v>3315161396.3200002</v>
      </c>
      <c r="G9" s="31">
        <v>3322101032.8200002</v>
      </c>
      <c r="H9" s="31">
        <v>3332433896.1999998</v>
      </c>
      <c r="I9" s="32">
        <v>3345071865.6399999</v>
      </c>
      <c r="J9" s="32">
        <v>3359487215.7199998</v>
      </c>
      <c r="K9" s="33">
        <v>3372335221.6100001</v>
      </c>
      <c r="L9" s="33">
        <v>3392167996.3299999</v>
      </c>
      <c r="M9" s="33">
        <v>3400764346.0900002</v>
      </c>
      <c r="N9" s="33">
        <v>3413762090.5300002</v>
      </c>
      <c r="O9" s="33">
        <v>3424346976.3099999</v>
      </c>
      <c r="P9" s="34">
        <f t="shared" si="0"/>
        <v>3351244713.3825002</v>
      </c>
      <c r="Q9" s="42"/>
      <c r="R9" s="43">
        <v>1</v>
      </c>
      <c r="S9" s="44" t="s">
        <v>31</v>
      </c>
      <c r="T9" s="38"/>
      <c r="U9" s="39"/>
      <c r="V9" s="39"/>
      <c r="W9" s="39">
        <f>P9</f>
        <v>3351244713.3825002</v>
      </c>
      <c r="X9" s="39"/>
      <c r="Y9" s="39">
        <f>W9</f>
        <v>3351244713.3825002</v>
      </c>
      <c r="Z9" s="40"/>
    </row>
    <row r="10" spans="1:26" s="41" customFormat="1" ht="12" customHeight="1">
      <c r="A10" s="29">
        <v>10100503</v>
      </c>
      <c r="B10" s="30" t="s">
        <v>32</v>
      </c>
      <c r="C10" s="31">
        <v>465073975.06999999</v>
      </c>
      <c r="D10" s="31">
        <v>463822981.52999997</v>
      </c>
      <c r="E10" s="31">
        <v>466152813.31999999</v>
      </c>
      <c r="F10" s="31">
        <v>470875205.74000001</v>
      </c>
      <c r="G10" s="31">
        <v>483107127.49000001</v>
      </c>
      <c r="H10" s="31">
        <v>479765973.39999998</v>
      </c>
      <c r="I10" s="32">
        <v>485625164.68000001</v>
      </c>
      <c r="J10" s="32">
        <v>486712912.94</v>
      </c>
      <c r="K10" s="33">
        <v>490277559.41000003</v>
      </c>
      <c r="L10" s="33">
        <v>493461415.01999998</v>
      </c>
      <c r="M10" s="33">
        <v>493145371.85000002</v>
      </c>
      <c r="N10" s="33">
        <v>519233049.76999998</v>
      </c>
      <c r="O10" s="33">
        <v>520668925.48000002</v>
      </c>
      <c r="P10" s="34">
        <f t="shared" si="0"/>
        <v>485420918.7854166</v>
      </c>
      <c r="Q10" s="42">
        <v>5</v>
      </c>
      <c r="R10" s="42" t="s">
        <v>33</v>
      </c>
      <c r="S10" s="45" t="s">
        <v>34</v>
      </c>
      <c r="T10" s="38"/>
      <c r="U10" s="39"/>
      <c r="V10" s="39"/>
      <c r="W10" s="39">
        <f t="shared" ref="W10:W69" si="1">P10</f>
        <v>485420918.7854166</v>
      </c>
      <c r="X10" s="39">
        <f>W10*B1102</f>
        <v>326105773.24004287</v>
      </c>
      <c r="Y10" s="39">
        <f>W10*B1103</f>
        <v>159315145.54537374</v>
      </c>
      <c r="Z10" s="40"/>
    </row>
    <row r="11" spans="1:26" s="41" customFormat="1" ht="12" customHeight="1">
      <c r="A11" s="29">
        <v>10100601</v>
      </c>
      <c r="B11" s="30" t="s">
        <v>35</v>
      </c>
      <c r="C11" s="31">
        <v>0</v>
      </c>
      <c r="D11" s="31">
        <v>0</v>
      </c>
      <c r="E11" s="31">
        <v>0</v>
      </c>
      <c r="F11" s="31">
        <v>21658.9</v>
      </c>
      <c r="G11" s="31">
        <v>4643.8</v>
      </c>
      <c r="H11" s="31">
        <v>12322.05</v>
      </c>
      <c r="I11" s="32">
        <v>91489.57</v>
      </c>
      <c r="J11" s="32">
        <v>91489.57</v>
      </c>
      <c r="K11" s="33">
        <v>91489.57</v>
      </c>
      <c r="L11" s="33">
        <v>91489.57</v>
      </c>
      <c r="M11" s="33">
        <v>91489.57</v>
      </c>
      <c r="N11" s="33">
        <v>0</v>
      </c>
      <c r="O11" s="33">
        <v>0</v>
      </c>
      <c r="P11" s="34">
        <f t="shared" si="0"/>
        <v>41339.383333333339</v>
      </c>
      <c r="Q11" s="42" t="s">
        <v>36</v>
      </c>
      <c r="R11" s="42"/>
      <c r="S11" s="45" t="s">
        <v>37</v>
      </c>
      <c r="T11" s="38"/>
      <c r="U11" s="39"/>
      <c r="V11" s="39"/>
      <c r="W11" s="39">
        <f t="shared" si="1"/>
        <v>41339.383333333339</v>
      </c>
      <c r="X11" s="39">
        <f>W11</f>
        <v>41339.383333333339</v>
      </c>
      <c r="Y11" s="39"/>
      <c r="Z11" s="40"/>
    </row>
    <row r="12" spans="1:26" s="41" customFormat="1" ht="12" customHeight="1">
      <c r="A12" s="29">
        <v>10100602</v>
      </c>
      <c r="B12" s="30" t="s">
        <v>38</v>
      </c>
      <c r="C12" s="31">
        <v>0</v>
      </c>
      <c r="D12" s="31">
        <v>0</v>
      </c>
      <c r="E12" s="31">
        <v>0</v>
      </c>
      <c r="F12" s="31">
        <v>0</v>
      </c>
      <c r="G12" s="31">
        <v>14028.69</v>
      </c>
      <c r="H12" s="31">
        <v>0</v>
      </c>
      <c r="I12" s="32">
        <v>35437.18</v>
      </c>
      <c r="J12" s="32">
        <v>35437.18</v>
      </c>
      <c r="K12" s="33">
        <v>35437.18</v>
      </c>
      <c r="L12" s="33">
        <v>35437.18</v>
      </c>
      <c r="M12" s="33">
        <v>35437.18</v>
      </c>
      <c r="N12" s="33">
        <v>0</v>
      </c>
      <c r="O12" s="33">
        <v>0</v>
      </c>
      <c r="P12" s="34">
        <f t="shared" si="0"/>
        <v>15934.549166666666</v>
      </c>
      <c r="Q12" s="42"/>
      <c r="R12" s="42" t="s">
        <v>39</v>
      </c>
      <c r="S12" s="45" t="s">
        <v>31</v>
      </c>
      <c r="T12" s="38"/>
      <c r="U12" s="39"/>
      <c r="V12" s="39"/>
      <c r="W12" s="39">
        <f t="shared" si="1"/>
        <v>15934.549166666666</v>
      </c>
      <c r="X12" s="39"/>
      <c r="Y12" s="39">
        <f>W12</f>
        <v>15934.549166666666</v>
      </c>
      <c r="Z12" s="40"/>
    </row>
    <row r="13" spans="1:26" s="41" customFormat="1" ht="12" customHeight="1">
      <c r="A13" s="29" t="s">
        <v>40</v>
      </c>
      <c r="B13" s="30" t="s">
        <v>41</v>
      </c>
      <c r="C13" s="31"/>
      <c r="D13" s="31"/>
      <c r="E13" s="31"/>
      <c r="F13" s="31"/>
      <c r="G13" s="31"/>
      <c r="H13" s="31"/>
      <c r="I13" s="32"/>
      <c r="J13" s="32"/>
      <c r="K13" s="33"/>
      <c r="L13" s="33"/>
      <c r="M13" s="33"/>
      <c r="N13" s="33"/>
      <c r="O13" s="33">
        <v>128175029.65000001</v>
      </c>
      <c r="P13" s="34">
        <f t="shared" si="0"/>
        <v>5340626.2354166666</v>
      </c>
      <c r="Q13" s="42" t="s">
        <v>36</v>
      </c>
      <c r="R13" s="42"/>
      <c r="S13" s="45" t="s">
        <v>37</v>
      </c>
      <c r="T13" s="38"/>
      <c r="U13" s="39"/>
      <c r="V13" s="39"/>
      <c r="W13" s="39">
        <f t="shared" si="1"/>
        <v>5340626.2354166666</v>
      </c>
      <c r="X13" s="39">
        <f t="shared" ref="X13:X14" si="2">W13</f>
        <v>5340626.2354166666</v>
      </c>
      <c r="Y13" s="39"/>
      <c r="Z13" s="40"/>
    </row>
    <row r="14" spans="1:26" s="41" customFormat="1" ht="12" customHeight="1">
      <c r="A14" s="29" t="s">
        <v>42</v>
      </c>
      <c r="B14" s="30" t="s">
        <v>43</v>
      </c>
      <c r="C14" s="31"/>
      <c r="D14" s="31"/>
      <c r="E14" s="31"/>
      <c r="F14" s="31"/>
      <c r="G14" s="31"/>
      <c r="H14" s="31"/>
      <c r="I14" s="32"/>
      <c r="J14" s="32"/>
      <c r="K14" s="33"/>
      <c r="L14" s="33"/>
      <c r="M14" s="33"/>
      <c r="N14" s="33"/>
      <c r="O14" s="33">
        <v>-128175029.65000001</v>
      </c>
      <c r="P14" s="34">
        <f t="shared" si="0"/>
        <v>-5340626.2354166666</v>
      </c>
      <c r="Q14" s="42" t="s">
        <v>36</v>
      </c>
      <c r="R14" s="42"/>
      <c r="S14" s="45" t="s">
        <v>37</v>
      </c>
      <c r="T14" s="38"/>
      <c r="U14" s="39"/>
      <c r="V14" s="39"/>
      <c r="W14" s="39">
        <f t="shared" si="1"/>
        <v>-5340626.2354166666</v>
      </c>
      <c r="X14" s="39">
        <f t="shared" si="2"/>
        <v>-5340626.2354166666</v>
      </c>
      <c r="Y14" s="39"/>
      <c r="Z14" s="40"/>
    </row>
    <row r="15" spans="1:26" s="41" customFormat="1" ht="12" customHeight="1">
      <c r="A15" s="46">
        <v>10110013</v>
      </c>
      <c r="B15" s="30" t="s">
        <v>44</v>
      </c>
      <c r="C15" s="31">
        <v>756461.72</v>
      </c>
      <c r="D15" s="31">
        <v>630384.77</v>
      </c>
      <c r="E15" s="31">
        <v>504307.82</v>
      </c>
      <c r="F15" s="31">
        <v>378230.87</v>
      </c>
      <c r="G15" s="31">
        <v>252153.92</v>
      </c>
      <c r="H15" s="31">
        <v>126076.97</v>
      </c>
      <c r="I15" s="32">
        <v>0</v>
      </c>
      <c r="J15" s="32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4">
        <f t="shared" si="0"/>
        <v>189115.43416666667</v>
      </c>
      <c r="Q15" s="42"/>
      <c r="R15" s="42"/>
      <c r="S15" s="45" t="s">
        <v>45</v>
      </c>
      <c r="T15" s="38"/>
      <c r="U15" s="39"/>
      <c r="V15" s="39"/>
      <c r="W15" s="39">
        <f t="shared" si="1"/>
        <v>189115.43416666667</v>
      </c>
      <c r="X15" s="39"/>
      <c r="Y15" s="39"/>
      <c r="Z15" s="40">
        <f>W15</f>
        <v>189115.43416666667</v>
      </c>
    </row>
    <row r="16" spans="1:26" s="41" customFormat="1" ht="12" customHeight="1">
      <c r="A16" s="29">
        <v>10500501</v>
      </c>
      <c r="B16" s="30" t="s">
        <v>46</v>
      </c>
      <c r="C16" s="31">
        <v>49892821.960000001</v>
      </c>
      <c r="D16" s="31">
        <v>49893059.25</v>
      </c>
      <c r="E16" s="31">
        <v>49893215.060000002</v>
      </c>
      <c r="F16" s="31">
        <v>49903527.170000002</v>
      </c>
      <c r="G16" s="31">
        <v>49625649.560000002</v>
      </c>
      <c r="H16" s="31">
        <v>48974348.380000003</v>
      </c>
      <c r="I16" s="32">
        <v>49003253.520000003</v>
      </c>
      <c r="J16" s="32">
        <v>49003253.520000003</v>
      </c>
      <c r="K16" s="33">
        <v>49003253.520000003</v>
      </c>
      <c r="L16" s="33">
        <v>49003253.520000003</v>
      </c>
      <c r="M16" s="33">
        <v>49003253.520000003</v>
      </c>
      <c r="N16" s="33">
        <v>49003253.520000003</v>
      </c>
      <c r="O16" s="33">
        <v>49005655.829999998</v>
      </c>
      <c r="P16" s="34">
        <f t="shared" si="0"/>
        <v>49313213.286249995</v>
      </c>
      <c r="Q16" s="42">
        <v>14</v>
      </c>
      <c r="R16" s="42"/>
      <c r="S16" s="45">
        <v>19</v>
      </c>
      <c r="T16" s="38"/>
      <c r="U16" s="39"/>
      <c r="V16" s="39"/>
      <c r="W16" s="39">
        <f t="shared" si="1"/>
        <v>49313213.286249995</v>
      </c>
      <c r="X16" s="39">
        <f>W16</f>
        <v>49313213.286249995</v>
      </c>
      <c r="Y16" s="39"/>
      <c r="Z16" s="40"/>
    </row>
    <row r="17" spans="1:26" s="41" customFormat="1" ht="12" customHeight="1">
      <c r="A17" s="29">
        <v>10500502</v>
      </c>
      <c r="B17" s="30" t="s">
        <v>47</v>
      </c>
      <c r="C17" s="31">
        <v>6138640.21</v>
      </c>
      <c r="D17" s="31">
        <v>6138709.29</v>
      </c>
      <c r="E17" s="31">
        <v>6138742.2699999996</v>
      </c>
      <c r="F17" s="31">
        <v>6138775.25</v>
      </c>
      <c r="G17" s="31">
        <v>6138808.2300000004</v>
      </c>
      <c r="H17" s="31">
        <v>6138842.1799999997</v>
      </c>
      <c r="I17" s="32">
        <v>1436025.02</v>
      </c>
      <c r="J17" s="32">
        <v>1436058.97</v>
      </c>
      <c r="K17" s="33">
        <v>1436092.92</v>
      </c>
      <c r="L17" s="33">
        <v>1436126.87</v>
      </c>
      <c r="M17" s="33">
        <v>1436126.87</v>
      </c>
      <c r="N17" s="33">
        <v>1436194.77</v>
      </c>
      <c r="O17" s="33">
        <v>1436228.72</v>
      </c>
      <c r="P17" s="34">
        <f t="shared" si="0"/>
        <v>3591494.7587500005</v>
      </c>
      <c r="Q17" s="42"/>
      <c r="R17" s="43">
        <v>1</v>
      </c>
      <c r="S17" s="44" t="s">
        <v>31</v>
      </c>
      <c r="T17" s="38"/>
      <c r="U17" s="39"/>
      <c r="V17" s="39"/>
      <c r="W17" s="39">
        <f t="shared" si="1"/>
        <v>3591494.7587500005</v>
      </c>
      <c r="X17" s="39"/>
      <c r="Y17" s="39">
        <f>W17</f>
        <v>3591494.7587500005</v>
      </c>
      <c r="Z17" s="40"/>
    </row>
    <row r="18" spans="1:26" s="41" customFormat="1" ht="12" customHeight="1">
      <c r="A18" s="29">
        <v>10600501</v>
      </c>
      <c r="B18" s="30" t="s">
        <v>48</v>
      </c>
      <c r="C18" s="31">
        <v>17818867.25</v>
      </c>
      <c r="D18" s="31">
        <v>16716535.84</v>
      </c>
      <c r="E18" s="31">
        <v>21854732.800000001</v>
      </c>
      <c r="F18" s="31">
        <v>35067731.560000002</v>
      </c>
      <c r="G18" s="31">
        <v>40796159.259999998</v>
      </c>
      <c r="H18" s="31">
        <v>39844084.170000002</v>
      </c>
      <c r="I18" s="32">
        <v>31391467.120000001</v>
      </c>
      <c r="J18" s="32">
        <v>33059239.899999999</v>
      </c>
      <c r="K18" s="33">
        <v>41865761.539999999</v>
      </c>
      <c r="L18" s="33">
        <v>40568411.469999999</v>
      </c>
      <c r="M18" s="33">
        <v>45177509.390000001</v>
      </c>
      <c r="N18" s="33">
        <v>51048045.109999999</v>
      </c>
      <c r="O18" s="33">
        <v>78207023.689999998</v>
      </c>
      <c r="P18" s="34">
        <f t="shared" si="0"/>
        <v>37116885.302500002</v>
      </c>
      <c r="Q18" s="42" t="s">
        <v>49</v>
      </c>
      <c r="R18" s="42"/>
      <c r="S18" s="45">
        <v>18</v>
      </c>
      <c r="T18" s="38"/>
      <c r="U18" s="39"/>
      <c r="V18" s="39"/>
      <c r="W18" s="39">
        <f t="shared" si="1"/>
        <v>37116885.302500002</v>
      </c>
      <c r="X18" s="39">
        <f>W18</f>
        <v>37116885.302500002</v>
      </c>
      <c r="Y18" s="39"/>
      <c r="Z18" s="40"/>
    </row>
    <row r="19" spans="1:26" s="41" customFormat="1" ht="12" customHeight="1">
      <c r="A19" s="29">
        <v>10600502</v>
      </c>
      <c r="B19" s="30" t="s">
        <v>50</v>
      </c>
      <c r="C19" s="31">
        <v>23476289.649999999</v>
      </c>
      <c r="D19" s="31">
        <v>23781707.949999999</v>
      </c>
      <c r="E19" s="31">
        <v>23939605.359999999</v>
      </c>
      <c r="F19" s="31">
        <v>30778732.359999999</v>
      </c>
      <c r="G19" s="31">
        <v>29035605.829999998</v>
      </c>
      <c r="H19" s="31">
        <v>33113701.52</v>
      </c>
      <c r="I19" s="32">
        <v>33576344</v>
      </c>
      <c r="J19" s="32">
        <v>29338686.510000002</v>
      </c>
      <c r="K19" s="33">
        <v>30280197.719999999</v>
      </c>
      <c r="L19" s="33">
        <v>28815814.18</v>
      </c>
      <c r="M19" s="33">
        <v>52229615.990000002</v>
      </c>
      <c r="N19" s="33">
        <v>54196938.780000001</v>
      </c>
      <c r="O19" s="33">
        <v>58118844.409999996</v>
      </c>
      <c r="P19" s="34">
        <f t="shared" si="0"/>
        <v>34157043.102499999</v>
      </c>
      <c r="Q19" s="42"/>
      <c r="R19" s="43">
        <v>1</v>
      </c>
      <c r="S19" s="44" t="s">
        <v>31</v>
      </c>
      <c r="T19" s="38"/>
      <c r="U19" s="39"/>
      <c r="V19" s="39"/>
      <c r="W19" s="39">
        <f t="shared" si="1"/>
        <v>34157043.102499999</v>
      </c>
      <c r="X19" s="39"/>
      <c r="Y19" s="39">
        <f>W19</f>
        <v>34157043.102499999</v>
      </c>
      <c r="Z19" s="40"/>
    </row>
    <row r="20" spans="1:26" s="41" customFormat="1" ht="12" customHeight="1">
      <c r="A20" s="29">
        <v>10600503</v>
      </c>
      <c r="B20" s="30" t="s">
        <v>51</v>
      </c>
      <c r="C20" s="31">
        <v>117138.09</v>
      </c>
      <c r="D20" s="31">
        <v>899262.47</v>
      </c>
      <c r="E20" s="31">
        <v>3735.28</v>
      </c>
      <c r="F20" s="31">
        <v>45877.94</v>
      </c>
      <c r="G20" s="31">
        <v>1022399.12</v>
      </c>
      <c r="H20" s="31">
        <v>561731.59</v>
      </c>
      <c r="I20" s="32">
        <v>695152.21</v>
      </c>
      <c r="J20" s="32">
        <v>137525.84</v>
      </c>
      <c r="K20" s="33">
        <v>139673.15</v>
      </c>
      <c r="L20" s="33">
        <v>660664.11</v>
      </c>
      <c r="M20" s="33">
        <v>761914.69</v>
      </c>
      <c r="N20" s="33">
        <v>905243.59</v>
      </c>
      <c r="O20" s="33">
        <v>3237945.12</v>
      </c>
      <c r="P20" s="34">
        <f t="shared" si="0"/>
        <v>625893.46624999994</v>
      </c>
      <c r="Q20" s="42" t="s">
        <v>52</v>
      </c>
      <c r="R20" s="42" t="s">
        <v>33</v>
      </c>
      <c r="S20" s="45" t="s">
        <v>34</v>
      </c>
      <c r="T20" s="38"/>
      <c r="U20" s="39"/>
      <c r="V20" s="39"/>
      <c r="W20" s="39">
        <f t="shared" si="1"/>
        <v>625893.46624999994</v>
      </c>
      <c r="X20" s="39">
        <f>W20*B1102</f>
        <v>420475.23062674992</v>
      </c>
      <c r="Y20" s="39">
        <f>W20*B1103</f>
        <v>205418.23562324999</v>
      </c>
      <c r="Z20" s="40"/>
    </row>
    <row r="21" spans="1:26" s="41" customFormat="1" ht="12" customHeight="1">
      <c r="A21" s="29">
        <v>10600603</v>
      </c>
      <c r="B21" s="30" t="s">
        <v>53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2">
        <v>12433.14</v>
      </c>
      <c r="J21" s="32">
        <v>12433.14</v>
      </c>
      <c r="K21" s="33">
        <v>12433.14</v>
      </c>
      <c r="L21" s="33">
        <v>12433.14</v>
      </c>
      <c r="M21" s="33">
        <v>12433.14</v>
      </c>
      <c r="N21" s="33">
        <v>0</v>
      </c>
      <c r="O21" s="33">
        <v>0</v>
      </c>
      <c r="P21" s="34">
        <f t="shared" si="0"/>
        <v>5180.4749999999995</v>
      </c>
      <c r="Q21" s="42" t="s">
        <v>54</v>
      </c>
      <c r="R21" s="42" t="s">
        <v>33</v>
      </c>
      <c r="S21" s="45" t="s">
        <v>34</v>
      </c>
      <c r="T21" s="38"/>
      <c r="U21" s="39"/>
      <c r="V21" s="39"/>
      <c r="W21" s="39">
        <f t="shared" si="1"/>
        <v>5180.4749999999995</v>
      </c>
      <c r="X21" s="39">
        <f>W21*B1102</f>
        <v>3480.2431049999996</v>
      </c>
      <c r="Y21" s="39">
        <f>W21*B1103</f>
        <v>1700.2318949999997</v>
      </c>
      <c r="Z21" s="40"/>
    </row>
    <row r="22" spans="1:26" s="41" customFormat="1" ht="12" customHeight="1">
      <c r="A22" s="46">
        <v>10700013</v>
      </c>
      <c r="B22" s="30" t="s">
        <v>55</v>
      </c>
      <c r="C22" s="31">
        <v>1730509</v>
      </c>
      <c r="D22" s="31">
        <v>508979.38</v>
      </c>
      <c r="E22" s="31">
        <v>1126032.0900000001</v>
      </c>
      <c r="F22" s="31">
        <v>-2836785.54</v>
      </c>
      <c r="G22" s="31">
        <v>-1662666.21</v>
      </c>
      <c r="H22" s="31">
        <v>-152753.82999999999</v>
      </c>
      <c r="I22" s="32">
        <v>-4806.3999999999996</v>
      </c>
      <c r="J22" s="32">
        <v>2584558.34</v>
      </c>
      <c r="K22" s="33">
        <v>4198480.0999999996</v>
      </c>
      <c r="L22" s="33">
        <v>1511750.77</v>
      </c>
      <c r="M22" s="33">
        <v>2726745.64</v>
      </c>
      <c r="N22" s="33">
        <v>3169100.42</v>
      </c>
      <c r="O22" s="33">
        <v>3641636.06</v>
      </c>
      <c r="P22" s="34">
        <f t="shared" si="0"/>
        <v>1154558.9408333332</v>
      </c>
      <c r="Q22" s="42"/>
      <c r="R22" s="42"/>
      <c r="S22" s="45" t="s">
        <v>56</v>
      </c>
      <c r="T22" s="38"/>
      <c r="U22" s="39"/>
      <c r="V22" s="39"/>
      <c r="W22" s="39">
        <f t="shared" si="1"/>
        <v>1154558.9408333332</v>
      </c>
      <c r="X22" s="39"/>
      <c r="Y22" s="39"/>
      <c r="Z22" s="40">
        <f>W22</f>
        <v>1154558.9408333332</v>
      </c>
    </row>
    <row r="23" spans="1:26" s="41" customFormat="1" ht="12" customHeight="1">
      <c r="A23" s="46">
        <v>10700023</v>
      </c>
      <c r="B23" s="30" t="s">
        <v>57</v>
      </c>
      <c r="C23" s="31">
        <v>-393750</v>
      </c>
      <c r="D23" s="31">
        <v>-393750</v>
      </c>
      <c r="E23" s="31">
        <v>-393750</v>
      </c>
      <c r="F23" s="31">
        <v>-393750</v>
      </c>
      <c r="G23" s="31">
        <v>-393750</v>
      </c>
      <c r="H23" s="31">
        <v>-393750</v>
      </c>
      <c r="I23" s="32">
        <v>-393750</v>
      </c>
      <c r="J23" s="32">
        <v>-393750</v>
      </c>
      <c r="K23" s="33">
        <v>-393750</v>
      </c>
      <c r="L23" s="33">
        <v>-393750</v>
      </c>
      <c r="M23" s="33">
        <v>-393750</v>
      </c>
      <c r="N23" s="33">
        <v>-393750</v>
      </c>
      <c r="O23" s="33">
        <v>-393750</v>
      </c>
      <c r="P23" s="34">
        <f t="shared" si="0"/>
        <v>-393750</v>
      </c>
      <c r="Q23" s="42"/>
      <c r="R23" s="42"/>
      <c r="S23" s="45" t="s">
        <v>56</v>
      </c>
      <c r="T23" s="38"/>
      <c r="U23" s="39"/>
      <c r="V23" s="39"/>
      <c r="W23" s="39">
        <f t="shared" si="1"/>
        <v>-393750</v>
      </c>
      <c r="X23" s="39"/>
      <c r="Y23" s="39"/>
      <c r="Z23" s="40">
        <f>W23</f>
        <v>-393750</v>
      </c>
    </row>
    <row r="24" spans="1:26" s="41" customFormat="1" ht="12" customHeight="1">
      <c r="A24" s="29">
        <v>10700501</v>
      </c>
      <c r="B24" s="30" t="s">
        <v>58</v>
      </c>
      <c r="C24" s="31">
        <v>219899760.72999999</v>
      </c>
      <c r="D24" s="31">
        <v>231720459.38999999</v>
      </c>
      <c r="E24" s="31">
        <v>230892475.13</v>
      </c>
      <c r="F24" s="31">
        <v>246374069.5</v>
      </c>
      <c r="G24" s="31">
        <v>240852302.94</v>
      </c>
      <c r="H24" s="31">
        <v>239949337.56999999</v>
      </c>
      <c r="I24" s="32">
        <v>238846957.46000001</v>
      </c>
      <c r="J24" s="32">
        <v>244379062.52000001</v>
      </c>
      <c r="K24" s="33">
        <v>248239471.28</v>
      </c>
      <c r="L24" s="33">
        <v>275535578.75999999</v>
      </c>
      <c r="M24" s="33">
        <v>277509414.30000001</v>
      </c>
      <c r="N24" s="33">
        <v>251371893.12</v>
      </c>
      <c r="O24" s="33">
        <v>239914725</v>
      </c>
      <c r="P24" s="34">
        <f t="shared" si="0"/>
        <v>246298188.73625001</v>
      </c>
      <c r="Q24" s="42"/>
      <c r="R24" s="42"/>
      <c r="S24" s="45" t="s">
        <v>59</v>
      </c>
      <c r="T24" s="38"/>
      <c r="U24" s="39"/>
      <c r="V24" s="39"/>
      <c r="W24" s="39">
        <f t="shared" si="1"/>
        <v>246298188.73625001</v>
      </c>
      <c r="X24" s="39"/>
      <c r="Y24" s="39"/>
      <c r="Z24" s="40">
        <f>W24</f>
        <v>246298188.73625001</v>
      </c>
    </row>
    <row r="25" spans="1:26" s="41" customFormat="1" ht="12" customHeight="1">
      <c r="A25" s="29">
        <v>10700502</v>
      </c>
      <c r="B25" s="30" t="s">
        <v>60</v>
      </c>
      <c r="C25" s="31">
        <v>77592443.269999996</v>
      </c>
      <c r="D25" s="31">
        <v>81796324.310000002</v>
      </c>
      <c r="E25" s="31">
        <v>74962481.879999995</v>
      </c>
      <c r="F25" s="31">
        <v>83779101.670000002</v>
      </c>
      <c r="G25" s="31">
        <v>92646940.890000001</v>
      </c>
      <c r="H25" s="31">
        <v>90709594.409999996</v>
      </c>
      <c r="I25" s="32">
        <v>95523149.890000001</v>
      </c>
      <c r="J25" s="32">
        <v>97818968.780000001</v>
      </c>
      <c r="K25" s="33">
        <v>99959720.629999995</v>
      </c>
      <c r="L25" s="33">
        <v>101975176.91</v>
      </c>
      <c r="M25" s="33">
        <v>86121559.689999998</v>
      </c>
      <c r="N25" s="33">
        <v>89971103.510000005</v>
      </c>
      <c r="O25" s="33">
        <v>95113139.870000005</v>
      </c>
      <c r="P25" s="34">
        <f t="shared" si="0"/>
        <v>90134742.844999984</v>
      </c>
      <c r="Q25" s="42"/>
      <c r="R25" s="42"/>
      <c r="S25" s="45" t="s">
        <v>61</v>
      </c>
      <c r="T25" s="38"/>
      <c r="U25" s="39"/>
      <c r="V25" s="39"/>
      <c r="W25" s="39">
        <f t="shared" si="1"/>
        <v>90134742.844999984</v>
      </c>
      <c r="X25" s="39"/>
      <c r="Y25" s="39"/>
      <c r="Z25" s="40">
        <f t="shared" ref="Z25:Z29" si="3">W25</f>
        <v>90134742.844999984</v>
      </c>
    </row>
    <row r="26" spans="1:26" s="41" customFormat="1" ht="12" customHeight="1">
      <c r="A26" s="29">
        <v>10700503</v>
      </c>
      <c r="B26" s="30" t="s">
        <v>62</v>
      </c>
      <c r="C26" s="31">
        <v>53815133.340000004</v>
      </c>
      <c r="D26" s="31">
        <v>61412741.659999996</v>
      </c>
      <c r="E26" s="31">
        <v>67828148.489999995</v>
      </c>
      <c r="F26" s="31">
        <v>80438241.829999998</v>
      </c>
      <c r="G26" s="31">
        <v>64621229.049999997</v>
      </c>
      <c r="H26" s="31">
        <v>66258881.969999999</v>
      </c>
      <c r="I26" s="32">
        <v>66984570.5</v>
      </c>
      <c r="J26" s="32">
        <v>71654764.150000006</v>
      </c>
      <c r="K26" s="33">
        <v>78591342.930000007</v>
      </c>
      <c r="L26" s="33">
        <v>81614034.379999995</v>
      </c>
      <c r="M26" s="33">
        <v>86368501.75</v>
      </c>
      <c r="N26" s="33">
        <v>93358189.650000006</v>
      </c>
      <c r="O26" s="33">
        <v>97573299.540000007</v>
      </c>
      <c r="P26" s="34">
        <f t="shared" si="0"/>
        <v>74568738.566666663</v>
      </c>
      <c r="Q26" s="42"/>
      <c r="R26" s="42"/>
      <c r="S26" s="45" t="s">
        <v>56</v>
      </c>
      <c r="T26" s="38"/>
      <c r="U26" s="39"/>
      <c r="V26" s="39"/>
      <c r="W26" s="39">
        <f t="shared" si="1"/>
        <v>74568738.566666663</v>
      </c>
      <c r="X26" s="39"/>
      <c r="Y26" s="39"/>
      <c r="Z26" s="40">
        <f t="shared" si="3"/>
        <v>74568738.566666663</v>
      </c>
    </row>
    <row r="27" spans="1:26" s="41" customFormat="1" ht="12" customHeight="1">
      <c r="A27" s="29">
        <v>10700601</v>
      </c>
      <c r="B27" s="30" t="s">
        <v>63</v>
      </c>
      <c r="C27" s="31">
        <v>382834</v>
      </c>
      <c r="D27" s="31">
        <v>608035</v>
      </c>
      <c r="E27" s="31">
        <v>241645.69</v>
      </c>
      <c r="F27" s="31">
        <v>1052675</v>
      </c>
      <c r="G27" s="31">
        <v>19914.22</v>
      </c>
      <c r="H27" s="31">
        <v>304515.90999999997</v>
      </c>
      <c r="I27" s="32">
        <v>-955945.73</v>
      </c>
      <c r="J27" s="32">
        <v>12136.32</v>
      </c>
      <c r="K27" s="33">
        <v>224000</v>
      </c>
      <c r="L27" s="33">
        <v>224000</v>
      </c>
      <c r="M27" s="33">
        <v>0</v>
      </c>
      <c r="N27" s="33">
        <v>224000</v>
      </c>
      <c r="O27" s="33">
        <v>224000</v>
      </c>
      <c r="P27" s="34">
        <f t="shared" si="0"/>
        <v>188199.45083333334</v>
      </c>
      <c r="Q27" s="42"/>
      <c r="R27" s="42"/>
      <c r="S27" s="45" t="s">
        <v>59</v>
      </c>
      <c r="T27" s="38"/>
      <c r="U27" s="39"/>
      <c r="V27" s="39"/>
      <c r="W27" s="39">
        <f t="shared" si="1"/>
        <v>188199.45083333334</v>
      </c>
      <c r="X27" s="39"/>
      <c r="Y27" s="39"/>
      <c r="Z27" s="40">
        <f t="shared" si="3"/>
        <v>188199.45083333334</v>
      </c>
    </row>
    <row r="28" spans="1:26" s="41" customFormat="1" ht="12" customHeight="1">
      <c r="A28" s="29">
        <v>10700602</v>
      </c>
      <c r="B28" s="30" t="s">
        <v>64</v>
      </c>
      <c r="C28" s="31">
        <v>360640</v>
      </c>
      <c r="D28" s="31">
        <v>330400</v>
      </c>
      <c r="E28" s="31">
        <v>278208</v>
      </c>
      <c r="F28" s="31">
        <v>231840</v>
      </c>
      <c r="G28" s="31">
        <v>0</v>
      </c>
      <c r="H28" s="31">
        <v>319200</v>
      </c>
      <c r="I28" s="32">
        <v>372400</v>
      </c>
      <c r="J28" s="32">
        <v>127680</v>
      </c>
      <c r="K28" s="33">
        <v>351120</v>
      </c>
      <c r="L28" s="33">
        <v>329840</v>
      </c>
      <c r="M28" s="33">
        <v>26600</v>
      </c>
      <c r="N28" s="33">
        <v>399000</v>
      </c>
      <c r="O28" s="33">
        <v>399000</v>
      </c>
      <c r="P28" s="34">
        <f t="shared" si="0"/>
        <v>262175.66666666669</v>
      </c>
      <c r="Q28" s="42"/>
      <c r="R28" s="42"/>
      <c r="S28" s="45" t="s">
        <v>61</v>
      </c>
      <c r="T28" s="38"/>
      <c r="U28" s="39"/>
      <c r="V28" s="39"/>
      <c r="W28" s="39">
        <f t="shared" si="1"/>
        <v>262175.66666666669</v>
      </c>
      <c r="X28" s="39"/>
      <c r="Y28" s="39"/>
      <c r="Z28" s="40">
        <f t="shared" si="3"/>
        <v>262175.66666666669</v>
      </c>
    </row>
    <row r="29" spans="1:26" s="41" customFormat="1" ht="12" customHeight="1">
      <c r="A29" s="29">
        <v>10700603</v>
      </c>
      <c r="B29" s="30" t="s">
        <v>65</v>
      </c>
      <c r="C29" s="31">
        <v>0</v>
      </c>
      <c r="D29" s="31">
        <v>0</v>
      </c>
      <c r="E29" s="31">
        <v>0</v>
      </c>
      <c r="F29" s="31">
        <v>149673.14000000001</v>
      </c>
      <c r="G29" s="31">
        <v>149673.14000000001</v>
      </c>
      <c r="H29" s="31">
        <v>0</v>
      </c>
      <c r="I29" s="32">
        <v>0</v>
      </c>
      <c r="J29" s="32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4">
        <f t="shared" si="0"/>
        <v>24945.523333333334</v>
      </c>
      <c r="Q29" s="42"/>
      <c r="R29" s="42"/>
      <c r="S29" s="45" t="s">
        <v>56</v>
      </c>
      <c r="T29" s="38"/>
      <c r="U29" s="39"/>
      <c r="V29" s="39"/>
      <c r="W29" s="39">
        <f t="shared" si="1"/>
        <v>24945.523333333334</v>
      </c>
      <c r="X29" s="39"/>
      <c r="Y29" s="39"/>
      <c r="Z29" s="40">
        <f t="shared" si="3"/>
        <v>24945.523333333334</v>
      </c>
    </row>
    <row r="30" spans="1:26" s="41" customFormat="1" ht="12" customHeight="1">
      <c r="A30" s="46">
        <v>10800061</v>
      </c>
      <c r="B30" s="30" t="s">
        <v>66</v>
      </c>
      <c r="C30" s="31">
        <v>-78261603</v>
      </c>
      <c r="D30" s="31">
        <v>-77934546</v>
      </c>
      <c r="E30" s="31">
        <v>-77934546</v>
      </c>
      <c r="F30" s="31">
        <v>-81170359</v>
      </c>
      <c r="G30" s="31">
        <v>-81170359</v>
      </c>
      <c r="H30" s="31">
        <v>-81170359</v>
      </c>
      <c r="I30" s="32">
        <v>-83254884.390000001</v>
      </c>
      <c r="J30" s="32">
        <v>-83254884.390000001</v>
      </c>
      <c r="K30" s="33">
        <v>-83254884.390000001</v>
      </c>
      <c r="L30" s="33">
        <v>-79639833.390000001</v>
      </c>
      <c r="M30" s="33">
        <v>-79639833.390000001</v>
      </c>
      <c r="N30" s="33">
        <v>-79639833.390000001</v>
      </c>
      <c r="O30" s="33">
        <v>-72450287.390000001</v>
      </c>
      <c r="P30" s="34">
        <f t="shared" si="0"/>
        <v>-80285022.294583321</v>
      </c>
      <c r="Q30" s="42">
        <v>17</v>
      </c>
      <c r="R30" s="42"/>
      <c r="S30" s="45">
        <v>24</v>
      </c>
      <c r="T30" s="38"/>
      <c r="U30" s="39"/>
      <c r="V30" s="39"/>
      <c r="W30" s="39">
        <f t="shared" si="1"/>
        <v>-80285022.294583321</v>
      </c>
      <c r="X30" s="39">
        <f>W30</f>
        <v>-80285022.294583321</v>
      </c>
      <c r="Y30" s="39"/>
      <c r="Z30" s="40"/>
    </row>
    <row r="31" spans="1:26" s="41" customFormat="1" ht="12" customHeight="1">
      <c r="A31" s="46">
        <v>10800062</v>
      </c>
      <c r="B31" s="30" t="s">
        <v>66</v>
      </c>
      <c r="C31" s="31">
        <v>-258466023</v>
      </c>
      <c r="D31" s="31">
        <v>-258436519</v>
      </c>
      <c r="E31" s="31">
        <v>-258436519</v>
      </c>
      <c r="F31" s="31">
        <v>-266301315</v>
      </c>
      <c r="G31" s="31">
        <v>-266301315</v>
      </c>
      <c r="H31" s="31">
        <v>-266301315</v>
      </c>
      <c r="I31" s="32">
        <v>-271840800.38</v>
      </c>
      <c r="J31" s="32">
        <v>-271840800.38</v>
      </c>
      <c r="K31" s="33">
        <v>-271840800.38</v>
      </c>
      <c r="L31" s="33">
        <v>-278945665.38</v>
      </c>
      <c r="M31" s="33">
        <v>-278945665.38</v>
      </c>
      <c r="N31" s="33">
        <v>-278945665.38</v>
      </c>
      <c r="O31" s="33">
        <v>-284547781.38</v>
      </c>
      <c r="P31" s="34">
        <f t="shared" si="0"/>
        <v>-269970273.53916675</v>
      </c>
      <c r="Q31" s="42"/>
      <c r="R31" s="42">
        <v>5</v>
      </c>
      <c r="S31" s="45" t="s">
        <v>67</v>
      </c>
      <c r="T31" s="38"/>
      <c r="U31" s="39"/>
      <c r="V31" s="39"/>
      <c r="W31" s="39">
        <f t="shared" si="1"/>
        <v>-269970273.53916675</v>
      </c>
      <c r="X31" s="39"/>
      <c r="Y31" s="39">
        <f>W31</f>
        <v>-269970273.53916675</v>
      </c>
      <c r="Z31" s="40"/>
    </row>
    <row r="32" spans="1:26" s="41" customFormat="1" ht="12" customHeight="1">
      <c r="A32" s="46">
        <v>10800071</v>
      </c>
      <c r="B32" s="30" t="s">
        <v>68</v>
      </c>
      <c r="C32" s="31">
        <v>78261603</v>
      </c>
      <c r="D32" s="31">
        <v>77934546</v>
      </c>
      <c r="E32" s="31">
        <v>77934546</v>
      </c>
      <c r="F32" s="31">
        <v>81170359</v>
      </c>
      <c r="G32" s="31">
        <v>81170359</v>
      </c>
      <c r="H32" s="31">
        <v>81170359</v>
      </c>
      <c r="I32" s="32">
        <v>83254884.390000001</v>
      </c>
      <c r="J32" s="32">
        <v>83254884.390000001</v>
      </c>
      <c r="K32" s="33">
        <v>83254884.390000001</v>
      </c>
      <c r="L32" s="33">
        <v>79639833.390000001</v>
      </c>
      <c r="M32" s="33">
        <v>79639833.390000001</v>
      </c>
      <c r="N32" s="33">
        <v>79639833.390000001</v>
      </c>
      <c r="O32" s="33">
        <v>72450287.390000001</v>
      </c>
      <c r="P32" s="34">
        <f t="shared" si="0"/>
        <v>80285022.294583321</v>
      </c>
      <c r="Q32" s="42">
        <v>17</v>
      </c>
      <c r="R32" s="42"/>
      <c r="S32" s="45">
        <v>24</v>
      </c>
      <c r="T32" s="38"/>
      <c r="U32" s="39"/>
      <c r="V32" s="39"/>
      <c r="W32" s="39">
        <f t="shared" si="1"/>
        <v>80285022.294583321</v>
      </c>
      <c r="X32" s="39">
        <f>W32</f>
        <v>80285022.294583321</v>
      </c>
      <c r="Y32" s="39"/>
      <c r="Z32" s="40"/>
    </row>
    <row r="33" spans="1:26" s="41" customFormat="1" ht="12" customHeight="1">
      <c r="A33" s="46">
        <v>10800072</v>
      </c>
      <c r="B33" s="30" t="s">
        <v>68</v>
      </c>
      <c r="C33" s="31">
        <v>258466023</v>
      </c>
      <c r="D33" s="31">
        <v>258436519</v>
      </c>
      <c r="E33" s="31">
        <v>258436519</v>
      </c>
      <c r="F33" s="31">
        <v>266301315</v>
      </c>
      <c r="G33" s="31">
        <v>266301315</v>
      </c>
      <c r="H33" s="31">
        <v>266301315</v>
      </c>
      <c r="I33" s="32">
        <v>271840800.38</v>
      </c>
      <c r="J33" s="32">
        <v>271840800.38</v>
      </c>
      <c r="K33" s="33">
        <v>271840800.38</v>
      </c>
      <c r="L33" s="33">
        <v>278945665.38</v>
      </c>
      <c r="M33" s="33">
        <v>278945665.38</v>
      </c>
      <c r="N33" s="33">
        <v>278945665.38</v>
      </c>
      <c r="O33" s="33">
        <v>284547781.38</v>
      </c>
      <c r="P33" s="34">
        <f t="shared" si="0"/>
        <v>269970273.53916675</v>
      </c>
      <c r="Q33" s="42"/>
      <c r="R33" s="42">
        <v>5</v>
      </c>
      <c r="S33" s="45" t="s">
        <v>67</v>
      </c>
      <c r="T33" s="38"/>
      <c r="U33" s="39"/>
      <c r="V33" s="39"/>
      <c r="W33" s="39">
        <f t="shared" si="1"/>
        <v>269970273.53916675</v>
      </c>
      <c r="X33" s="39"/>
      <c r="Y33" s="39">
        <f>W33</f>
        <v>269970273.53916675</v>
      </c>
      <c r="Z33" s="40"/>
    </row>
    <row r="34" spans="1:26" s="41" customFormat="1" ht="12" customHeight="1">
      <c r="A34" s="46">
        <v>10800501</v>
      </c>
      <c r="B34" s="30" t="s">
        <v>69</v>
      </c>
      <c r="C34" s="31">
        <v>-3387789053</v>
      </c>
      <c r="D34" s="31">
        <v>-3403998855.0900002</v>
      </c>
      <c r="E34" s="31">
        <v>-3419124740.4400001</v>
      </c>
      <c r="F34" s="31">
        <v>-3427591040.75</v>
      </c>
      <c r="G34" s="31">
        <v>-3450954641.5799999</v>
      </c>
      <c r="H34" s="31">
        <v>-3468333974</v>
      </c>
      <c r="I34" s="32">
        <v>-3482101214.5</v>
      </c>
      <c r="J34" s="32">
        <v>-3499612228.8200002</v>
      </c>
      <c r="K34" s="33">
        <v>-3517649549.5900002</v>
      </c>
      <c r="L34" s="33">
        <v>-3522420379.1100001</v>
      </c>
      <c r="M34" s="33">
        <v>-3538756823.77</v>
      </c>
      <c r="N34" s="33">
        <v>-3518786188.8400002</v>
      </c>
      <c r="O34" s="33">
        <v>-3530675016.4699998</v>
      </c>
      <c r="P34" s="34">
        <f t="shared" ref="P34:P66" si="4">(C34+O34+SUM(D34:N34)*2)/24</f>
        <v>-3475713472.6020837</v>
      </c>
      <c r="Q34" s="42" t="s">
        <v>70</v>
      </c>
      <c r="R34" s="42"/>
      <c r="S34" s="45" t="s">
        <v>71</v>
      </c>
      <c r="T34" s="38"/>
      <c r="U34" s="39"/>
      <c r="V34" s="39"/>
      <c r="W34" s="39">
        <f t="shared" si="1"/>
        <v>-3475713472.6020837</v>
      </c>
      <c r="X34" s="39">
        <f>W34</f>
        <v>-3475713472.6020837</v>
      </c>
      <c r="Y34" s="39"/>
      <c r="Z34" s="40"/>
    </row>
    <row r="35" spans="1:26" s="41" customFormat="1" ht="12" customHeight="1">
      <c r="A35" s="46">
        <v>10800502</v>
      </c>
      <c r="B35" s="30" t="s">
        <v>72</v>
      </c>
      <c r="C35" s="31">
        <v>-1253617104.6700001</v>
      </c>
      <c r="D35" s="31">
        <v>-1261030046.4200001</v>
      </c>
      <c r="E35" s="31">
        <v>-1268552527.8099999</v>
      </c>
      <c r="F35" s="31">
        <v>-1276917376.4200001</v>
      </c>
      <c r="G35" s="31">
        <v>-1283094528.3399999</v>
      </c>
      <c r="H35" s="31">
        <v>-1290316273.4000001</v>
      </c>
      <c r="I35" s="32">
        <v>-1292407939.9300001</v>
      </c>
      <c r="J35" s="32">
        <v>-1300264872.97</v>
      </c>
      <c r="K35" s="33">
        <v>-1307810422.8199999</v>
      </c>
      <c r="L35" s="33">
        <v>-1318552013.1199999</v>
      </c>
      <c r="M35" s="33">
        <v>-1327713245.27</v>
      </c>
      <c r="N35" s="33">
        <v>-1336539075.03</v>
      </c>
      <c r="O35" s="33">
        <v>-1342374388.2</v>
      </c>
      <c r="P35" s="34">
        <f t="shared" si="4"/>
        <v>-1296766172.3304167</v>
      </c>
      <c r="Q35" s="42"/>
      <c r="R35" s="42" t="s">
        <v>54</v>
      </c>
      <c r="S35" s="45" t="s">
        <v>67</v>
      </c>
      <c r="T35" s="38"/>
      <c r="U35" s="39"/>
      <c r="V35" s="39"/>
      <c r="W35" s="39">
        <f t="shared" si="1"/>
        <v>-1296766172.3304167</v>
      </c>
      <c r="X35" s="39"/>
      <c r="Y35" s="39">
        <f>W35</f>
        <v>-1296766172.3304167</v>
      </c>
      <c r="Z35" s="40"/>
    </row>
    <row r="36" spans="1:26" s="41" customFormat="1" ht="12" customHeight="1">
      <c r="A36" s="46">
        <v>10800503</v>
      </c>
      <c r="B36" s="30" t="s">
        <v>73</v>
      </c>
      <c r="C36" s="31">
        <v>-96990383.569999993</v>
      </c>
      <c r="D36" s="31">
        <v>-98769079.450000003</v>
      </c>
      <c r="E36" s="31">
        <v>-100565337.55</v>
      </c>
      <c r="F36" s="31">
        <v>-102518259.19</v>
      </c>
      <c r="G36" s="31">
        <v>-104320238.34</v>
      </c>
      <c r="H36" s="31">
        <v>-104629830.56</v>
      </c>
      <c r="I36" s="32">
        <v>-106646452.93000001</v>
      </c>
      <c r="J36" s="32">
        <v>-108657591.84</v>
      </c>
      <c r="K36" s="33">
        <v>-110159767.90000001</v>
      </c>
      <c r="L36" s="33">
        <v>-112218420.17</v>
      </c>
      <c r="M36" s="33">
        <v>-114253312.03</v>
      </c>
      <c r="N36" s="33">
        <v>-115698258.67</v>
      </c>
      <c r="O36" s="33">
        <v>-115936353.68000001</v>
      </c>
      <c r="P36" s="34">
        <f t="shared" si="4"/>
        <v>-107074993.10458332</v>
      </c>
      <c r="Q36" s="42">
        <v>18</v>
      </c>
      <c r="R36" s="42" t="s">
        <v>74</v>
      </c>
      <c r="S36" s="45" t="s">
        <v>75</v>
      </c>
      <c r="T36" s="38"/>
      <c r="U36" s="39"/>
      <c r="V36" s="39"/>
      <c r="W36" s="39">
        <f t="shared" si="1"/>
        <v>-107074993.10458332</v>
      </c>
      <c r="X36" s="39">
        <f>W36*B1102</f>
        <v>-71932980.367659077</v>
      </c>
      <c r="Y36" s="39">
        <f>W36*B1103</f>
        <v>-35142012.736924246</v>
      </c>
      <c r="Z36" s="40"/>
    </row>
    <row r="37" spans="1:26" s="41" customFormat="1" ht="12" customHeight="1">
      <c r="A37" s="46">
        <v>10800541</v>
      </c>
      <c r="B37" s="30" t="s">
        <v>76</v>
      </c>
      <c r="C37" s="31">
        <v>7585764.5599999996</v>
      </c>
      <c r="D37" s="31">
        <v>9592111.3000000007</v>
      </c>
      <c r="E37" s="31">
        <v>8583513.8599999994</v>
      </c>
      <c r="F37" s="31">
        <v>9059311.0099999998</v>
      </c>
      <c r="G37" s="31">
        <v>9514997.9199999999</v>
      </c>
      <c r="H37" s="31">
        <v>9943857.3900000006</v>
      </c>
      <c r="I37" s="32">
        <v>9550707.2799999993</v>
      </c>
      <c r="J37" s="32">
        <v>9677929.0999999996</v>
      </c>
      <c r="K37" s="33">
        <v>10103962.789999999</v>
      </c>
      <c r="L37" s="33">
        <v>10276539.359999999</v>
      </c>
      <c r="M37" s="33">
        <v>11023773.01</v>
      </c>
      <c r="N37" s="33">
        <v>11684522.699999999</v>
      </c>
      <c r="O37" s="33">
        <v>9752724.9100000001</v>
      </c>
      <c r="P37" s="34">
        <f t="shared" si="4"/>
        <v>9806705.8712500017</v>
      </c>
      <c r="Q37" s="42" t="s">
        <v>70</v>
      </c>
      <c r="R37" s="42"/>
      <c r="S37" s="45" t="s">
        <v>71</v>
      </c>
      <c r="T37" s="38"/>
      <c r="U37" s="39"/>
      <c r="V37" s="39"/>
      <c r="W37" s="39">
        <f t="shared" si="1"/>
        <v>9806705.8712500017</v>
      </c>
      <c r="X37" s="39">
        <f>W37</f>
        <v>9806705.8712500017</v>
      </c>
      <c r="Y37" s="39"/>
      <c r="Z37" s="40"/>
    </row>
    <row r="38" spans="1:26" s="41" customFormat="1" ht="12" customHeight="1">
      <c r="A38" s="46">
        <v>10800543</v>
      </c>
      <c r="B38" s="30" t="s">
        <v>77</v>
      </c>
      <c r="C38" s="31">
        <v>238364.95</v>
      </c>
      <c r="D38" s="31">
        <v>237683.59</v>
      </c>
      <c r="E38" s="31">
        <v>174752.75</v>
      </c>
      <c r="F38" s="31">
        <v>278113.52</v>
      </c>
      <c r="G38" s="31">
        <v>278123.03999999998</v>
      </c>
      <c r="H38" s="31">
        <v>34918.54</v>
      </c>
      <c r="I38" s="32">
        <v>62138.5</v>
      </c>
      <c r="J38" s="32">
        <v>41025.58</v>
      </c>
      <c r="K38" s="33">
        <v>44974.16</v>
      </c>
      <c r="L38" s="33">
        <v>71457.19</v>
      </c>
      <c r="M38" s="33">
        <v>67133.100000000006</v>
      </c>
      <c r="N38" s="33">
        <v>44869.85</v>
      </c>
      <c r="O38" s="33">
        <v>53802.11</v>
      </c>
      <c r="P38" s="34">
        <f t="shared" si="4"/>
        <v>123439.44583333335</v>
      </c>
      <c r="Q38" s="42">
        <v>18</v>
      </c>
      <c r="R38" s="42" t="s">
        <v>74</v>
      </c>
      <c r="S38" s="45" t="s">
        <v>75</v>
      </c>
      <c r="T38" s="38"/>
      <c r="U38" s="39"/>
      <c r="V38" s="39"/>
      <c r="W38" s="39">
        <f t="shared" si="1"/>
        <v>123439.44583333335</v>
      </c>
      <c r="X38" s="39">
        <f>W38*B1102</f>
        <v>82926.619710833329</v>
      </c>
      <c r="Y38" s="39">
        <f>W38*B1103</f>
        <v>40512.826122500002</v>
      </c>
      <c r="Z38" s="40"/>
    </row>
    <row r="39" spans="1:26" s="41" customFormat="1" ht="12" customHeight="1">
      <c r="A39" s="46">
        <v>10800552</v>
      </c>
      <c r="B39" s="30" t="s">
        <v>78</v>
      </c>
      <c r="C39" s="31">
        <v>2624634.81</v>
      </c>
      <c r="D39" s="31">
        <v>3102846.1</v>
      </c>
      <c r="E39" s="31">
        <v>3454758.04</v>
      </c>
      <c r="F39" s="31">
        <v>4305874.82</v>
      </c>
      <c r="G39" s="31">
        <v>4323990.05</v>
      </c>
      <c r="H39" s="31">
        <v>4663529.5999999996</v>
      </c>
      <c r="I39" s="32">
        <v>3846776.94</v>
      </c>
      <c r="J39" s="32">
        <v>3901845.84</v>
      </c>
      <c r="K39" s="33">
        <v>4335653.3899999997</v>
      </c>
      <c r="L39" s="33">
        <v>4990369.99</v>
      </c>
      <c r="M39" s="33">
        <v>5547194.5499999998</v>
      </c>
      <c r="N39" s="33">
        <v>6115615.8300000001</v>
      </c>
      <c r="O39" s="33">
        <v>3665303.16</v>
      </c>
      <c r="P39" s="34">
        <f t="shared" si="4"/>
        <v>4311118.6779166665</v>
      </c>
      <c r="Q39" s="42"/>
      <c r="R39" s="42">
        <v>5</v>
      </c>
      <c r="S39" s="45" t="s">
        <v>67</v>
      </c>
      <c r="T39" s="38"/>
      <c r="U39" s="39"/>
      <c r="V39" s="39"/>
      <c r="W39" s="39">
        <f t="shared" si="1"/>
        <v>4311118.6779166665</v>
      </c>
      <c r="X39" s="39"/>
      <c r="Y39" s="39">
        <f>W39</f>
        <v>4311118.6779166665</v>
      </c>
      <c r="Z39" s="40"/>
    </row>
    <row r="40" spans="1:26" s="41" customFormat="1" ht="12" customHeight="1">
      <c r="A40" s="46">
        <v>10800601</v>
      </c>
      <c r="B40" s="30" t="s">
        <v>79</v>
      </c>
      <c r="C40" s="31">
        <v>0</v>
      </c>
      <c r="D40" s="31">
        <v>46500</v>
      </c>
      <c r="E40" s="31">
        <v>0</v>
      </c>
      <c r="F40" s="31">
        <v>0</v>
      </c>
      <c r="G40" s="31">
        <v>0</v>
      </c>
      <c r="H40" s="31">
        <v>0</v>
      </c>
      <c r="I40" s="32">
        <v>0</v>
      </c>
      <c r="J40" s="32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4">
        <f t="shared" si="4"/>
        <v>3875</v>
      </c>
      <c r="Q40" s="42" t="s">
        <v>70</v>
      </c>
      <c r="R40" s="42"/>
      <c r="S40" s="45" t="s">
        <v>71</v>
      </c>
      <c r="T40" s="38"/>
      <c r="U40" s="39"/>
      <c r="V40" s="39"/>
      <c r="W40" s="39">
        <f t="shared" si="1"/>
        <v>3875</v>
      </c>
      <c r="X40" s="39">
        <f>W40</f>
        <v>3875</v>
      </c>
      <c r="Y40" s="39"/>
      <c r="Z40" s="40"/>
    </row>
    <row r="41" spans="1:26" s="41" customFormat="1" ht="12" customHeight="1">
      <c r="A41" s="46">
        <v>10800602</v>
      </c>
      <c r="B41" s="30" t="s">
        <v>80</v>
      </c>
      <c r="C41" s="31">
        <v>0</v>
      </c>
      <c r="D41" s="31">
        <v>0</v>
      </c>
      <c r="E41" s="31">
        <v>0</v>
      </c>
      <c r="F41" s="31">
        <v>85.18</v>
      </c>
      <c r="G41" s="31">
        <v>0</v>
      </c>
      <c r="H41" s="31">
        <v>0</v>
      </c>
      <c r="I41" s="32">
        <v>0</v>
      </c>
      <c r="J41" s="32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4">
        <f t="shared" si="4"/>
        <v>7.0983333333333336</v>
      </c>
      <c r="Q41" s="42"/>
      <c r="R41" s="42" t="s">
        <v>54</v>
      </c>
      <c r="S41" s="45" t="s">
        <v>67</v>
      </c>
      <c r="T41" s="38"/>
      <c r="U41" s="39"/>
      <c r="V41" s="39"/>
      <c r="W41" s="39">
        <f t="shared" si="1"/>
        <v>7.0983333333333336</v>
      </c>
      <c r="X41" s="39"/>
      <c r="Y41" s="39">
        <f>W41</f>
        <v>7.0983333333333336</v>
      </c>
      <c r="Z41" s="40"/>
    </row>
    <row r="42" spans="1:26" s="41" customFormat="1" ht="12" customHeight="1">
      <c r="A42" s="29">
        <v>11100501</v>
      </c>
      <c r="B42" s="30" t="s">
        <v>81</v>
      </c>
      <c r="C42" s="31">
        <v>-27593678.120000001</v>
      </c>
      <c r="D42" s="31">
        <v>-28366800.48</v>
      </c>
      <c r="E42" s="31">
        <v>-29141846.27</v>
      </c>
      <c r="F42" s="31">
        <v>-29905345.879999999</v>
      </c>
      <c r="G42" s="31">
        <v>-30561020.449999999</v>
      </c>
      <c r="H42" s="31">
        <v>-29752808.280000001</v>
      </c>
      <c r="I42" s="32">
        <v>-30510058.539999999</v>
      </c>
      <c r="J42" s="32">
        <v>-31173366.440000001</v>
      </c>
      <c r="K42" s="33">
        <v>-31918787.460000001</v>
      </c>
      <c r="L42" s="33">
        <v>-32680115.59</v>
      </c>
      <c r="M42" s="33">
        <v>-33437650.870000001</v>
      </c>
      <c r="N42" s="33">
        <v>-34164307.530000001</v>
      </c>
      <c r="O42" s="33">
        <v>-34930365.770000003</v>
      </c>
      <c r="P42" s="34">
        <f t="shared" si="4"/>
        <v>-31072844.14458333</v>
      </c>
      <c r="Q42" s="42">
        <v>19</v>
      </c>
      <c r="R42" s="42"/>
      <c r="S42" s="45">
        <v>24</v>
      </c>
      <c r="T42" s="38"/>
      <c r="U42" s="39"/>
      <c r="V42" s="39"/>
      <c r="W42" s="39">
        <f t="shared" si="1"/>
        <v>-31072844.14458333</v>
      </c>
      <c r="X42" s="39">
        <f>W42</f>
        <v>-31072844.14458333</v>
      </c>
      <c r="Y42" s="39"/>
      <c r="Z42" s="40"/>
    </row>
    <row r="43" spans="1:26" s="41" customFormat="1" ht="12" customHeight="1">
      <c r="A43" s="29">
        <v>11100502</v>
      </c>
      <c r="B43" s="30" t="s">
        <v>82</v>
      </c>
      <c r="C43" s="31">
        <v>-5253016.1100000003</v>
      </c>
      <c r="D43" s="31">
        <v>-5388313.9500000002</v>
      </c>
      <c r="E43" s="31">
        <v>-5526311.2699999996</v>
      </c>
      <c r="F43" s="31">
        <v>-5659225.0099999998</v>
      </c>
      <c r="G43" s="31">
        <v>-5787116.5999999996</v>
      </c>
      <c r="H43" s="31">
        <v>-5522288.6900000004</v>
      </c>
      <c r="I43" s="32">
        <v>-5650241.8099999996</v>
      </c>
      <c r="J43" s="32">
        <v>-5778194.8499999996</v>
      </c>
      <c r="K43" s="33">
        <v>-5906147.9299999997</v>
      </c>
      <c r="L43" s="33">
        <v>-6034100.96</v>
      </c>
      <c r="M43" s="33">
        <v>-6162054</v>
      </c>
      <c r="N43" s="33">
        <v>-6290193.21</v>
      </c>
      <c r="O43" s="33">
        <v>-6418518.6500000004</v>
      </c>
      <c r="P43" s="34">
        <f t="shared" si="4"/>
        <v>-5794996.3049999997</v>
      </c>
      <c r="Q43" s="42"/>
      <c r="R43" s="42">
        <v>5</v>
      </c>
      <c r="S43" s="45" t="s">
        <v>67</v>
      </c>
      <c r="T43" s="38"/>
      <c r="U43" s="39"/>
      <c r="V43" s="39"/>
      <c r="W43" s="39">
        <f t="shared" si="1"/>
        <v>-5794996.3049999997</v>
      </c>
      <c r="X43" s="39"/>
      <c r="Y43" s="39">
        <f>W43</f>
        <v>-5794996.3049999997</v>
      </c>
      <c r="Z43" s="40"/>
    </row>
    <row r="44" spans="1:26" s="41" customFormat="1" ht="12" customHeight="1">
      <c r="A44" s="29">
        <v>11100503</v>
      </c>
      <c r="B44" s="30" t="s">
        <v>83</v>
      </c>
      <c r="C44" s="31">
        <v>-83766448.120000005</v>
      </c>
      <c r="D44" s="31">
        <v>-84201268.709999993</v>
      </c>
      <c r="E44" s="31">
        <v>-86561186.120000005</v>
      </c>
      <c r="F44" s="31">
        <v>-88744652.719999999</v>
      </c>
      <c r="G44" s="31">
        <v>-86072393.489999995</v>
      </c>
      <c r="H44" s="31">
        <v>-86016622.319999993</v>
      </c>
      <c r="I44" s="32">
        <v>-88348681.819999993</v>
      </c>
      <c r="J44" s="32">
        <v>-90836681.689999998</v>
      </c>
      <c r="K44" s="33">
        <v>-93499863.950000003</v>
      </c>
      <c r="L44" s="33">
        <v>-95605660.989999995</v>
      </c>
      <c r="M44" s="33">
        <v>-97690366.030000001</v>
      </c>
      <c r="N44" s="33">
        <v>-95850478.019999996</v>
      </c>
      <c r="O44" s="33">
        <v>-99999138.549999997</v>
      </c>
      <c r="P44" s="34">
        <f t="shared" si="4"/>
        <v>-90442554.099583328</v>
      </c>
      <c r="Q44" s="42">
        <v>20</v>
      </c>
      <c r="R44" s="42" t="s">
        <v>74</v>
      </c>
      <c r="S44" s="45" t="s">
        <v>75</v>
      </c>
      <c r="T44" s="38"/>
      <c r="U44" s="39"/>
      <c r="V44" s="39"/>
      <c r="W44" s="39">
        <f t="shared" si="1"/>
        <v>-90442554.099583328</v>
      </c>
      <c r="X44" s="39">
        <f>W44*B1102</f>
        <v>-60759307.844100073</v>
      </c>
      <c r="Y44" s="39">
        <f>W44*B1103</f>
        <v>-29683246.255483247</v>
      </c>
      <c r="Z44" s="40"/>
    </row>
    <row r="45" spans="1:26" s="41" customFormat="1" ht="12" customHeight="1">
      <c r="A45" s="46">
        <v>11400001</v>
      </c>
      <c r="B45" s="30" t="s">
        <v>84</v>
      </c>
      <c r="C45" s="31">
        <v>946172.25</v>
      </c>
      <c r="D45" s="31">
        <v>946172.25</v>
      </c>
      <c r="E45" s="31">
        <v>946172.25</v>
      </c>
      <c r="F45" s="31">
        <v>946172.25</v>
      </c>
      <c r="G45" s="31">
        <v>946172.25</v>
      </c>
      <c r="H45" s="31">
        <v>946172.25</v>
      </c>
      <c r="I45" s="32">
        <v>946172.25</v>
      </c>
      <c r="J45" s="32">
        <v>946172.25</v>
      </c>
      <c r="K45" s="33">
        <v>946172.25</v>
      </c>
      <c r="L45" s="33">
        <v>946172.25</v>
      </c>
      <c r="M45" s="33">
        <v>946172.25</v>
      </c>
      <c r="N45" s="33">
        <v>946172.25</v>
      </c>
      <c r="O45" s="33">
        <v>946172.25</v>
      </c>
      <c r="P45" s="34">
        <f t="shared" si="4"/>
        <v>946172.25</v>
      </c>
      <c r="Q45" s="42">
        <v>6</v>
      </c>
      <c r="R45" s="42"/>
      <c r="S45" s="45">
        <v>18</v>
      </c>
      <c r="T45" s="38"/>
      <c r="U45" s="39"/>
      <c r="V45" s="39"/>
      <c r="W45" s="39">
        <f t="shared" si="1"/>
        <v>946172.25</v>
      </c>
      <c r="X45" s="39">
        <f>W45</f>
        <v>946172.25</v>
      </c>
      <c r="Y45" s="39"/>
      <c r="Z45" s="40"/>
    </row>
    <row r="46" spans="1:26" s="41" customFormat="1" ht="12" customHeight="1">
      <c r="A46" s="46">
        <v>11400011</v>
      </c>
      <c r="B46" s="30" t="s">
        <v>85</v>
      </c>
      <c r="C46" s="31">
        <v>302358.01</v>
      </c>
      <c r="D46" s="31">
        <v>302358.01</v>
      </c>
      <c r="E46" s="31">
        <v>302358.01</v>
      </c>
      <c r="F46" s="31">
        <v>302358.01</v>
      </c>
      <c r="G46" s="31">
        <v>302358.01</v>
      </c>
      <c r="H46" s="31">
        <v>302358.01</v>
      </c>
      <c r="I46" s="32">
        <v>302358.01</v>
      </c>
      <c r="J46" s="32">
        <v>302358.01</v>
      </c>
      <c r="K46" s="33">
        <v>302358.01</v>
      </c>
      <c r="L46" s="33">
        <v>302358.01</v>
      </c>
      <c r="M46" s="33">
        <v>302358.01</v>
      </c>
      <c r="N46" s="33">
        <v>302358.01</v>
      </c>
      <c r="O46" s="33">
        <v>302358.01</v>
      </c>
      <c r="P46" s="34">
        <f t="shared" si="4"/>
        <v>302358.00999999995</v>
      </c>
      <c r="Q46" s="42">
        <v>6</v>
      </c>
      <c r="R46" s="42"/>
      <c r="S46" s="45">
        <v>18</v>
      </c>
      <c r="T46" s="38"/>
      <c r="U46" s="39"/>
      <c r="V46" s="39"/>
      <c r="W46" s="39">
        <f t="shared" si="1"/>
        <v>302358.00999999995</v>
      </c>
      <c r="X46" s="39">
        <f>W46</f>
        <v>302358.00999999995</v>
      </c>
      <c r="Y46" s="39"/>
      <c r="Z46" s="40"/>
    </row>
    <row r="47" spans="1:26" s="41" customFormat="1" ht="12" customHeight="1">
      <c r="A47" s="46">
        <v>11400031</v>
      </c>
      <c r="B47" s="30" t="s">
        <v>86</v>
      </c>
      <c r="C47" s="31">
        <v>76622596.840000004</v>
      </c>
      <c r="D47" s="31">
        <v>76622596.840000004</v>
      </c>
      <c r="E47" s="31">
        <v>76622596.840000004</v>
      </c>
      <c r="F47" s="31">
        <v>76622596.840000004</v>
      </c>
      <c r="G47" s="31">
        <v>76622596.840000004</v>
      </c>
      <c r="H47" s="31">
        <v>76622596.840000004</v>
      </c>
      <c r="I47" s="32">
        <v>76622596.840000004</v>
      </c>
      <c r="J47" s="32">
        <v>76622596.840000004</v>
      </c>
      <c r="K47" s="33">
        <v>76622596.840000004</v>
      </c>
      <c r="L47" s="33">
        <v>76622596.840000004</v>
      </c>
      <c r="M47" s="33">
        <v>76622596.840000004</v>
      </c>
      <c r="N47" s="33">
        <v>76622596.840000004</v>
      </c>
      <c r="O47" s="33">
        <v>76622596.840000004</v>
      </c>
      <c r="P47" s="34">
        <f t="shared" si="4"/>
        <v>76622596.840000018</v>
      </c>
      <c r="Q47" s="42">
        <v>6</v>
      </c>
      <c r="R47" s="42"/>
      <c r="S47" s="45">
        <v>18</v>
      </c>
      <c r="T47" s="38"/>
      <c r="U47" s="39"/>
      <c r="V47" s="39"/>
      <c r="W47" s="39">
        <f t="shared" si="1"/>
        <v>76622596.840000018</v>
      </c>
      <c r="X47" s="39">
        <f>W47</f>
        <v>76622596.840000018</v>
      </c>
      <c r="Y47" s="39"/>
      <c r="Z47" s="40"/>
    </row>
    <row r="48" spans="1:26" s="41" customFormat="1" ht="12" customHeight="1">
      <c r="A48" s="46">
        <v>11400061</v>
      </c>
      <c r="B48" s="30" t="s">
        <v>87</v>
      </c>
      <c r="C48" s="31">
        <v>156960790.84</v>
      </c>
      <c r="D48" s="31">
        <v>156960790.84</v>
      </c>
      <c r="E48" s="31">
        <v>156960790.84</v>
      </c>
      <c r="F48" s="31">
        <v>156960790.84</v>
      </c>
      <c r="G48" s="31">
        <v>156960790.84</v>
      </c>
      <c r="H48" s="31">
        <v>156960790.84</v>
      </c>
      <c r="I48" s="32">
        <v>156960790.84</v>
      </c>
      <c r="J48" s="32">
        <v>156960790.84</v>
      </c>
      <c r="K48" s="33">
        <v>156960790.84</v>
      </c>
      <c r="L48" s="33">
        <v>156960790.84</v>
      </c>
      <c r="M48" s="33">
        <v>156960790.84</v>
      </c>
      <c r="N48" s="33">
        <v>156960790.84</v>
      </c>
      <c r="O48" s="33">
        <v>156960790.84</v>
      </c>
      <c r="P48" s="34">
        <f t="shared" si="4"/>
        <v>156960790.83999997</v>
      </c>
      <c r="Q48" s="42">
        <v>6</v>
      </c>
      <c r="R48" s="42"/>
      <c r="S48" s="45">
        <v>18</v>
      </c>
      <c r="T48" s="38"/>
      <c r="U48" s="39"/>
      <c r="V48" s="39"/>
      <c r="W48" s="39">
        <f t="shared" si="1"/>
        <v>156960790.83999997</v>
      </c>
      <c r="X48" s="39">
        <f t="shared" ref="X48:X56" si="5">W48</f>
        <v>156960790.83999997</v>
      </c>
      <c r="Y48" s="39"/>
      <c r="Z48" s="40"/>
    </row>
    <row r="49" spans="1:26" s="41" customFormat="1" ht="12" customHeight="1">
      <c r="A49" s="47">
        <v>11400071</v>
      </c>
      <c r="B49" s="48" t="s">
        <v>88</v>
      </c>
      <c r="C49" s="31">
        <v>16950332.899999999</v>
      </c>
      <c r="D49" s="31">
        <v>16950332.899999999</v>
      </c>
      <c r="E49" s="31">
        <v>16950332.899999999</v>
      </c>
      <c r="F49" s="31">
        <v>16950332.899999999</v>
      </c>
      <c r="G49" s="31">
        <v>16950332.899999999</v>
      </c>
      <c r="H49" s="31">
        <v>16950332.899999999</v>
      </c>
      <c r="I49" s="32">
        <v>16950332.899999999</v>
      </c>
      <c r="J49" s="32">
        <v>16950332.899999999</v>
      </c>
      <c r="K49" s="33">
        <v>16950332.899999999</v>
      </c>
      <c r="L49" s="33">
        <v>16950332.899999999</v>
      </c>
      <c r="M49" s="33">
        <v>16950332.899999999</v>
      </c>
      <c r="N49" s="33">
        <v>16950332.899999999</v>
      </c>
      <c r="O49" s="33">
        <v>16950332.899999999</v>
      </c>
      <c r="P49" s="34">
        <f t="shared" si="4"/>
        <v>16950332.900000002</v>
      </c>
      <c r="Q49" s="42">
        <v>6</v>
      </c>
      <c r="R49" s="42"/>
      <c r="S49" s="45">
        <v>18</v>
      </c>
      <c r="T49" s="38"/>
      <c r="U49" s="39"/>
      <c r="V49" s="39"/>
      <c r="W49" s="39">
        <f t="shared" si="1"/>
        <v>16950332.900000002</v>
      </c>
      <c r="X49" s="39">
        <f t="shared" si="5"/>
        <v>16950332.900000002</v>
      </c>
      <c r="Y49" s="39"/>
      <c r="Z49" s="40"/>
    </row>
    <row r="50" spans="1:26" s="41" customFormat="1" ht="12" customHeight="1">
      <c r="A50" s="47">
        <v>11400091</v>
      </c>
      <c r="B50" s="48" t="s">
        <v>89</v>
      </c>
      <c r="C50" s="31">
        <v>31009424.030000001</v>
      </c>
      <c r="D50" s="31">
        <v>31009424.030000001</v>
      </c>
      <c r="E50" s="31">
        <v>31009424.030000001</v>
      </c>
      <c r="F50" s="31">
        <v>31009424.030000001</v>
      </c>
      <c r="G50" s="31">
        <v>31009424.030000001</v>
      </c>
      <c r="H50" s="31">
        <v>31009424.030000001</v>
      </c>
      <c r="I50" s="32">
        <v>31009424.030000001</v>
      </c>
      <c r="J50" s="32">
        <v>31009424.030000001</v>
      </c>
      <c r="K50" s="33">
        <v>31009424.030000001</v>
      </c>
      <c r="L50" s="33">
        <v>31009424.030000001</v>
      </c>
      <c r="M50" s="33">
        <v>31009424.030000001</v>
      </c>
      <c r="N50" s="33">
        <v>31009424.030000001</v>
      </c>
      <c r="O50" s="33">
        <v>31009424.030000001</v>
      </c>
      <c r="P50" s="34">
        <f t="shared" si="4"/>
        <v>31009424.02999999</v>
      </c>
      <c r="Q50" s="42" t="s">
        <v>90</v>
      </c>
      <c r="R50" s="42"/>
      <c r="S50" s="45" t="s">
        <v>37</v>
      </c>
      <c r="T50" s="38"/>
      <c r="U50" s="39"/>
      <c r="V50" s="39"/>
      <c r="W50" s="39">
        <f t="shared" si="1"/>
        <v>31009424.02999999</v>
      </c>
      <c r="X50" s="39">
        <f t="shared" si="5"/>
        <v>31009424.02999999</v>
      </c>
      <c r="Y50" s="39"/>
      <c r="Z50" s="40"/>
    </row>
    <row r="51" spans="1:26" s="41" customFormat="1" ht="12" customHeight="1">
      <c r="A51" s="46">
        <v>11500001</v>
      </c>
      <c r="B51" s="30" t="s">
        <v>91</v>
      </c>
      <c r="C51" s="31">
        <v>-867339</v>
      </c>
      <c r="D51" s="31">
        <v>-869489</v>
      </c>
      <c r="E51" s="31">
        <v>-871639</v>
      </c>
      <c r="F51" s="31">
        <v>-873789</v>
      </c>
      <c r="G51" s="31">
        <v>-875939</v>
      </c>
      <c r="H51" s="31">
        <v>-878089</v>
      </c>
      <c r="I51" s="32">
        <v>-880239</v>
      </c>
      <c r="J51" s="32">
        <v>-882389</v>
      </c>
      <c r="K51" s="33">
        <v>-884539</v>
      </c>
      <c r="L51" s="33">
        <v>-886689</v>
      </c>
      <c r="M51" s="33">
        <v>-888839</v>
      </c>
      <c r="N51" s="33">
        <v>-890989</v>
      </c>
      <c r="O51" s="33">
        <v>-893139</v>
      </c>
      <c r="P51" s="34">
        <f t="shared" si="4"/>
        <v>-880239</v>
      </c>
      <c r="Q51" s="42">
        <v>21</v>
      </c>
      <c r="R51" s="42"/>
      <c r="S51" s="45">
        <v>24</v>
      </c>
      <c r="T51" s="38"/>
      <c r="U51" s="39"/>
      <c r="V51" s="39"/>
      <c r="W51" s="39">
        <f t="shared" si="1"/>
        <v>-880239</v>
      </c>
      <c r="X51" s="39">
        <f t="shared" si="5"/>
        <v>-880239</v>
      </c>
      <c r="Y51" s="39"/>
      <c r="Z51" s="40"/>
    </row>
    <row r="52" spans="1:26" s="41" customFormat="1" ht="12" customHeight="1">
      <c r="A52" s="46">
        <v>11500011</v>
      </c>
      <c r="B52" s="30" t="s">
        <v>92</v>
      </c>
      <c r="C52" s="31">
        <v>-302358.01</v>
      </c>
      <c r="D52" s="31">
        <v>-302358.01</v>
      </c>
      <c r="E52" s="31">
        <v>-302358.01</v>
      </c>
      <c r="F52" s="31">
        <v>-302358.01</v>
      </c>
      <c r="G52" s="31">
        <v>-302358.01</v>
      </c>
      <c r="H52" s="31">
        <v>-302358.01</v>
      </c>
      <c r="I52" s="32">
        <v>-302358.01</v>
      </c>
      <c r="J52" s="32">
        <v>-302358.01</v>
      </c>
      <c r="K52" s="33">
        <v>-302358.01</v>
      </c>
      <c r="L52" s="33">
        <v>-302358.01</v>
      </c>
      <c r="M52" s="33">
        <v>-302358.01</v>
      </c>
      <c r="N52" s="33">
        <v>-302358.01</v>
      </c>
      <c r="O52" s="33">
        <v>-302358.01</v>
      </c>
      <c r="P52" s="34">
        <f t="shared" si="4"/>
        <v>-302358.00999999995</v>
      </c>
      <c r="Q52" s="42">
        <v>21</v>
      </c>
      <c r="R52" s="42"/>
      <c r="S52" s="45">
        <v>24</v>
      </c>
      <c r="T52" s="38"/>
      <c r="U52" s="39"/>
      <c r="V52" s="39"/>
      <c r="W52" s="39">
        <f t="shared" si="1"/>
        <v>-302358.00999999995</v>
      </c>
      <c r="X52" s="39">
        <f t="shared" si="5"/>
        <v>-302358.00999999995</v>
      </c>
      <c r="Y52" s="39"/>
      <c r="Z52" s="40"/>
    </row>
    <row r="53" spans="1:26" s="41" customFormat="1" ht="12" customHeight="1">
      <c r="A53" s="46">
        <v>11500031</v>
      </c>
      <c r="B53" s="30" t="s">
        <v>93</v>
      </c>
      <c r="C53" s="31">
        <v>-57831213.659999996</v>
      </c>
      <c r="D53" s="31">
        <v>-58052288.659999996</v>
      </c>
      <c r="E53" s="31">
        <v>-58273363.659999996</v>
      </c>
      <c r="F53" s="31">
        <v>-58494438.659999996</v>
      </c>
      <c r="G53" s="31">
        <v>-58715513.659999996</v>
      </c>
      <c r="H53" s="31">
        <v>-58936588.659999996</v>
      </c>
      <c r="I53" s="32">
        <v>-59157663.659999996</v>
      </c>
      <c r="J53" s="32">
        <v>-59378738.659999996</v>
      </c>
      <c r="K53" s="33">
        <v>-59599813.659999996</v>
      </c>
      <c r="L53" s="33">
        <v>-59820888.659999996</v>
      </c>
      <c r="M53" s="33">
        <v>-60041963.659999996</v>
      </c>
      <c r="N53" s="33">
        <v>-60263038.659999996</v>
      </c>
      <c r="O53" s="33">
        <v>-60484113.659999996</v>
      </c>
      <c r="P53" s="34">
        <f t="shared" si="4"/>
        <v>-59157663.659999974</v>
      </c>
      <c r="Q53" s="42">
        <v>21</v>
      </c>
      <c r="R53" s="42"/>
      <c r="S53" s="45">
        <v>24</v>
      </c>
      <c r="T53" s="38"/>
      <c r="U53" s="39"/>
      <c r="V53" s="39"/>
      <c r="W53" s="39">
        <f t="shared" si="1"/>
        <v>-59157663.659999974</v>
      </c>
      <c r="X53" s="39">
        <f t="shared" si="5"/>
        <v>-59157663.659999974</v>
      </c>
      <c r="Y53" s="39"/>
      <c r="Z53" s="40"/>
    </row>
    <row r="54" spans="1:26" s="41" customFormat="1" ht="12" customHeight="1">
      <c r="A54" s="46">
        <v>11500041</v>
      </c>
      <c r="B54" s="30" t="s">
        <v>94</v>
      </c>
      <c r="C54" s="31">
        <v>-31413014.960000001</v>
      </c>
      <c r="D54" s="31">
        <v>-31797723.239999998</v>
      </c>
      <c r="E54" s="31">
        <v>-32182431.52</v>
      </c>
      <c r="F54" s="31">
        <v>-32567139.800000001</v>
      </c>
      <c r="G54" s="31">
        <v>-32951848.079999998</v>
      </c>
      <c r="H54" s="31">
        <v>-33336556.359999999</v>
      </c>
      <c r="I54" s="32">
        <v>-33721264.640000001</v>
      </c>
      <c r="J54" s="32">
        <v>-34105972.920000002</v>
      </c>
      <c r="K54" s="33">
        <v>-34490681.200000003</v>
      </c>
      <c r="L54" s="33">
        <v>-34875389.479999997</v>
      </c>
      <c r="M54" s="33">
        <v>-35260097.759999998</v>
      </c>
      <c r="N54" s="33">
        <v>-35644806.039999999</v>
      </c>
      <c r="O54" s="33">
        <v>-36029514.32</v>
      </c>
      <c r="P54" s="34">
        <f t="shared" si="4"/>
        <v>-33721264.640000001</v>
      </c>
      <c r="Q54" s="42" t="s">
        <v>95</v>
      </c>
      <c r="R54" s="42"/>
      <c r="S54" s="45">
        <v>24</v>
      </c>
      <c r="T54" s="38"/>
      <c r="U54" s="39"/>
      <c r="V54" s="39"/>
      <c r="W54" s="39">
        <f t="shared" si="1"/>
        <v>-33721264.640000001</v>
      </c>
      <c r="X54" s="39">
        <f t="shared" si="5"/>
        <v>-33721264.640000001</v>
      </c>
      <c r="Y54" s="39"/>
      <c r="Z54" s="40"/>
    </row>
    <row r="55" spans="1:26" s="41" customFormat="1" ht="12" customHeight="1">
      <c r="A55" s="47">
        <v>11500051</v>
      </c>
      <c r="B55" s="48" t="s">
        <v>96</v>
      </c>
      <c r="C55" s="31">
        <v>-15222471.67</v>
      </c>
      <c r="D55" s="31">
        <v>-15412880.41</v>
      </c>
      <c r="E55" s="31">
        <v>-15603289.15</v>
      </c>
      <c r="F55" s="31">
        <v>-15793697.890000001</v>
      </c>
      <c r="G55" s="31">
        <v>-15987228.08</v>
      </c>
      <c r="H55" s="31">
        <v>-16168272.460000001</v>
      </c>
      <c r="I55" s="32">
        <v>-16361802.65</v>
      </c>
      <c r="J55" s="32">
        <v>-16549089.93</v>
      </c>
      <c r="K55" s="33">
        <v>-16742620.119999999</v>
      </c>
      <c r="L55" s="33">
        <v>-16929907.399999999</v>
      </c>
      <c r="M55" s="33">
        <v>-16950332.899999999</v>
      </c>
      <c r="N55" s="33">
        <v>-16950332.899999999</v>
      </c>
      <c r="O55" s="33">
        <v>-16950332.899999999</v>
      </c>
      <c r="P55" s="34">
        <f t="shared" si="4"/>
        <v>-16294654.681250004</v>
      </c>
      <c r="Q55" s="42" t="s">
        <v>95</v>
      </c>
      <c r="R55" s="42"/>
      <c r="S55" s="45">
        <v>24</v>
      </c>
      <c r="T55" s="38"/>
      <c r="U55" s="39"/>
      <c r="V55" s="39"/>
      <c r="W55" s="39">
        <f t="shared" si="1"/>
        <v>-16294654.681250004</v>
      </c>
      <c r="X55" s="39">
        <f t="shared" si="5"/>
        <v>-16294654.681250004</v>
      </c>
      <c r="Y55" s="39"/>
      <c r="Z55" s="40"/>
    </row>
    <row r="56" spans="1:26" s="41" customFormat="1" ht="12" customHeight="1">
      <c r="A56" s="47">
        <v>11500061</v>
      </c>
      <c r="B56" s="30" t="s">
        <v>97</v>
      </c>
      <c r="C56" s="31">
        <v>-3291032.12</v>
      </c>
      <c r="D56" s="31">
        <v>-3386448.27</v>
      </c>
      <c r="E56" s="31">
        <v>-3481864.42</v>
      </c>
      <c r="F56" s="31">
        <v>-3577280.57</v>
      </c>
      <c r="G56" s="31">
        <v>-3672696.72</v>
      </c>
      <c r="H56" s="31">
        <v>-3768112.87</v>
      </c>
      <c r="I56" s="32">
        <v>-3863529.02</v>
      </c>
      <c r="J56" s="32">
        <v>-3958945.17</v>
      </c>
      <c r="K56" s="33">
        <v>-4054361.32</v>
      </c>
      <c r="L56" s="33">
        <v>-4149777.47</v>
      </c>
      <c r="M56" s="33">
        <v>-4245193.62</v>
      </c>
      <c r="N56" s="33">
        <v>-4340609.7699999996</v>
      </c>
      <c r="O56" s="33">
        <v>-4436025.92</v>
      </c>
      <c r="P56" s="34">
        <f t="shared" si="4"/>
        <v>-3863529.02</v>
      </c>
      <c r="Q56" s="42" t="s">
        <v>95</v>
      </c>
      <c r="R56" s="42"/>
      <c r="S56" s="45" t="s">
        <v>71</v>
      </c>
      <c r="T56" s="38"/>
      <c r="U56" s="39"/>
      <c r="V56" s="39"/>
      <c r="W56" s="39">
        <f t="shared" si="1"/>
        <v>-3863529.02</v>
      </c>
      <c r="X56" s="39">
        <f t="shared" si="5"/>
        <v>-3863529.02</v>
      </c>
      <c r="Y56" s="39"/>
      <c r="Z56" s="40"/>
    </row>
    <row r="57" spans="1:26" s="41" customFormat="1" ht="12" customHeight="1">
      <c r="A57" s="46">
        <v>11730002</v>
      </c>
      <c r="B57" s="30" t="s">
        <v>98</v>
      </c>
      <c r="C57" s="31">
        <v>8654564.4700000007</v>
      </c>
      <c r="D57" s="31">
        <v>8654564.4700000007</v>
      </c>
      <c r="E57" s="31">
        <v>8654564.4700000007</v>
      </c>
      <c r="F57" s="31">
        <v>8654564.4700000007</v>
      </c>
      <c r="G57" s="31">
        <v>8654564.4700000007</v>
      </c>
      <c r="H57" s="31">
        <v>8654564.4700000007</v>
      </c>
      <c r="I57" s="32">
        <v>8654564.4700000007</v>
      </c>
      <c r="J57" s="32">
        <v>8654564.4700000007</v>
      </c>
      <c r="K57" s="33">
        <v>8654564.4700000007</v>
      </c>
      <c r="L57" s="33">
        <v>8654564.4700000007</v>
      </c>
      <c r="M57" s="33">
        <v>8654564.4700000007</v>
      </c>
      <c r="N57" s="33">
        <v>8654564.4700000007</v>
      </c>
      <c r="O57" s="33">
        <v>8654564.4700000007</v>
      </c>
      <c r="P57" s="34">
        <f t="shared" si="4"/>
        <v>8654564.4700000007</v>
      </c>
      <c r="Q57" s="42"/>
      <c r="R57" s="42">
        <v>3</v>
      </c>
      <c r="S57" s="45" t="s">
        <v>99</v>
      </c>
      <c r="T57" s="38"/>
      <c r="U57" s="39"/>
      <c r="V57" s="39"/>
      <c r="W57" s="39">
        <f t="shared" si="1"/>
        <v>8654564.4700000007</v>
      </c>
      <c r="X57" s="39"/>
      <c r="Y57" s="39">
        <f>W57</f>
        <v>8654564.4700000007</v>
      </c>
      <c r="Z57" s="40"/>
    </row>
    <row r="58" spans="1:26" s="41" customFormat="1" ht="12" customHeight="1">
      <c r="A58" s="46">
        <v>12100503</v>
      </c>
      <c r="B58" s="30" t="s">
        <v>100</v>
      </c>
      <c r="C58" s="31">
        <v>140334.54999999999</v>
      </c>
      <c r="D58" s="31">
        <v>-254425.5</v>
      </c>
      <c r="E58" s="31">
        <v>214028.94</v>
      </c>
      <c r="F58" s="31">
        <v>94399.98</v>
      </c>
      <c r="G58" s="31">
        <v>178066.69</v>
      </c>
      <c r="H58" s="31">
        <v>195491.49</v>
      </c>
      <c r="I58" s="32">
        <v>207994.25</v>
      </c>
      <c r="J58" s="32">
        <v>35244.39</v>
      </c>
      <c r="K58" s="33">
        <v>76803.08</v>
      </c>
      <c r="L58" s="33">
        <v>91930.78</v>
      </c>
      <c r="M58" s="33">
        <v>104480.49</v>
      </c>
      <c r="N58" s="33">
        <v>85409.33</v>
      </c>
      <c r="O58" s="33">
        <v>99509.79</v>
      </c>
      <c r="P58" s="34">
        <f t="shared" si="4"/>
        <v>95778.840833333321</v>
      </c>
      <c r="Q58" s="42"/>
      <c r="R58" s="42"/>
      <c r="S58" s="45" t="s">
        <v>101</v>
      </c>
      <c r="T58" s="38"/>
      <c r="U58" s="39"/>
      <c r="V58" s="39"/>
      <c r="W58" s="39">
        <f t="shared" si="1"/>
        <v>95778.840833333321</v>
      </c>
      <c r="X58" s="39"/>
      <c r="Y58" s="39"/>
      <c r="Z58" s="40">
        <f>W58</f>
        <v>95778.840833333321</v>
      </c>
    </row>
    <row r="59" spans="1:26" s="41" customFormat="1" ht="12" customHeight="1">
      <c r="A59" s="46">
        <v>12100513</v>
      </c>
      <c r="B59" s="30" t="s">
        <v>100</v>
      </c>
      <c r="C59" s="31">
        <v>3888217.33</v>
      </c>
      <c r="D59" s="31">
        <v>3940911.85</v>
      </c>
      <c r="E59" s="31">
        <v>3739500.31</v>
      </c>
      <c r="F59" s="31">
        <v>3665517.83</v>
      </c>
      <c r="G59" s="31">
        <v>3200888.18</v>
      </c>
      <c r="H59" s="31">
        <v>3200888.18</v>
      </c>
      <c r="I59" s="32">
        <v>3200888.18</v>
      </c>
      <c r="J59" s="32">
        <v>3197737.06</v>
      </c>
      <c r="K59" s="33">
        <v>3194142.97</v>
      </c>
      <c r="L59" s="33">
        <v>3194142.97</v>
      </c>
      <c r="M59" s="33">
        <v>3194142.97</v>
      </c>
      <c r="N59" s="33">
        <v>3194142.97</v>
      </c>
      <c r="O59" s="33">
        <v>3194142.97</v>
      </c>
      <c r="P59" s="34">
        <f t="shared" si="4"/>
        <v>3372006.9683333333</v>
      </c>
      <c r="Q59" s="42"/>
      <c r="R59" s="42"/>
      <c r="S59" s="45" t="s">
        <v>101</v>
      </c>
      <c r="T59" s="38"/>
      <c r="U59" s="39"/>
      <c r="V59" s="39"/>
      <c r="W59" s="39">
        <f t="shared" si="1"/>
        <v>3372006.9683333333</v>
      </c>
      <c r="X59" s="39"/>
      <c r="Y59" s="39"/>
      <c r="Z59" s="40">
        <f>W59</f>
        <v>3372006.9683333333</v>
      </c>
    </row>
    <row r="60" spans="1:26" s="41" customFormat="1" ht="12" customHeight="1">
      <c r="A60" s="29">
        <v>12200503</v>
      </c>
      <c r="B60" s="30" t="s">
        <v>102</v>
      </c>
      <c r="C60" s="31">
        <v>398835.72</v>
      </c>
      <c r="D60" s="31">
        <v>398835.72</v>
      </c>
      <c r="E60" s="31">
        <v>398835.72</v>
      </c>
      <c r="F60" s="31">
        <v>398835.72</v>
      </c>
      <c r="G60" s="31">
        <v>79713.38</v>
      </c>
      <c r="H60" s="31">
        <v>79713.38</v>
      </c>
      <c r="I60" s="32">
        <v>79713.38</v>
      </c>
      <c r="J60" s="32">
        <v>79713.38</v>
      </c>
      <c r="K60" s="33">
        <v>79713.38</v>
      </c>
      <c r="L60" s="33">
        <v>79713.38</v>
      </c>
      <c r="M60" s="33">
        <v>79713.38</v>
      </c>
      <c r="N60" s="33">
        <v>79713.38</v>
      </c>
      <c r="O60" s="33">
        <v>79713.38</v>
      </c>
      <c r="P60" s="34">
        <f t="shared" si="4"/>
        <v>172790.7291666666</v>
      </c>
      <c r="Q60" s="42"/>
      <c r="R60" s="42"/>
      <c r="S60" s="45" t="s">
        <v>101</v>
      </c>
      <c r="T60" s="38"/>
      <c r="U60" s="39"/>
      <c r="V60" s="39"/>
      <c r="W60" s="39">
        <f t="shared" si="1"/>
        <v>172790.7291666666</v>
      </c>
      <c r="X60" s="39"/>
      <c r="Y60" s="39"/>
      <c r="Z60" s="40">
        <f t="shared" ref="Z60:Z61" si="6">W60</f>
        <v>172790.7291666666</v>
      </c>
    </row>
    <row r="61" spans="1:26" s="41" customFormat="1" ht="12" customHeight="1">
      <c r="A61" s="46">
        <v>12310000</v>
      </c>
      <c r="B61" s="30" t="s">
        <v>103</v>
      </c>
      <c r="C61" s="31">
        <v>29594520</v>
      </c>
      <c r="D61" s="31">
        <v>29594520</v>
      </c>
      <c r="E61" s="31">
        <v>29594520</v>
      </c>
      <c r="F61" s="31">
        <v>29897623</v>
      </c>
      <c r="G61" s="31">
        <v>29897623</v>
      </c>
      <c r="H61" s="31">
        <v>29897623</v>
      </c>
      <c r="I61" s="32">
        <v>29740793</v>
      </c>
      <c r="J61" s="32">
        <v>29740793</v>
      </c>
      <c r="K61" s="33">
        <v>29740793</v>
      </c>
      <c r="L61" s="33">
        <v>29732908</v>
      </c>
      <c r="M61" s="33">
        <v>29732908</v>
      </c>
      <c r="N61" s="33">
        <v>29732908</v>
      </c>
      <c r="O61" s="33">
        <v>29644604</v>
      </c>
      <c r="P61" s="34">
        <f t="shared" si="4"/>
        <v>29743547.833333332</v>
      </c>
      <c r="Q61" s="42"/>
      <c r="R61" s="42"/>
      <c r="S61" s="45" t="s">
        <v>104</v>
      </c>
      <c r="T61" s="38"/>
      <c r="U61" s="39"/>
      <c r="V61" s="39"/>
      <c r="W61" s="39">
        <f t="shared" si="1"/>
        <v>29743547.833333332</v>
      </c>
      <c r="X61" s="39"/>
      <c r="Y61" s="39"/>
      <c r="Z61" s="40">
        <f t="shared" si="6"/>
        <v>29743547.833333332</v>
      </c>
    </row>
    <row r="62" spans="1:26" s="41" customFormat="1" ht="12" customHeight="1">
      <c r="A62" s="46">
        <v>12400043</v>
      </c>
      <c r="B62" s="30" t="s">
        <v>105</v>
      </c>
      <c r="C62" s="31">
        <v>48384574.240000002</v>
      </c>
      <c r="D62" s="31">
        <v>48384574.240000002</v>
      </c>
      <c r="E62" s="31">
        <v>48384574.240000002</v>
      </c>
      <c r="F62" s="31">
        <v>48715498.140000001</v>
      </c>
      <c r="G62" s="31">
        <v>48715498.140000001</v>
      </c>
      <c r="H62" s="31">
        <v>48715498.140000001</v>
      </c>
      <c r="I62" s="32">
        <v>49011607.310000002</v>
      </c>
      <c r="J62" s="32">
        <v>49011607.310000002</v>
      </c>
      <c r="K62" s="33">
        <v>49011607.310000002</v>
      </c>
      <c r="L62" s="33">
        <v>50160610.609999999</v>
      </c>
      <c r="M62" s="33">
        <v>49662912.049999997</v>
      </c>
      <c r="N62" s="33">
        <v>49662912.049999997</v>
      </c>
      <c r="O62" s="33">
        <v>49853439.299999997</v>
      </c>
      <c r="P62" s="34">
        <f t="shared" si="4"/>
        <v>49046325.525833331</v>
      </c>
      <c r="Q62" s="42"/>
      <c r="R62" s="42"/>
      <c r="S62" s="45" t="s">
        <v>45</v>
      </c>
      <c r="T62" s="38"/>
      <c r="U62" s="39"/>
      <c r="V62" s="39"/>
      <c r="W62" s="39">
        <f t="shared" si="1"/>
        <v>49046325.525833331</v>
      </c>
      <c r="X62" s="39"/>
      <c r="Y62" s="39"/>
      <c r="Z62" s="40">
        <f>W62</f>
        <v>49046325.525833331</v>
      </c>
    </row>
    <row r="63" spans="1:26" s="41" customFormat="1" ht="12" customHeight="1">
      <c r="A63" s="46">
        <v>12400503</v>
      </c>
      <c r="B63" s="30" t="s">
        <v>106</v>
      </c>
      <c r="C63" s="31">
        <v>550597.30000000005</v>
      </c>
      <c r="D63" s="31">
        <v>543283.56999999995</v>
      </c>
      <c r="E63" s="31">
        <v>543283.56999999995</v>
      </c>
      <c r="F63" s="31">
        <v>528696.48</v>
      </c>
      <c r="G63" s="31">
        <v>526160.09</v>
      </c>
      <c r="H63" s="31">
        <v>511767.06</v>
      </c>
      <c r="I63" s="32">
        <v>440184.16</v>
      </c>
      <c r="J63" s="32">
        <v>440184.16</v>
      </c>
      <c r="K63" s="33">
        <v>433379.07</v>
      </c>
      <c r="L63" s="33">
        <v>425582.7</v>
      </c>
      <c r="M63" s="33">
        <v>411438.4</v>
      </c>
      <c r="N63" s="33">
        <v>404645.61</v>
      </c>
      <c r="O63" s="33">
        <v>397794.82</v>
      </c>
      <c r="P63" s="34">
        <f t="shared" si="4"/>
        <v>473566.74416666682</v>
      </c>
      <c r="Q63" s="42"/>
      <c r="R63" s="42"/>
      <c r="S63" s="45" t="s">
        <v>45</v>
      </c>
      <c r="T63" s="38"/>
      <c r="U63" s="39"/>
      <c r="V63" s="39"/>
      <c r="W63" s="39">
        <f t="shared" si="1"/>
        <v>473566.74416666682</v>
      </c>
      <c r="X63" s="39"/>
      <c r="Y63" s="39"/>
      <c r="Z63" s="40">
        <f t="shared" ref="Z63:Z66" si="7">W63</f>
        <v>473566.74416666682</v>
      </c>
    </row>
    <row r="64" spans="1:26" s="41" customFormat="1" ht="12" customHeight="1">
      <c r="A64" s="46">
        <v>12400542</v>
      </c>
      <c r="B64" s="30" t="s">
        <v>107</v>
      </c>
      <c r="C64" s="31">
        <v>-9028500</v>
      </c>
      <c r="D64" s="31">
        <v>-7277400</v>
      </c>
      <c r="E64" s="31">
        <v>-7277400</v>
      </c>
      <c r="F64" s="31">
        <v>-7277400</v>
      </c>
      <c r="G64" s="31">
        <v>-7277400</v>
      </c>
      <c r="H64" s="31">
        <v>-7277400</v>
      </c>
      <c r="I64" s="32">
        <v>-7222800</v>
      </c>
      <c r="J64" s="32">
        <v>-7222800</v>
      </c>
      <c r="K64" s="33">
        <v>-7222800</v>
      </c>
      <c r="L64" s="33">
        <v>-7222800</v>
      </c>
      <c r="M64" s="33">
        <v>-7222800</v>
      </c>
      <c r="N64" s="33">
        <v>-7222800</v>
      </c>
      <c r="O64" s="33">
        <v>-7222800</v>
      </c>
      <c r="P64" s="34">
        <f t="shared" si="4"/>
        <v>-7320787.5</v>
      </c>
      <c r="Q64" s="42"/>
      <c r="R64" s="42"/>
      <c r="S64" s="45" t="s">
        <v>45</v>
      </c>
      <c r="T64" s="38"/>
      <c r="U64" s="39"/>
      <c r="V64" s="39"/>
      <c r="W64" s="39">
        <f t="shared" si="1"/>
        <v>-7320787.5</v>
      </c>
      <c r="X64" s="39"/>
      <c r="Y64" s="39"/>
      <c r="Z64" s="40">
        <f t="shared" si="7"/>
        <v>-7320787.5</v>
      </c>
    </row>
    <row r="65" spans="1:26" s="41" customFormat="1" ht="12" customHeight="1">
      <c r="A65" s="46">
        <v>12400552</v>
      </c>
      <c r="B65" s="30" t="s">
        <v>108</v>
      </c>
      <c r="C65" s="31">
        <v>9028500</v>
      </c>
      <c r="D65" s="31">
        <v>7277400</v>
      </c>
      <c r="E65" s="31">
        <v>7277400</v>
      </c>
      <c r="F65" s="31">
        <v>7277400</v>
      </c>
      <c r="G65" s="31">
        <v>7277400</v>
      </c>
      <c r="H65" s="31">
        <v>7277400</v>
      </c>
      <c r="I65" s="32">
        <v>7222800</v>
      </c>
      <c r="J65" s="32">
        <v>7222800</v>
      </c>
      <c r="K65" s="33">
        <v>7222800</v>
      </c>
      <c r="L65" s="33">
        <v>7222800</v>
      </c>
      <c r="M65" s="33">
        <v>7222800</v>
      </c>
      <c r="N65" s="33">
        <v>7222800</v>
      </c>
      <c r="O65" s="33">
        <v>7222800</v>
      </c>
      <c r="P65" s="34">
        <f t="shared" si="4"/>
        <v>7320787.5</v>
      </c>
      <c r="Q65" s="42"/>
      <c r="R65" s="42"/>
      <c r="S65" s="45" t="s">
        <v>45</v>
      </c>
      <c r="T65" s="38"/>
      <c r="U65" s="39"/>
      <c r="V65" s="39"/>
      <c r="W65" s="39">
        <f t="shared" si="1"/>
        <v>7320787.5</v>
      </c>
      <c r="X65" s="39"/>
      <c r="Y65" s="39"/>
      <c r="Z65" s="40">
        <f t="shared" si="7"/>
        <v>7320787.5</v>
      </c>
    </row>
    <row r="66" spans="1:26" s="41" customFormat="1" ht="12" customHeight="1">
      <c r="A66" s="46">
        <v>12400553</v>
      </c>
      <c r="B66" s="30" t="s">
        <v>109</v>
      </c>
      <c r="C66" s="31">
        <v>1316260.6200000001</v>
      </c>
      <c r="D66" s="31">
        <v>1316260.6200000001</v>
      </c>
      <c r="E66" s="31">
        <v>1309956.4099999999</v>
      </c>
      <c r="F66" s="31">
        <v>1309247.1299999999</v>
      </c>
      <c r="G66" s="31">
        <v>1309247.1299999999</v>
      </c>
      <c r="H66" s="31">
        <v>1309247.1299999999</v>
      </c>
      <c r="I66" s="32">
        <v>1310136.1499999999</v>
      </c>
      <c r="J66" s="32">
        <v>1302653.1399999999</v>
      </c>
      <c r="K66" s="33">
        <v>1295113.1599999999</v>
      </c>
      <c r="L66" s="33">
        <v>1287515.76</v>
      </c>
      <c r="M66" s="33">
        <v>1279860.49</v>
      </c>
      <c r="N66" s="33">
        <v>1279860.49</v>
      </c>
      <c r="O66" s="33">
        <v>1272293.96</v>
      </c>
      <c r="P66" s="34">
        <f t="shared" si="4"/>
        <v>1300281.2416666669</v>
      </c>
      <c r="Q66" s="42"/>
      <c r="R66" s="42"/>
      <c r="S66" s="45" t="s">
        <v>45</v>
      </c>
      <c r="T66" s="38"/>
      <c r="U66" s="39"/>
      <c r="V66" s="39"/>
      <c r="W66" s="39">
        <f t="shared" si="1"/>
        <v>1300281.2416666669</v>
      </c>
      <c r="X66" s="39"/>
      <c r="Y66" s="39"/>
      <c r="Z66" s="40">
        <f t="shared" si="7"/>
        <v>1300281.2416666669</v>
      </c>
    </row>
    <row r="67" spans="1:26" s="41" customFormat="1" ht="12" customHeight="1">
      <c r="A67" s="46">
        <v>12400723</v>
      </c>
      <c r="B67" s="30" t="s">
        <v>110</v>
      </c>
      <c r="C67" s="31">
        <v>42156</v>
      </c>
      <c r="D67" s="31">
        <v>42156</v>
      </c>
      <c r="E67" s="31">
        <v>42156</v>
      </c>
      <c r="F67" s="31">
        <v>42156</v>
      </c>
      <c r="G67" s="31">
        <v>42156</v>
      </c>
      <c r="H67" s="31">
        <v>42156</v>
      </c>
      <c r="I67" s="32">
        <v>-9595.59</v>
      </c>
      <c r="J67" s="32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4">
        <f t="shared" ref="P67:P130" si="8">(C67+O67+SUM(D67:N67)*2)/24</f>
        <v>18521.8675</v>
      </c>
      <c r="Q67" s="42"/>
      <c r="R67" s="42"/>
      <c r="S67" s="45" t="s">
        <v>45</v>
      </c>
      <c r="T67" s="38"/>
      <c r="U67" s="39"/>
      <c r="V67" s="39"/>
      <c r="W67" s="39">
        <f t="shared" si="1"/>
        <v>18521.8675</v>
      </c>
      <c r="X67" s="39"/>
      <c r="Y67" s="39"/>
      <c r="Z67" s="40">
        <f>W67</f>
        <v>18521.8675</v>
      </c>
    </row>
    <row r="68" spans="1:26" s="41" customFormat="1" ht="12" customHeight="1">
      <c r="A68" s="46">
        <v>12800001</v>
      </c>
      <c r="B68" s="30" t="s">
        <v>111</v>
      </c>
      <c r="C68" s="31">
        <v>18500000</v>
      </c>
      <c r="D68" s="31">
        <v>18500000</v>
      </c>
      <c r="E68" s="31">
        <v>18500000</v>
      </c>
      <c r="F68" s="31">
        <v>18500000</v>
      </c>
      <c r="G68" s="31">
        <v>18500000</v>
      </c>
      <c r="H68" s="31">
        <v>18500000</v>
      </c>
      <c r="I68" s="32">
        <v>18500000</v>
      </c>
      <c r="J68" s="32">
        <v>18500000</v>
      </c>
      <c r="K68" s="33">
        <v>18500000</v>
      </c>
      <c r="L68" s="33">
        <v>18500000</v>
      </c>
      <c r="M68" s="33">
        <v>18500000</v>
      </c>
      <c r="N68" s="33">
        <v>18500000</v>
      </c>
      <c r="O68" s="33">
        <v>18500000</v>
      </c>
      <c r="P68" s="34">
        <f t="shared" si="8"/>
        <v>18500000</v>
      </c>
      <c r="Q68" s="42" t="s">
        <v>112</v>
      </c>
      <c r="R68" s="42"/>
      <c r="S68" s="45" t="s">
        <v>113</v>
      </c>
      <c r="T68" s="38"/>
      <c r="U68" s="39"/>
      <c r="V68" s="39"/>
      <c r="W68" s="39">
        <f t="shared" si="1"/>
        <v>18500000</v>
      </c>
      <c r="X68" s="39">
        <f>W68</f>
        <v>18500000</v>
      </c>
      <c r="Y68" s="39"/>
      <c r="Z68" s="40"/>
    </row>
    <row r="69" spans="1:26" s="41" customFormat="1" ht="12" customHeight="1">
      <c r="A69" s="46">
        <v>12800011</v>
      </c>
      <c r="B69" s="30" t="s">
        <v>114</v>
      </c>
      <c r="C69" s="31">
        <v>1661843.28</v>
      </c>
      <c r="D69" s="31">
        <v>1661885.63</v>
      </c>
      <c r="E69" s="31">
        <v>1661926.61</v>
      </c>
      <c r="F69" s="31">
        <v>1661968.96</v>
      </c>
      <c r="G69" s="31">
        <v>1662009.94</v>
      </c>
      <c r="H69" s="31">
        <v>1662052.29</v>
      </c>
      <c r="I69" s="32">
        <v>1662094.54</v>
      </c>
      <c r="J69" s="32">
        <v>1662219.87</v>
      </c>
      <c r="K69" s="33">
        <v>1662360.65</v>
      </c>
      <c r="L69" s="33">
        <v>1662496.9</v>
      </c>
      <c r="M69" s="33">
        <v>1662637.7</v>
      </c>
      <c r="N69" s="33">
        <v>1662773.97</v>
      </c>
      <c r="O69" s="33">
        <v>1662914.79</v>
      </c>
      <c r="P69" s="34">
        <f t="shared" si="8"/>
        <v>1662233.8412499998</v>
      </c>
      <c r="Q69" s="49" t="s">
        <v>115</v>
      </c>
      <c r="R69" s="49"/>
      <c r="S69" s="50" t="s">
        <v>116</v>
      </c>
      <c r="T69" s="38"/>
      <c r="U69" s="39"/>
      <c r="V69" s="39"/>
      <c r="W69" s="39">
        <f t="shared" si="1"/>
        <v>1662233.8412499998</v>
      </c>
      <c r="X69" s="39"/>
      <c r="Y69" s="39"/>
      <c r="Z69" s="40">
        <f>W69</f>
        <v>1662233.8412499998</v>
      </c>
    </row>
    <row r="70" spans="1:26" s="41" customFormat="1" ht="12" customHeight="1">
      <c r="A70" s="46">
        <v>13100543</v>
      </c>
      <c r="B70" s="30" t="s">
        <v>117</v>
      </c>
      <c r="C70" s="31">
        <v>101763.58</v>
      </c>
      <c r="D70" s="31">
        <v>105315.28</v>
      </c>
      <c r="E70" s="31">
        <v>108111.67999999999</v>
      </c>
      <c r="F70" s="31">
        <v>109397.48</v>
      </c>
      <c r="G70" s="31">
        <v>112841.28</v>
      </c>
      <c r="H70" s="31">
        <v>13281.23</v>
      </c>
      <c r="I70" s="32">
        <v>15498.63</v>
      </c>
      <c r="J70" s="32">
        <v>19805.63</v>
      </c>
      <c r="K70" s="33">
        <v>31728.23</v>
      </c>
      <c r="L70" s="33">
        <v>39421.93</v>
      </c>
      <c r="M70" s="33">
        <v>61743.5</v>
      </c>
      <c r="N70" s="33">
        <v>88518.29</v>
      </c>
      <c r="O70" s="33">
        <v>95249.46</v>
      </c>
      <c r="P70" s="34">
        <f t="shared" si="8"/>
        <v>67014.14</v>
      </c>
      <c r="Q70" s="42"/>
      <c r="R70" s="42"/>
      <c r="S70" s="45"/>
      <c r="T70" s="38">
        <f>P70</f>
        <v>67014.14</v>
      </c>
      <c r="U70" s="39"/>
      <c r="V70" s="39"/>
      <c r="W70" s="39"/>
      <c r="X70" s="39"/>
      <c r="Y70" s="39"/>
      <c r="Z70" s="40"/>
    </row>
    <row r="71" spans="1:26" s="41" customFormat="1" ht="12" customHeight="1">
      <c r="A71" s="46">
        <v>13100563</v>
      </c>
      <c r="B71" s="30" t="s">
        <v>118</v>
      </c>
      <c r="C71" s="31">
        <v>599734.94999999995</v>
      </c>
      <c r="D71" s="31">
        <v>268397.88</v>
      </c>
      <c r="E71" s="31">
        <v>426208.72</v>
      </c>
      <c r="F71" s="31">
        <v>83801.34</v>
      </c>
      <c r="G71" s="31">
        <v>355843.8</v>
      </c>
      <c r="H71" s="31">
        <v>643631.99</v>
      </c>
      <c r="I71" s="32">
        <v>930859.34</v>
      </c>
      <c r="J71" s="32">
        <v>1185760.83</v>
      </c>
      <c r="K71" s="33">
        <v>1403962.02</v>
      </c>
      <c r="L71" s="33">
        <v>92487.48</v>
      </c>
      <c r="M71" s="33">
        <v>255462.47</v>
      </c>
      <c r="N71" s="33">
        <v>421708.74</v>
      </c>
      <c r="O71" s="33">
        <v>61545.22</v>
      </c>
      <c r="P71" s="34">
        <f t="shared" si="8"/>
        <v>533230.39124999999</v>
      </c>
      <c r="Q71" s="42"/>
      <c r="R71" s="42"/>
      <c r="S71" s="45"/>
      <c r="T71" s="38">
        <f t="shared" ref="T71:T86" si="9">P71</f>
        <v>533230.39124999999</v>
      </c>
      <c r="U71" s="39"/>
      <c r="V71" s="39"/>
      <c r="W71" s="39"/>
      <c r="X71" s="39"/>
      <c r="Y71" s="39"/>
      <c r="Z71" s="40"/>
    </row>
    <row r="72" spans="1:26" s="41" customFormat="1" ht="12" customHeight="1">
      <c r="A72" s="46">
        <v>13100573</v>
      </c>
      <c r="B72" s="30" t="s">
        <v>119</v>
      </c>
      <c r="C72" s="31">
        <v>12428.7</v>
      </c>
      <c r="D72" s="31">
        <v>13153.06</v>
      </c>
      <c r="E72" s="31">
        <v>15150.87</v>
      </c>
      <c r="F72" s="31">
        <v>14401.41</v>
      </c>
      <c r="G72" s="31">
        <v>16616.349999999999</v>
      </c>
      <c r="H72" s="31">
        <v>15539.28</v>
      </c>
      <c r="I72" s="32">
        <v>14698.07</v>
      </c>
      <c r="J72" s="32">
        <v>12753.68</v>
      </c>
      <c r="K72" s="33">
        <v>15317.15</v>
      </c>
      <c r="L72" s="33">
        <v>13855.45</v>
      </c>
      <c r="M72" s="33">
        <v>14175.34</v>
      </c>
      <c r="N72" s="33">
        <v>15120.72</v>
      </c>
      <c r="O72" s="33">
        <v>13696.54</v>
      </c>
      <c r="P72" s="34">
        <f t="shared" si="8"/>
        <v>14487</v>
      </c>
      <c r="Q72" s="42"/>
      <c r="R72" s="42"/>
      <c r="S72" s="45"/>
      <c r="T72" s="38">
        <f t="shared" si="9"/>
        <v>14487</v>
      </c>
      <c r="U72" s="39"/>
      <c r="V72" s="39"/>
      <c r="W72" s="39"/>
      <c r="X72" s="39"/>
      <c r="Y72" s="39"/>
      <c r="Z72" s="40"/>
    </row>
    <row r="73" spans="1:26" s="41" customFormat="1" ht="12" customHeight="1">
      <c r="A73" s="46">
        <v>13101003</v>
      </c>
      <c r="B73" s="30" t="s">
        <v>120</v>
      </c>
      <c r="C73" s="31">
        <v>7226575.8099999996</v>
      </c>
      <c r="D73" s="31">
        <v>4522382.63</v>
      </c>
      <c r="E73" s="31">
        <v>9989261.3399999999</v>
      </c>
      <c r="F73" s="31">
        <v>7097224.7699999996</v>
      </c>
      <c r="G73" s="31">
        <v>6926932.4299999997</v>
      </c>
      <c r="H73" s="31">
        <v>9541223.8599999994</v>
      </c>
      <c r="I73" s="32">
        <v>5613550.7000000002</v>
      </c>
      <c r="J73" s="32">
        <v>5570220.7400000002</v>
      </c>
      <c r="K73" s="33">
        <v>5607220.5300000003</v>
      </c>
      <c r="L73" s="33">
        <v>4639056.5999999996</v>
      </c>
      <c r="M73" s="33">
        <v>6649905.2599999998</v>
      </c>
      <c r="N73" s="33">
        <v>6381000.5899999999</v>
      </c>
      <c r="O73" s="33">
        <v>3784026.71</v>
      </c>
      <c r="P73" s="34">
        <f t="shared" si="8"/>
        <v>6503606.725833334</v>
      </c>
      <c r="Q73" s="42"/>
      <c r="R73" s="42"/>
      <c r="S73" s="45"/>
      <c r="T73" s="38">
        <f t="shared" si="9"/>
        <v>6503606.725833334</v>
      </c>
      <c r="U73" s="39"/>
      <c r="V73" s="39"/>
      <c r="W73" s="39"/>
      <c r="X73" s="39"/>
      <c r="Y73" s="39"/>
      <c r="Z73" s="40"/>
    </row>
    <row r="74" spans="1:26" s="41" customFormat="1" ht="12" customHeight="1">
      <c r="A74" s="46">
        <v>13101013</v>
      </c>
      <c r="B74" s="30" t="s">
        <v>121</v>
      </c>
      <c r="C74" s="31">
        <v>-2921.73</v>
      </c>
      <c r="D74" s="31">
        <v>626574.06999999995</v>
      </c>
      <c r="E74" s="31">
        <v>0</v>
      </c>
      <c r="F74" s="31">
        <v>0.3</v>
      </c>
      <c r="G74" s="31">
        <v>882407.81</v>
      </c>
      <c r="H74" s="31">
        <v>0</v>
      </c>
      <c r="I74" s="32">
        <v>0</v>
      </c>
      <c r="J74" s="32">
        <v>577526.34</v>
      </c>
      <c r="K74" s="33">
        <v>0</v>
      </c>
      <c r="L74" s="33">
        <v>-937.51</v>
      </c>
      <c r="M74" s="33">
        <v>444671.58</v>
      </c>
      <c r="N74" s="33">
        <v>0</v>
      </c>
      <c r="O74" s="33">
        <v>0</v>
      </c>
      <c r="P74" s="34">
        <f t="shared" si="8"/>
        <v>210731.81041666665</v>
      </c>
      <c r="Q74" s="42"/>
      <c r="R74" s="42"/>
      <c r="S74" s="45"/>
      <c r="T74" s="38">
        <f t="shared" si="9"/>
        <v>210731.81041666665</v>
      </c>
      <c r="U74" s="39"/>
      <c r="V74" s="39"/>
      <c r="W74" s="39"/>
      <c r="X74" s="39"/>
      <c r="Y74" s="39"/>
      <c r="Z74" s="40"/>
    </row>
    <row r="75" spans="1:26" s="41" customFormat="1" ht="12" customHeight="1">
      <c r="A75" s="46">
        <v>13101023</v>
      </c>
      <c r="B75" s="30" t="s">
        <v>122</v>
      </c>
      <c r="C75" s="31">
        <v>12606489.43</v>
      </c>
      <c r="D75" s="31">
        <v>4704404.4000000004</v>
      </c>
      <c r="E75" s="31">
        <v>23166717.18</v>
      </c>
      <c r="F75" s="31">
        <v>37917309.530000001</v>
      </c>
      <c r="G75" s="31">
        <v>13075525.130000001</v>
      </c>
      <c r="H75" s="31">
        <v>38024733.810000002</v>
      </c>
      <c r="I75" s="32">
        <v>24205822.02</v>
      </c>
      <c r="J75" s="32">
        <v>26390561.989999998</v>
      </c>
      <c r="K75" s="33">
        <v>22469621.489999998</v>
      </c>
      <c r="L75" s="33">
        <v>12000034.859999999</v>
      </c>
      <c r="M75" s="33">
        <v>16528546.300000001</v>
      </c>
      <c r="N75" s="33">
        <v>28693254.739999998</v>
      </c>
      <c r="O75" s="33">
        <v>16359451.75</v>
      </c>
      <c r="P75" s="34">
        <f t="shared" si="8"/>
        <v>21804958.503333338</v>
      </c>
      <c r="Q75" s="42"/>
      <c r="R75" s="42"/>
      <c r="S75" s="45"/>
      <c r="T75" s="38">
        <f t="shared" si="9"/>
        <v>21804958.503333338</v>
      </c>
      <c r="U75" s="39"/>
      <c r="V75" s="39"/>
      <c r="W75" s="39"/>
      <c r="X75" s="39"/>
      <c r="Y75" s="39"/>
      <c r="Z75" s="40"/>
    </row>
    <row r="76" spans="1:26" s="41" customFormat="1" ht="12" customHeight="1">
      <c r="A76" s="46">
        <v>13101033</v>
      </c>
      <c r="B76" s="30" t="s">
        <v>123</v>
      </c>
      <c r="C76" s="31">
        <v>368900.05</v>
      </c>
      <c r="D76" s="31">
        <v>417406.26</v>
      </c>
      <c r="E76" s="31">
        <v>434305.31</v>
      </c>
      <c r="F76" s="31">
        <v>399993.55</v>
      </c>
      <c r="G76" s="31">
        <v>802712.97</v>
      </c>
      <c r="H76" s="31">
        <v>1002232.44</v>
      </c>
      <c r="I76" s="32">
        <v>594616.62</v>
      </c>
      <c r="J76" s="32">
        <v>1054018.3</v>
      </c>
      <c r="K76" s="33">
        <v>1028740.01</v>
      </c>
      <c r="L76" s="33">
        <v>409978.15</v>
      </c>
      <c r="M76" s="33">
        <v>853546.01</v>
      </c>
      <c r="N76" s="33">
        <v>1252698.08</v>
      </c>
      <c r="O76" s="33">
        <v>453440.19</v>
      </c>
      <c r="P76" s="34">
        <f t="shared" si="8"/>
        <v>721784.81833333336</v>
      </c>
      <c r="Q76" s="42"/>
      <c r="R76" s="42"/>
      <c r="S76" s="45"/>
      <c r="T76" s="38">
        <f t="shared" si="9"/>
        <v>721784.81833333336</v>
      </c>
      <c r="U76" s="39"/>
      <c r="V76" s="39"/>
      <c r="W76" s="39"/>
      <c r="X76" s="39"/>
      <c r="Y76" s="39"/>
      <c r="Z76" s="40"/>
    </row>
    <row r="77" spans="1:26" s="41" customFormat="1" ht="12" customHeight="1">
      <c r="A77" s="46">
        <v>13101093</v>
      </c>
      <c r="B77" s="30" t="s">
        <v>124</v>
      </c>
      <c r="C77" s="31">
        <v>-510.01</v>
      </c>
      <c r="D77" s="31">
        <v>-7781.74</v>
      </c>
      <c r="E77" s="31">
        <v>0</v>
      </c>
      <c r="F77" s="31">
        <v>0</v>
      </c>
      <c r="G77" s="31">
        <v>0</v>
      </c>
      <c r="H77" s="31">
        <v>-13573.2</v>
      </c>
      <c r="I77" s="32">
        <v>-424005.11</v>
      </c>
      <c r="J77" s="32">
        <v>-385153.68</v>
      </c>
      <c r="K77" s="33">
        <v>-22498.2</v>
      </c>
      <c r="L77" s="33">
        <v>0</v>
      </c>
      <c r="M77" s="33">
        <v>-1</v>
      </c>
      <c r="N77" s="33">
        <v>-238514.29</v>
      </c>
      <c r="O77" s="33">
        <v>-150</v>
      </c>
      <c r="P77" s="34">
        <f t="shared" si="8"/>
        <v>-90988.102083333317</v>
      </c>
      <c r="Q77" s="42"/>
      <c r="R77" s="42"/>
      <c r="S77" s="45"/>
      <c r="T77" s="38">
        <f t="shared" si="9"/>
        <v>-90988.102083333317</v>
      </c>
      <c r="U77" s="39"/>
      <c r="V77" s="39"/>
      <c r="W77" s="39"/>
      <c r="X77" s="39"/>
      <c r="Y77" s="39"/>
      <c r="Z77" s="40"/>
    </row>
    <row r="78" spans="1:26" s="41" customFormat="1" ht="12" customHeight="1">
      <c r="A78" s="46">
        <v>13101113</v>
      </c>
      <c r="B78" s="30" t="s">
        <v>125</v>
      </c>
      <c r="C78" s="31">
        <v>-7821479.3399999999</v>
      </c>
      <c r="D78" s="31">
        <v>-7379455.8700000001</v>
      </c>
      <c r="E78" s="31">
        <v>-10361872.16</v>
      </c>
      <c r="F78" s="31">
        <v>-7092357.79</v>
      </c>
      <c r="G78" s="31">
        <v>-11642288.01</v>
      </c>
      <c r="H78" s="31">
        <v>-11037116.15</v>
      </c>
      <c r="I78" s="32">
        <v>-4367068.13</v>
      </c>
      <c r="J78" s="32">
        <v>-48212214.850000001</v>
      </c>
      <c r="K78" s="33">
        <v>-13169727.470000001</v>
      </c>
      <c r="L78" s="33">
        <v>-2731721.3</v>
      </c>
      <c r="M78" s="33">
        <v>-9337006.1099999994</v>
      </c>
      <c r="N78" s="33">
        <v>-3562056.18</v>
      </c>
      <c r="O78" s="33">
        <v>-7392633.3799999999</v>
      </c>
      <c r="P78" s="34">
        <f t="shared" si="8"/>
        <v>-11374995.031666666</v>
      </c>
      <c r="Q78" s="42"/>
      <c r="R78" s="42"/>
      <c r="S78" s="45"/>
      <c r="T78" s="38">
        <f t="shared" si="9"/>
        <v>-11374995.031666666</v>
      </c>
      <c r="U78" s="39"/>
      <c r="V78" s="39"/>
      <c r="W78" s="39"/>
      <c r="X78" s="39"/>
      <c r="Y78" s="39"/>
      <c r="Z78" s="40"/>
    </row>
    <row r="79" spans="1:26" s="41" customFormat="1" ht="12" customHeight="1">
      <c r="A79" s="46">
        <v>13101123</v>
      </c>
      <c r="B79" s="30" t="s">
        <v>126</v>
      </c>
      <c r="C79" s="31">
        <v>-1151561.8700000001</v>
      </c>
      <c r="D79" s="31">
        <v>-1335709.3</v>
      </c>
      <c r="E79" s="31">
        <v>-1724276.44</v>
      </c>
      <c r="F79" s="31">
        <v>-1759966.75</v>
      </c>
      <c r="G79" s="31">
        <v>-1948043.95</v>
      </c>
      <c r="H79" s="31">
        <v>-1669165.74</v>
      </c>
      <c r="I79" s="32">
        <v>-1569999.38</v>
      </c>
      <c r="J79" s="32">
        <v>-1885864.98</v>
      </c>
      <c r="K79" s="33">
        <v>-1884272.95</v>
      </c>
      <c r="L79" s="33">
        <v>-2028486.11</v>
      </c>
      <c r="M79" s="33">
        <v>-1971001.78</v>
      </c>
      <c r="N79" s="33">
        <v>-1850823.67</v>
      </c>
      <c r="O79" s="33">
        <v>-2425161.64</v>
      </c>
      <c r="P79" s="34">
        <f t="shared" si="8"/>
        <v>-1784664.4004166664</v>
      </c>
      <c r="Q79" s="42"/>
      <c r="R79" s="42"/>
      <c r="S79" s="45"/>
      <c r="T79" s="38">
        <f t="shared" si="9"/>
        <v>-1784664.4004166664</v>
      </c>
      <c r="U79" s="39"/>
      <c r="V79" s="39"/>
      <c r="W79" s="39"/>
      <c r="X79" s="39"/>
      <c r="Y79" s="39"/>
      <c r="Z79" s="40"/>
    </row>
    <row r="80" spans="1:26" s="41" customFormat="1" ht="12" customHeight="1">
      <c r="A80" s="46">
        <v>13101133</v>
      </c>
      <c r="B80" s="30" t="s">
        <v>127</v>
      </c>
      <c r="C80" s="31">
        <v>-107.81</v>
      </c>
      <c r="D80" s="31">
        <v>0</v>
      </c>
      <c r="E80" s="31">
        <v>559.39</v>
      </c>
      <c r="F80" s="31">
        <v>0</v>
      </c>
      <c r="G80" s="31">
        <v>0</v>
      </c>
      <c r="H80" s="31">
        <v>0</v>
      </c>
      <c r="I80" s="32">
        <v>0</v>
      </c>
      <c r="J80" s="32">
        <v>-357.94</v>
      </c>
      <c r="K80" s="33">
        <v>0</v>
      </c>
      <c r="L80" s="33">
        <v>0</v>
      </c>
      <c r="M80" s="33">
        <v>-1430.62</v>
      </c>
      <c r="N80" s="33">
        <v>-80</v>
      </c>
      <c r="O80" s="33">
        <v>0</v>
      </c>
      <c r="P80" s="34">
        <f t="shared" si="8"/>
        <v>-113.58958333333332</v>
      </c>
      <c r="Q80" s="42"/>
      <c r="R80" s="42"/>
      <c r="S80" s="45"/>
      <c r="T80" s="38">
        <f t="shared" si="9"/>
        <v>-113.58958333333332</v>
      </c>
      <c r="U80" s="39"/>
      <c r="V80" s="39"/>
      <c r="W80" s="39"/>
      <c r="X80" s="39"/>
      <c r="Y80" s="39"/>
      <c r="Z80" s="40"/>
    </row>
    <row r="81" spans="1:26" s="41" customFormat="1" ht="12" customHeight="1">
      <c r="A81" s="46">
        <v>13101163</v>
      </c>
      <c r="B81" s="30" t="s">
        <v>128</v>
      </c>
      <c r="C81" s="31">
        <v>111874.24000000001</v>
      </c>
      <c r="D81" s="31">
        <v>32731.65</v>
      </c>
      <c r="E81" s="31">
        <v>113144.24</v>
      </c>
      <c r="F81" s="31">
        <v>62323.65</v>
      </c>
      <c r="G81" s="31">
        <v>72235.62</v>
      </c>
      <c r="H81" s="31">
        <v>32959.74</v>
      </c>
      <c r="I81" s="32">
        <v>64221.53</v>
      </c>
      <c r="J81" s="32">
        <v>95166.71</v>
      </c>
      <c r="K81" s="33">
        <v>105025.22</v>
      </c>
      <c r="L81" s="33">
        <v>101814.62</v>
      </c>
      <c r="M81" s="33">
        <v>96805.3</v>
      </c>
      <c r="N81" s="33">
        <v>105960.31</v>
      </c>
      <c r="O81" s="33">
        <v>109886.25</v>
      </c>
      <c r="P81" s="34">
        <f t="shared" si="8"/>
        <v>82772.402916666673</v>
      </c>
      <c r="Q81" s="42"/>
      <c r="R81" s="42"/>
      <c r="S81" s="45"/>
      <c r="T81" s="38">
        <f t="shared" si="9"/>
        <v>82772.402916666673</v>
      </c>
      <c r="U81" s="39"/>
      <c r="V81" s="39"/>
      <c r="W81" s="39"/>
      <c r="X81" s="39"/>
      <c r="Y81" s="39"/>
      <c r="Z81" s="40"/>
    </row>
    <row r="82" spans="1:26" s="41" customFormat="1" ht="12" customHeight="1">
      <c r="A82" s="46">
        <v>13101183</v>
      </c>
      <c r="B82" s="30" t="s">
        <v>129</v>
      </c>
      <c r="C82" s="31">
        <v>1149019.92</v>
      </c>
      <c r="D82" s="31">
        <v>1315999</v>
      </c>
      <c r="E82" s="31">
        <v>1397061.22</v>
      </c>
      <c r="F82" s="31">
        <v>1909303.91</v>
      </c>
      <c r="G82" s="31">
        <v>2229934.0499999998</v>
      </c>
      <c r="H82" s="31">
        <v>3275254.47</v>
      </c>
      <c r="I82" s="32">
        <v>1709658.4</v>
      </c>
      <c r="J82" s="32">
        <v>1892662.69</v>
      </c>
      <c r="K82" s="33">
        <v>2079462.68</v>
      </c>
      <c r="L82" s="33">
        <v>1246675.17</v>
      </c>
      <c r="M82" s="33">
        <v>1248724.19</v>
      </c>
      <c r="N82" s="33">
        <v>561071.68999999994</v>
      </c>
      <c r="O82" s="33">
        <v>580808.07999999996</v>
      </c>
      <c r="P82" s="34">
        <f t="shared" si="8"/>
        <v>1644226.7891666668</v>
      </c>
      <c r="Q82" s="42"/>
      <c r="R82" s="42"/>
      <c r="S82" s="45"/>
      <c r="T82" s="38">
        <f t="shared" si="9"/>
        <v>1644226.7891666668</v>
      </c>
      <c r="U82" s="39"/>
      <c r="V82" s="39"/>
      <c r="W82" s="39"/>
      <c r="X82" s="39"/>
      <c r="Y82" s="39"/>
      <c r="Z82" s="40"/>
    </row>
    <row r="83" spans="1:26" s="41" customFormat="1" ht="12" customHeight="1">
      <c r="A83" s="46">
        <v>13101193</v>
      </c>
      <c r="B83" s="30" t="s">
        <v>130</v>
      </c>
      <c r="C83" s="31">
        <v>8261.59</v>
      </c>
      <c r="D83" s="31">
        <v>10115.549999999999</v>
      </c>
      <c r="E83" s="31">
        <v>21788.35</v>
      </c>
      <c r="F83" s="31">
        <v>13713.62</v>
      </c>
      <c r="G83" s="31">
        <v>18886.32</v>
      </c>
      <c r="H83" s="31">
        <v>39558.57</v>
      </c>
      <c r="I83" s="32">
        <v>10745.86</v>
      </c>
      <c r="J83" s="32">
        <v>10678.91</v>
      </c>
      <c r="K83" s="33">
        <v>27467.65</v>
      </c>
      <c r="L83" s="33">
        <v>8551.4</v>
      </c>
      <c r="M83" s="33">
        <v>8578.7800000000007</v>
      </c>
      <c r="N83" s="33">
        <v>4642.58</v>
      </c>
      <c r="O83" s="33">
        <v>8287.57</v>
      </c>
      <c r="P83" s="34">
        <f t="shared" si="8"/>
        <v>15250.180833333332</v>
      </c>
      <c r="Q83" s="42"/>
      <c r="R83" s="42"/>
      <c r="S83" s="45"/>
      <c r="T83" s="38">
        <f t="shared" si="9"/>
        <v>15250.180833333332</v>
      </c>
      <c r="U83" s="39"/>
      <c r="V83" s="39"/>
      <c r="W83" s="39"/>
      <c r="X83" s="39"/>
      <c r="Y83" s="39"/>
      <c r="Z83" s="40"/>
    </row>
    <row r="84" spans="1:26" s="41" customFormat="1" ht="12" customHeight="1">
      <c r="A84" s="46">
        <v>13101253</v>
      </c>
      <c r="B84" s="30" t="s">
        <v>131</v>
      </c>
      <c r="C84" s="31">
        <v>417698.25</v>
      </c>
      <c r="D84" s="31">
        <v>426424.07</v>
      </c>
      <c r="E84" s="31">
        <v>7984.87</v>
      </c>
      <c r="F84" s="31">
        <v>643244.87</v>
      </c>
      <c r="G84" s="31">
        <v>1558661.22</v>
      </c>
      <c r="H84" s="31">
        <v>786796.26</v>
      </c>
      <c r="I84" s="32">
        <v>579902.71</v>
      </c>
      <c r="J84" s="32">
        <v>537634.73</v>
      </c>
      <c r="K84" s="33">
        <v>411582.32</v>
      </c>
      <c r="L84" s="33">
        <v>476051.81</v>
      </c>
      <c r="M84" s="33">
        <v>369756.68</v>
      </c>
      <c r="N84" s="33">
        <v>437441.38</v>
      </c>
      <c r="O84" s="33">
        <v>454039.26</v>
      </c>
      <c r="P84" s="34">
        <f t="shared" si="8"/>
        <v>555945.80625000002</v>
      </c>
      <c r="Q84" s="42"/>
      <c r="R84" s="42"/>
      <c r="S84" s="45"/>
      <c r="T84" s="38">
        <f t="shared" si="9"/>
        <v>555945.80625000002</v>
      </c>
      <c r="U84" s="39"/>
      <c r="V84" s="39"/>
      <c r="W84" s="39"/>
      <c r="X84" s="39"/>
      <c r="Y84" s="39"/>
      <c r="Z84" s="40"/>
    </row>
    <row r="85" spans="1:26" s="41" customFormat="1" ht="12" customHeight="1">
      <c r="A85" s="46">
        <v>13109003</v>
      </c>
      <c r="B85" s="30" t="s">
        <v>132</v>
      </c>
      <c r="C85" s="31">
        <v>48102.38</v>
      </c>
      <c r="D85" s="31">
        <v>16760.46</v>
      </c>
      <c r="E85" s="31">
        <v>71941.67</v>
      </c>
      <c r="F85" s="31">
        <v>40855.9</v>
      </c>
      <c r="G85" s="31">
        <v>26671.7</v>
      </c>
      <c r="H85" s="31">
        <v>111167.14</v>
      </c>
      <c r="I85" s="32">
        <v>22891.41</v>
      </c>
      <c r="J85" s="32">
        <v>29663.37</v>
      </c>
      <c r="K85" s="33">
        <v>10910.15</v>
      </c>
      <c r="L85" s="33">
        <v>32116.51</v>
      </c>
      <c r="M85" s="33">
        <v>11111.38</v>
      </c>
      <c r="N85" s="33">
        <v>36722.589999999997</v>
      </c>
      <c r="O85" s="33">
        <v>9234.2800000000007</v>
      </c>
      <c r="P85" s="34">
        <f t="shared" si="8"/>
        <v>36623.38416666667</v>
      </c>
      <c r="Q85" s="42"/>
      <c r="R85" s="42"/>
      <c r="S85" s="45"/>
      <c r="T85" s="38">
        <f t="shared" si="9"/>
        <v>36623.38416666667</v>
      </c>
      <c r="U85" s="39"/>
      <c r="V85" s="39"/>
      <c r="W85" s="39"/>
      <c r="X85" s="39"/>
      <c r="Y85" s="39"/>
      <c r="Z85" s="40"/>
    </row>
    <row r="86" spans="1:26" s="41" customFormat="1" ht="12" customHeight="1">
      <c r="A86" s="46">
        <v>13109013</v>
      </c>
      <c r="B86" s="30" t="s">
        <v>133</v>
      </c>
      <c r="C86" s="31">
        <v>0</v>
      </c>
      <c r="D86" s="31">
        <v>0</v>
      </c>
      <c r="E86" s="31">
        <v>3866</v>
      </c>
      <c r="F86" s="31">
        <v>3866</v>
      </c>
      <c r="G86" s="31">
        <v>3866</v>
      </c>
      <c r="H86" s="31">
        <v>3866</v>
      </c>
      <c r="I86" s="32">
        <v>3866</v>
      </c>
      <c r="J86" s="32">
        <v>3866</v>
      </c>
      <c r="K86" s="33">
        <v>3866</v>
      </c>
      <c r="L86" s="33">
        <v>3866</v>
      </c>
      <c r="M86" s="33">
        <v>3866</v>
      </c>
      <c r="N86" s="33">
        <v>85881</v>
      </c>
      <c r="O86" s="33">
        <v>3866</v>
      </c>
      <c r="P86" s="34">
        <f t="shared" si="8"/>
        <v>10217.333333333334</v>
      </c>
      <c r="Q86" s="42"/>
      <c r="R86" s="42"/>
      <c r="S86" s="45"/>
      <c r="T86" s="38">
        <f t="shared" si="9"/>
        <v>10217.333333333334</v>
      </c>
      <c r="U86" s="39"/>
      <c r="V86" s="39"/>
      <c r="W86" s="39"/>
      <c r="X86" s="39"/>
      <c r="Y86" s="39"/>
      <c r="Z86" s="40"/>
    </row>
    <row r="87" spans="1:26" s="41" customFormat="1" ht="12" customHeight="1">
      <c r="A87" s="46">
        <v>13400021</v>
      </c>
      <c r="B87" s="30" t="s">
        <v>134</v>
      </c>
      <c r="C87" s="31">
        <v>7196084.2000000002</v>
      </c>
      <c r="D87" s="31">
        <v>7196084.2000000002</v>
      </c>
      <c r="E87" s="31">
        <v>9861609.4000000004</v>
      </c>
      <c r="F87" s="31">
        <v>9861609.4000000004</v>
      </c>
      <c r="G87" s="31">
        <v>9861609.4000000004</v>
      </c>
      <c r="H87" s="31">
        <v>9861609.4000000004</v>
      </c>
      <c r="I87" s="32">
        <v>9861609.4000000004</v>
      </c>
      <c r="J87" s="32">
        <v>9861609.4000000004</v>
      </c>
      <c r="K87" s="33">
        <v>9861609.4000000004</v>
      </c>
      <c r="L87" s="33">
        <v>9861609.4000000004</v>
      </c>
      <c r="M87" s="33">
        <v>9861609.4000000004</v>
      </c>
      <c r="N87" s="33">
        <v>9861609.4000000004</v>
      </c>
      <c r="O87" s="33">
        <v>9861609.4000000004</v>
      </c>
      <c r="P87" s="34">
        <f t="shared" si="8"/>
        <v>9528418.7500000019</v>
      </c>
      <c r="Q87" s="42" t="s">
        <v>135</v>
      </c>
      <c r="R87" s="42"/>
      <c r="S87" s="45" t="s">
        <v>113</v>
      </c>
      <c r="T87" s="38"/>
      <c r="U87" s="39"/>
      <c r="V87" s="39"/>
      <c r="W87" s="39">
        <f>P87</f>
        <v>9528418.7500000019</v>
      </c>
      <c r="X87" s="39">
        <f>W87</f>
        <v>9528418.7500000019</v>
      </c>
      <c r="Y87" s="39"/>
      <c r="Z87" s="40"/>
    </row>
    <row r="88" spans="1:26" s="41" customFormat="1" ht="12" customHeight="1">
      <c r="A88" s="46">
        <v>13400031</v>
      </c>
      <c r="B88" s="30" t="s">
        <v>136</v>
      </c>
      <c r="C88" s="31">
        <v>-7196084.2000000002</v>
      </c>
      <c r="D88" s="31">
        <v>-7196084.2000000002</v>
      </c>
      <c r="E88" s="31">
        <v>-9861609.4000000004</v>
      </c>
      <c r="F88" s="31">
        <v>-9861609.4000000004</v>
      </c>
      <c r="G88" s="31">
        <v>-9861609.4000000004</v>
      </c>
      <c r="H88" s="31">
        <v>-9861609.4000000004</v>
      </c>
      <c r="I88" s="32">
        <v>-9861609.4000000004</v>
      </c>
      <c r="J88" s="32">
        <v>-9861609.4000000004</v>
      </c>
      <c r="K88" s="33">
        <v>-9861609.4000000004</v>
      </c>
      <c r="L88" s="33">
        <v>-9861609.4000000004</v>
      </c>
      <c r="M88" s="33">
        <v>-9861609.4000000004</v>
      </c>
      <c r="N88" s="33">
        <v>-9861609.4000000004</v>
      </c>
      <c r="O88" s="33">
        <v>-9861609.4000000004</v>
      </c>
      <c r="P88" s="34">
        <f t="shared" si="8"/>
        <v>-9528418.7500000019</v>
      </c>
      <c r="Q88" s="42" t="s">
        <v>135</v>
      </c>
      <c r="R88" s="42"/>
      <c r="S88" s="45" t="s">
        <v>113</v>
      </c>
      <c r="T88" s="38"/>
      <c r="U88" s="39"/>
      <c r="V88" s="39"/>
      <c r="W88" s="39">
        <f>P88</f>
        <v>-9528418.7500000019</v>
      </c>
      <c r="X88" s="39">
        <f>W88</f>
        <v>-9528418.7500000019</v>
      </c>
      <c r="Y88" s="39"/>
      <c r="Z88" s="40"/>
    </row>
    <row r="89" spans="1:26" s="41" customFormat="1" ht="12" customHeight="1">
      <c r="A89" s="46">
        <v>13400073</v>
      </c>
      <c r="B89" s="30" t="s">
        <v>137</v>
      </c>
      <c r="C89" s="31">
        <v>4804212.7699999996</v>
      </c>
      <c r="D89" s="31">
        <v>1162897.3</v>
      </c>
      <c r="E89" s="31">
        <v>1157625.3600000001</v>
      </c>
      <c r="F89" s="31">
        <v>1318856.73</v>
      </c>
      <c r="G89" s="31">
        <v>1313430.6200000001</v>
      </c>
      <c r="H89" s="31">
        <v>1316943.3799999999</v>
      </c>
      <c r="I89" s="32">
        <v>1312198.3</v>
      </c>
      <c r="J89" s="32">
        <v>1242337.57</v>
      </c>
      <c r="K89" s="33">
        <v>1237090.52</v>
      </c>
      <c r="L89" s="33">
        <v>1231823.46</v>
      </c>
      <c r="M89" s="33">
        <v>1699086.12</v>
      </c>
      <c r="N89" s="33">
        <v>1693632.33</v>
      </c>
      <c r="O89" s="33">
        <v>1688145.4</v>
      </c>
      <c r="P89" s="34">
        <f t="shared" si="8"/>
        <v>1494341.73125</v>
      </c>
      <c r="Q89" s="42"/>
      <c r="R89" s="42"/>
      <c r="S89" s="45" t="s">
        <v>138</v>
      </c>
      <c r="T89" s="38"/>
      <c r="U89" s="39"/>
      <c r="V89" s="39"/>
      <c r="W89" s="39">
        <f>P89</f>
        <v>1494341.73125</v>
      </c>
      <c r="X89" s="39"/>
      <c r="Y89" s="39"/>
      <c r="Z89" s="40">
        <f>W89</f>
        <v>1494341.73125</v>
      </c>
    </row>
    <row r="90" spans="1:26" s="41" customFormat="1" ht="12" customHeight="1">
      <c r="A90" s="46">
        <v>13400111</v>
      </c>
      <c r="B90" s="30" t="s">
        <v>139</v>
      </c>
      <c r="C90" s="31">
        <v>145714</v>
      </c>
      <c r="D90" s="31">
        <v>145714</v>
      </c>
      <c r="E90" s="31">
        <v>145714</v>
      </c>
      <c r="F90" s="31">
        <v>25000</v>
      </c>
      <c r="G90" s="31">
        <v>25000</v>
      </c>
      <c r="H90" s="31">
        <v>25000</v>
      </c>
      <c r="I90" s="32">
        <v>25000</v>
      </c>
      <c r="J90" s="32">
        <v>25000</v>
      </c>
      <c r="K90" s="33">
        <v>25000</v>
      </c>
      <c r="L90" s="33">
        <v>25000</v>
      </c>
      <c r="M90" s="33">
        <v>25000</v>
      </c>
      <c r="N90" s="33">
        <v>25000</v>
      </c>
      <c r="O90" s="33">
        <v>25000</v>
      </c>
      <c r="P90" s="34">
        <f t="shared" si="8"/>
        <v>50148.75</v>
      </c>
      <c r="Q90" s="42" t="s">
        <v>135</v>
      </c>
      <c r="R90" s="42"/>
      <c r="S90" s="45" t="s">
        <v>113</v>
      </c>
      <c r="T90" s="38"/>
      <c r="U90" s="39"/>
      <c r="V90" s="39"/>
      <c r="W90" s="39">
        <f>P90</f>
        <v>50148.75</v>
      </c>
      <c r="X90" s="39">
        <f>W90</f>
        <v>50148.75</v>
      </c>
      <c r="Y90" s="39"/>
      <c r="Z90" s="40"/>
    </row>
    <row r="91" spans="1:26" s="41" customFormat="1" ht="12" customHeight="1" outlineLevel="1">
      <c r="A91" s="51">
        <v>13400123</v>
      </c>
      <c r="B91" s="30" t="s">
        <v>140</v>
      </c>
      <c r="C91" s="31">
        <v>413805.5</v>
      </c>
      <c r="D91" s="31">
        <v>413808.86</v>
      </c>
      <c r="E91" s="31">
        <v>413812.9</v>
      </c>
      <c r="F91" s="31">
        <v>413818.23</v>
      </c>
      <c r="G91" s="31">
        <v>413849.49</v>
      </c>
      <c r="H91" s="31">
        <v>413924.97</v>
      </c>
      <c r="I91" s="32">
        <v>414011.77</v>
      </c>
      <c r="J91" s="32">
        <v>414114.05</v>
      </c>
      <c r="K91" s="33">
        <v>414211.93</v>
      </c>
      <c r="L91" s="33">
        <v>414315.66</v>
      </c>
      <c r="M91" s="33">
        <v>414418.98</v>
      </c>
      <c r="N91" s="33">
        <v>414519.61</v>
      </c>
      <c r="O91" s="33">
        <v>414598.15</v>
      </c>
      <c r="P91" s="34">
        <f t="shared" si="8"/>
        <v>414084.0229166667</v>
      </c>
      <c r="Q91" s="49"/>
      <c r="R91" s="49"/>
      <c r="S91" s="50" t="s">
        <v>116</v>
      </c>
      <c r="T91" s="38"/>
      <c r="U91" s="39"/>
      <c r="V91" s="39"/>
      <c r="W91" s="39">
        <f>P91</f>
        <v>414084.0229166667</v>
      </c>
      <c r="X91" s="39"/>
      <c r="Y91" s="39"/>
      <c r="Z91" s="40">
        <f>W91</f>
        <v>414084.0229166667</v>
      </c>
    </row>
    <row r="92" spans="1:26" s="41" customFormat="1" ht="12" customHeight="1">
      <c r="A92" s="52">
        <v>13400211</v>
      </c>
      <c r="B92" s="53" t="s">
        <v>141</v>
      </c>
      <c r="C92" s="31">
        <v>52300</v>
      </c>
      <c r="D92" s="31">
        <v>52300</v>
      </c>
      <c r="E92" s="31">
        <v>52300</v>
      </c>
      <c r="F92" s="31">
        <v>52300</v>
      </c>
      <c r="G92" s="31">
        <v>52300</v>
      </c>
      <c r="H92" s="31">
        <v>52300</v>
      </c>
      <c r="I92" s="32">
        <v>52300</v>
      </c>
      <c r="J92" s="32">
        <v>52300</v>
      </c>
      <c r="K92" s="33">
        <v>52300</v>
      </c>
      <c r="L92" s="33">
        <v>52300</v>
      </c>
      <c r="M92" s="33">
        <v>52300</v>
      </c>
      <c r="N92" s="33">
        <v>52300</v>
      </c>
      <c r="O92" s="33">
        <v>52300</v>
      </c>
      <c r="P92" s="34">
        <f t="shared" si="8"/>
        <v>52300</v>
      </c>
      <c r="Q92" s="42"/>
      <c r="R92" s="42"/>
      <c r="S92" s="45"/>
      <c r="T92" s="38">
        <f>P92</f>
        <v>52300</v>
      </c>
      <c r="U92" s="39"/>
      <c r="V92" s="39"/>
      <c r="W92" s="39"/>
      <c r="X92" s="39"/>
      <c r="Y92" s="39"/>
      <c r="Z92" s="40"/>
    </row>
    <row r="93" spans="1:26" s="41" customFormat="1" ht="12" customHeight="1">
      <c r="A93" s="52">
        <v>13400241</v>
      </c>
      <c r="B93" s="30" t="s">
        <v>142</v>
      </c>
      <c r="C93" s="31">
        <v>449616</v>
      </c>
      <c r="D93" s="31">
        <v>449616</v>
      </c>
      <c r="E93" s="31">
        <v>449616</v>
      </c>
      <c r="F93" s="31">
        <v>449616</v>
      </c>
      <c r="G93" s="31">
        <v>449616</v>
      </c>
      <c r="H93" s="31">
        <v>449616</v>
      </c>
      <c r="I93" s="32">
        <v>449616</v>
      </c>
      <c r="J93" s="32">
        <v>449616</v>
      </c>
      <c r="K93" s="33">
        <v>449616</v>
      </c>
      <c r="L93" s="33">
        <v>449616</v>
      </c>
      <c r="M93" s="33">
        <v>449616</v>
      </c>
      <c r="N93" s="33">
        <v>449616</v>
      </c>
      <c r="O93" s="33">
        <v>0</v>
      </c>
      <c r="P93" s="34">
        <f t="shared" si="8"/>
        <v>430882</v>
      </c>
      <c r="Q93" s="42" t="s">
        <v>135</v>
      </c>
      <c r="R93" s="42"/>
      <c r="S93" s="45" t="s">
        <v>113</v>
      </c>
      <c r="T93" s="38"/>
      <c r="U93" s="39"/>
      <c r="V93" s="39"/>
      <c r="W93" s="39">
        <f>P93</f>
        <v>430882</v>
      </c>
      <c r="X93" s="39">
        <f>W93</f>
        <v>430882</v>
      </c>
      <c r="Y93" s="39"/>
      <c r="Z93" s="40"/>
    </row>
    <row r="94" spans="1:26" s="41" customFormat="1" ht="12" customHeight="1">
      <c r="A94" s="52">
        <v>13400261</v>
      </c>
      <c r="B94" s="30" t="s">
        <v>143</v>
      </c>
      <c r="C94" s="31">
        <v>29580</v>
      </c>
      <c r="D94" s="31">
        <v>29580</v>
      </c>
      <c r="E94" s="31">
        <v>78717</v>
      </c>
      <c r="F94" s="31">
        <v>78717</v>
      </c>
      <c r="G94" s="31">
        <v>78717</v>
      </c>
      <c r="H94" s="31">
        <v>78717</v>
      </c>
      <c r="I94" s="32">
        <v>78717</v>
      </c>
      <c r="J94" s="32">
        <v>78717</v>
      </c>
      <c r="K94" s="33">
        <v>78717</v>
      </c>
      <c r="L94" s="33">
        <v>610290</v>
      </c>
      <c r="M94" s="33">
        <v>610290</v>
      </c>
      <c r="N94" s="33">
        <v>583488</v>
      </c>
      <c r="O94" s="33">
        <v>556686</v>
      </c>
      <c r="P94" s="34">
        <f t="shared" si="8"/>
        <v>223150</v>
      </c>
      <c r="Q94" s="42" t="s">
        <v>135</v>
      </c>
      <c r="R94" s="42"/>
      <c r="S94" s="45" t="s">
        <v>144</v>
      </c>
      <c r="T94" s="38"/>
      <c r="U94" s="39"/>
      <c r="V94" s="39"/>
      <c r="W94" s="39">
        <f>P94</f>
        <v>223150</v>
      </c>
      <c r="X94" s="39">
        <f>W94</f>
        <v>223150</v>
      </c>
      <c r="Y94" s="39"/>
      <c r="Z94" s="40"/>
    </row>
    <row r="95" spans="1:26" s="41" customFormat="1" ht="12" customHeight="1">
      <c r="A95" s="52">
        <v>13400271</v>
      </c>
      <c r="B95" s="30" t="s">
        <v>145</v>
      </c>
      <c r="C95" s="31">
        <v>155005.04999999999</v>
      </c>
      <c r="D95" s="31">
        <v>177945.35</v>
      </c>
      <c r="E95" s="31">
        <v>169784.71</v>
      </c>
      <c r="F95" s="31">
        <v>169748.71</v>
      </c>
      <c r="G95" s="31">
        <v>169748.71</v>
      </c>
      <c r="H95" s="31">
        <v>169748.72</v>
      </c>
      <c r="I95" s="32">
        <v>121770</v>
      </c>
      <c r="J95" s="32">
        <v>121770</v>
      </c>
      <c r="K95" s="33">
        <v>121770</v>
      </c>
      <c r="L95" s="33">
        <v>121770</v>
      </c>
      <c r="M95" s="33">
        <v>121770</v>
      </c>
      <c r="N95" s="33">
        <v>121770</v>
      </c>
      <c r="O95" s="33">
        <v>121770</v>
      </c>
      <c r="P95" s="34">
        <f t="shared" si="8"/>
        <v>143831.97708333333</v>
      </c>
      <c r="Q95" s="42"/>
      <c r="R95" s="42"/>
      <c r="S95" s="45"/>
      <c r="T95" s="38">
        <f>P95</f>
        <v>143831.97708333333</v>
      </c>
      <c r="U95" s="39"/>
      <c r="V95" s="39"/>
      <c r="W95" s="39"/>
      <c r="X95" s="39"/>
      <c r="Y95" s="39"/>
      <c r="Z95" s="40"/>
    </row>
    <row r="96" spans="1:26" s="41" customFormat="1" ht="12" customHeight="1">
      <c r="A96" s="52">
        <v>13400281</v>
      </c>
      <c r="B96" s="53" t="s">
        <v>146</v>
      </c>
      <c r="C96" s="31">
        <v>55490.69</v>
      </c>
      <c r="D96" s="31">
        <v>67050.77</v>
      </c>
      <c r="E96" s="31">
        <v>92631.12</v>
      </c>
      <c r="F96" s="31">
        <v>92619.11</v>
      </c>
      <c r="G96" s="31">
        <v>92619.11</v>
      </c>
      <c r="H96" s="31">
        <v>92619.11</v>
      </c>
      <c r="I96" s="32">
        <v>50253</v>
      </c>
      <c r="J96" s="32">
        <v>50253</v>
      </c>
      <c r="K96" s="33">
        <v>50253</v>
      </c>
      <c r="L96" s="33">
        <v>50253</v>
      </c>
      <c r="M96" s="33">
        <v>50253</v>
      </c>
      <c r="N96" s="33">
        <v>50253</v>
      </c>
      <c r="O96" s="33">
        <v>50253</v>
      </c>
      <c r="P96" s="34">
        <f t="shared" si="8"/>
        <v>65994.088749999995</v>
      </c>
      <c r="Q96" s="42"/>
      <c r="R96" s="42"/>
      <c r="S96" s="45"/>
      <c r="T96" s="38">
        <f>P96</f>
        <v>65994.088749999995</v>
      </c>
      <c r="U96" s="39"/>
      <c r="V96" s="39"/>
      <c r="W96" s="39"/>
      <c r="X96" s="39"/>
      <c r="Y96" s="39"/>
      <c r="Z96" s="40"/>
    </row>
    <row r="97" spans="1:26" s="41" customFormat="1" ht="12" customHeight="1">
      <c r="A97" s="52">
        <v>13400311</v>
      </c>
      <c r="B97" s="53" t="s">
        <v>147</v>
      </c>
      <c r="C97" s="31">
        <v>194700</v>
      </c>
      <c r="D97" s="31">
        <v>194700</v>
      </c>
      <c r="E97" s="31">
        <v>194700</v>
      </c>
      <c r="F97" s="31">
        <v>194700</v>
      </c>
      <c r="G97" s="31">
        <v>194700</v>
      </c>
      <c r="H97" s="31">
        <v>194700</v>
      </c>
      <c r="I97" s="32">
        <v>194700</v>
      </c>
      <c r="J97" s="32">
        <v>194700</v>
      </c>
      <c r="K97" s="33">
        <v>194700</v>
      </c>
      <c r="L97" s="33">
        <v>194700</v>
      </c>
      <c r="M97" s="33">
        <v>194700</v>
      </c>
      <c r="N97" s="33">
        <v>194700</v>
      </c>
      <c r="O97" s="33">
        <v>194700</v>
      </c>
      <c r="P97" s="34">
        <f t="shared" si="8"/>
        <v>194700</v>
      </c>
      <c r="Q97" s="42"/>
      <c r="R97" s="42"/>
      <c r="S97" s="45"/>
      <c r="T97" s="38">
        <f>P97</f>
        <v>194700</v>
      </c>
      <c r="U97" s="39"/>
      <c r="V97" s="39"/>
      <c r="W97" s="39"/>
      <c r="X97" s="39"/>
      <c r="Y97" s="39"/>
      <c r="Z97" s="40"/>
    </row>
    <row r="98" spans="1:26" s="41" customFormat="1" ht="12" customHeight="1">
      <c r="A98" s="52">
        <v>13400321</v>
      </c>
      <c r="B98" s="53" t="s">
        <v>148</v>
      </c>
      <c r="C98" s="31">
        <v>44370</v>
      </c>
      <c r="D98" s="31">
        <v>44370</v>
      </c>
      <c r="E98" s="31">
        <v>44370</v>
      </c>
      <c r="F98" s="31">
        <v>44370</v>
      </c>
      <c r="G98" s="31">
        <v>44370</v>
      </c>
      <c r="H98" s="31">
        <v>44370</v>
      </c>
      <c r="I98" s="32">
        <v>44370</v>
      </c>
      <c r="J98" s="32">
        <v>44370</v>
      </c>
      <c r="K98" s="33">
        <v>44370</v>
      </c>
      <c r="L98" s="33">
        <v>64370</v>
      </c>
      <c r="M98" s="33">
        <v>169370</v>
      </c>
      <c r="N98" s="33">
        <v>169370</v>
      </c>
      <c r="O98" s="33">
        <v>169370</v>
      </c>
      <c r="P98" s="34">
        <f t="shared" si="8"/>
        <v>72078.333333333328</v>
      </c>
      <c r="Q98" s="42" t="s">
        <v>135</v>
      </c>
      <c r="R98" s="42"/>
      <c r="S98" s="45" t="s">
        <v>113</v>
      </c>
      <c r="T98" s="38"/>
      <c r="U98" s="39"/>
      <c r="V98" s="39"/>
      <c r="W98" s="39">
        <f>P98</f>
        <v>72078.333333333328</v>
      </c>
      <c r="X98" s="39">
        <f>W98</f>
        <v>72078.333333333328</v>
      </c>
      <c r="Y98" s="39"/>
      <c r="Z98" s="40"/>
    </row>
    <row r="99" spans="1:26" s="41" customFormat="1" ht="12" customHeight="1">
      <c r="A99" s="52">
        <v>13400332</v>
      </c>
      <c r="B99" s="53" t="s">
        <v>149</v>
      </c>
      <c r="C99" s="31">
        <v>602373.55000000005</v>
      </c>
      <c r="D99" s="31">
        <v>602388.37</v>
      </c>
      <c r="E99" s="31">
        <v>820172.72</v>
      </c>
      <c r="F99" s="31">
        <v>820189.72</v>
      </c>
      <c r="G99" s="31">
        <v>967906.42</v>
      </c>
      <c r="H99" s="31">
        <v>967927.75</v>
      </c>
      <c r="I99" s="32">
        <v>1194950.97</v>
      </c>
      <c r="J99" s="32">
        <v>1195033.57</v>
      </c>
      <c r="K99" s="33">
        <v>1195131.51</v>
      </c>
      <c r="L99" s="33">
        <v>1195232.73</v>
      </c>
      <c r="M99" s="33">
        <v>1520899.18</v>
      </c>
      <c r="N99" s="33">
        <v>1521027.99</v>
      </c>
      <c r="O99" s="33">
        <v>1521156.81</v>
      </c>
      <c r="P99" s="34">
        <f t="shared" si="8"/>
        <v>1088552.1758333333</v>
      </c>
      <c r="Q99" s="49"/>
      <c r="R99" s="49"/>
      <c r="S99" s="50" t="s">
        <v>45</v>
      </c>
      <c r="T99" s="38"/>
      <c r="U99" s="39"/>
      <c r="V99" s="39"/>
      <c r="W99" s="39">
        <f>P99</f>
        <v>1088552.1758333333</v>
      </c>
      <c r="X99" s="39"/>
      <c r="Y99" s="39"/>
      <c r="Z99" s="40">
        <f>W99</f>
        <v>1088552.1758333333</v>
      </c>
    </row>
    <row r="100" spans="1:26" s="41" customFormat="1" ht="12" customHeight="1">
      <c r="A100" s="46">
        <v>13500003</v>
      </c>
      <c r="B100" s="30" t="s">
        <v>150</v>
      </c>
      <c r="C100" s="31">
        <v>31078.06</v>
      </c>
      <c r="D100" s="31">
        <v>22435.4</v>
      </c>
      <c r="E100" s="31">
        <v>17165.009999999998</v>
      </c>
      <c r="F100" s="31">
        <v>7534.56</v>
      </c>
      <c r="G100" s="31">
        <v>7534.56</v>
      </c>
      <c r="H100" s="31">
        <v>7534.56</v>
      </c>
      <c r="I100" s="32">
        <v>7534.56</v>
      </c>
      <c r="J100" s="32">
        <v>7534.56</v>
      </c>
      <c r="K100" s="33">
        <v>7534.56</v>
      </c>
      <c r="L100" s="33">
        <v>7534.56</v>
      </c>
      <c r="M100" s="33">
        <v>7534.56</v>
      </c>
      <c r="N100" s="33">
        <v>7534.56</v>
      </c>
      <c r="O100" s="33">
        <v>7534.56</v>
      </c>
      <c r="P100" s="34">
        <f t="shared" si="8"/>
        <v>10559.813333333332</v>
      </c>
      <c r="Q100" s="42"/>
      <c r="R100" s="42"/>
      <c r="S100" s="45"/>
      <c r="T100" s="38">
        <f t="shared" ref="T100:T107" si="10">P100</f>
        <v>10559.813333333332</v>
      </c>
      <c r="U100" s="39"/>
      <c r="V100" s="39"/>
      <c r="W100" s="39"/>
      <c r="X100" s="39"/>
      <c r="Y100" s="39"/>
      <c r="Z100" s="40"/>
    </row>
    <row r="101" spans="1:26" s="41" customFormat="1" ht="12" customHeight="1">
      <c r="A101" s="46">
        <v>13500041</v>
      </c>
      <c r="B101" s="30" t="s">
        <v>151</v>
      </c>
      <c r="C101" s="31">
        <v>316049.95</v>
      </c>
      <c r="D101" s="31">
        <v>0</v>
      </c>
      <c r="E101" s="31">
        <v>0</v>
      </c>
      <c r="F101" s="31">
        <v>170423.13</v>
      </c>
      <c r="G101" s="31">
        <v>0</v>
      </c>
      <c r="H101" s="31">
        <v>0</v>
      </c>
      <c r="I101" s="32">
        <v>469017.11</v>
      </c>
      <c r="J101" s="32">
        <v>41649.35</v>
      </c>
      <c r="K101" s="33">
        <v>0</v>
      </c>
      <c r="L101" s="33">
        <v>103953.85</v>
      </c>
      <c r="M101" s="33">
        <v>0</v>
      </c>
      <c r="N101" s="33">
        <v>121146.16</v>
      </c>
      <c r="O101" s="33">
        <v>119451.35</v>
      </c>
      <c r="P101" s="34">
        <f t="shared" si="8"/>
        <v>93661.6875</v>
      </c>
      <c r="Q101" s="42"/>
      <c r="R101" s="42"/>
      <c r="S101" s="45"/>
      <c r="T101" s="38">
        <f t="shared" si="10"/>
        <v>93661.6875</v>
      </c>
      <c r="U101" s="39"/>
      <c r="V101" s="39"/>
      <c r="W101" s="39"/>
      <c r="X101" s="39"/>
      <c r="Y101" s="39"/>
      <c r="Z101" s="40"/>
    </row>
    <row r="102" spans="1:26" s="41" customFormat="1" ht="12" customHeight="1">
      <c r="A102" s="46">
        <v>13500051</v>
      </c>
      <c r="B102" s="30" t="s">
        <v>152</v>
      </c>
      <c r="C102" s="31">
        <v>73353</v>
      </c>
      <c r="D102" s="31">
        <v>73353</v>
      </c>
      <c r="E102" s="31">
        <v>73353</v>
      </c>
      <c r="F102" s="31">
        <v>73353</v>
      </c>
      <c r="G102" s="31">
        <v>73353</v>
      </c>
      <c r="H102" s="31">
        <v>73353</v>
      </c>
      <c r="I102" s="32">
        <v>73353</v>
      </c>
      <c r="J102" s="32">
        <v>73353</v>
      </c>
      <c r="K102" s="33">
        <v>73353</v>
      </c>
      <c r="L102" s="33">
        <v>73353</v>
      </c>
      <c r="M102" s="33">
        <v>73353</v>
      </c>
      <c r="N102" s="33">
        <v>73353</v>
      </c>
      <c r="O102" s="33">
        <v>73353</v>
      </c>
      <c r="P102" s="34">
        <f t="shared" si="8"/>
        <v>73353</v>
      </c>
      <c r="Q102" s="42"/>
      <c r="R102" s="42"/>
      <c r="S102" s="45"/>
      <c r="T102" s="38">
        <f t="shared" si="10"/>
        <v>73353</v>
      </c>
      <c r="U102" s="39"/>
      <c r="V102" s="39"/>
      <c r="W102" s="39"/>
      <c r="X102" s="39"/>
      <c r="Y102" s="39"/>
      <c r="Z102" s="40"/>
    </row>
    <row r="103" spans="1:26" s="41" customFormat="1" ht="12" customHeight="1">
      <c r="A103" s="46">
        <v>13500061</v>
      </c>
      <c r="B103" s="30" t="s">
        <v>153</v>
      </c>
      <c r="C103" s="31">
        <v>1938403</v>
      </c>
      <c r="D103" s="31">
        <v>1938403</v>
      </c>
      <c r="E103" s="31">
        <v>1938403</v>
      </c>
      <c r="F103" s="31">
        <v>1938403</v>
      </c>
      <c r="G103" s="31">
        <v>1786010</v>
      </c>
      <c r="H103" s="31">
        <v>1786010</v>
      </c>
      <c r="I103" s="32">
        <v>1786010</v>
      </c>
      <c r="J103" s="32">
        <v>1786010</v>
      </c>
      <c r="K103" s="33">
        <v>1786010</v>
      </c>
      <c r="L103" s="33">
        <v>1786010</v>
      </c>
      <c r="M103" s="33">
        <v>1786010</v>
      </c>
      <c r="N103" s="33">
        <v>1786010</v>
      </c>
      <c r="O103" s="33">
        <v>1786010</v>
      </c>
      <c r="P103" s="34">
        <f t="shared" si="8"/>
        <v>1830457.9583333333</v>
      </c>
      <c r="Q103" s="42"/>
      <c r="R103" s="42"/>
      <c r="S103" s="45"/>
      <c r="T103" s="38">
        <f t="shared" si="10"/>
        <v>1830457.9583333333</v>
      </c>
      <c r="U103" s="39"/>
      <c r="V103" s="39"/>
      <c r="W103" s="39"/>
      <c r="X103" s="39"/>
      <c r="Y103" s="39"/>
      <c r="Z103" s="40"/>
    </row>
    <row r="104" spans="1:26" s="41" customFormat="1" ht="12" customHeight="1">
      <c r="A104" s="46">
        <v>13500071</v>
      </c>
      <c r="B104" s="30" t="s">
        <v>154</v>
      </c>
      <c r="C104" s="31">
        <v>1073505</v>
      </c>
      <c r="D104" s="31">
        <v>1073505</v>
      </c>
      <c r="E104" s="31">
        <v>1073505</v>
      </c>
      <c r="F104" s="31">
        <v>1073505</v>
      </c>
      <c r="G104" s="31">
        <v>1818485</v>
      </c>
      <c r="H104" s="31">
        <v>1818485</v>
      </c>
      <c r="I104" s="32">
        <v>1818485</v>
      </c>
      <c r="J104" s="32">
        <v>1818485</v>
      </c>
      <c r="K104" s="33">
        <v>1818485</v>
      </c>
      <c r="L104" s="33">
        <v>1818485</v>
      </c>
      <c r="M104" s="33">
        <v>1818485</v>
      </c>
      <c r="N104" s="33">
        <v>1818485</v>
      </c>
      <c r="O104" s="33">
        <v>1818485</v>
      </c>
      <c r="P104" s="34">
        <f t="shared" si="8"/>
        <v>1601199.1666666667</v>
      </c>
      <c r="Q104" s="42"/>
      <c r="R104" s="42"/>
      <c r="S104" s="45"/>
      <c r="T104" s="38">
        <f t="shared" si="10"/>
        <v>1601199.1666666667</v>
      </c>
      <c r="U104" s="39"/>
      <c r="V104" s="39"/>
      <c r="W104" s="39"/>
      <c r="X104" s="39"/>
      <c r="Y104" s="39"/>
      <c r="Z104" s="40"/>
    </row>
    <row r="105" spans="1:26" s="41" customFormat="1" ht="12" customHeight="1">
      <c r="A105" s="46">
        <v>13500183</v>
      </c>
      <c r="B105" s="30" t="s">
        <v>155</v>
      </c>
      <c r="C105" s="31">
        <v>100000</v>
      </c>
      <c r="D105" s="31">
        <v>100000</v>
      </c>
      <c r="E105" s="31">
        <v>100000</v>
      </c>
      <c r="F105" s="31">
        <v>100000</v>
      </c>
      <c r="G105" s="31">
        <v>100000</v>
      </c>
      <c r="H105" s="31">
        <v>100000</v>
      </c>
      <c r="I105" s="32">
        <v>100000</v>
      </c>
      <c r="J105" s="32">
        <v>100000</v>
      </c>
      <c r="K105" s="33">
        <v>100000</v>
      </c>
      <c r="L105" s="33">
        <v>100000</v>
      </c>
      <c r="M105" s="33">
        <v>100000</v>
      </c>
      <c r="N105" s="33">
        <v>100000</v>
      </c>
      <c r="O105" s="33">
        <v>100000</v>
      </c>
      <c r="P105" s="34">
        <f t="shared" si="8"/>
        <v>100000</v>
      </c>
      <c r="Q105" s="42"/>
      <c r="R105" s="42"/>
      <c r="S105" s="45"/>
      <c r="T105" s="38">
        <f t="shared" si="10"/>
        <v>100000</v>
      </c>
      <c r="U105" s="39"/>
      <c r="V105" s="39"/>
      <c r="W105" s="39"/>
      <c r="X105" s="39"/>
      <c r="Y105" s="39"/>
      <c r="Z105" s="40"/>
    </row>
    <row r="106" spans="1:26" s="41" customFormat="1" ht="12" customHeight="1">
      <c r="A106" s="46">
        <v>13500192</v>
      </c>
      <c r="B106" s="30" t="s">
        <v>156</v>
      </c>
      <c r="C106" s="31">
        <v>6000</v>
      </c>
      <c r="D106" s="31">
        <v>6000</v>
      </c>
      <c r="E106" s="31">
        <v>6000</v>
      </c>
      <c r="F106" s="31">
        <v>0</v>
      </c>
      <c r="G106" s="31">
        <v>0</v>
      </c>
      <c r="H106" s="31">
        <v>0</v>
      </c>
      <c r="I106" s="32">
        <v>0</v>
      </c>
      <c r="J106" s="32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0</v>
      </c>
      <c r="P106" s="34">
        <f t="shared" si="8"/>
        <v>1250</v>
      </c>
      <c r="Q106" s="42"/>
      <c r="R106" s="42"/>
      <c r="S106" s="45"/>
      <c r="T106" s="38">
        <f t="shared" si="10"/>
        <v>1250</v>
      </c>
      <c r="U106" s="39"/>
      <c r="V106" s="39"/>
      <c r="W106" s="39"/>
      <c r="X106" s="39"/>
      <c r="Y106" s="39"/>
      <c r="Z106" s="40"/>
    </row>
    <row r="107" spans="1:26" s="41" customFormat="1" ht="12" customHeight="1">
      <c r="A107" s="46">
        <v>13500201</v>
      </c>
      <c r="B107" s="30" t="s">
        <v>157</v>
      </c>
      <c r="C107" s="31">
        <v>537090.43999999994</v>
      </c>
      <c r="D107" s="31">
        <v>497246.51</v>
      </c>
      <c r="E107" s="31">
        <v>506560.06</v>
      </c>
      <c r="F107" s="31">
        <v>844638.07</v>
      </c>
      <c r="G107" s="31">
        <v>476433.14</v>
      </c>
      <c r="H107" s="31">
        <v>499737.97</v>
      </c>
      <c r="I107" s="32">
        <v>531100.39</v>
      </c>
      <c r="J107" s="32">
        <v>582010.52</v>
      </c>
      <c r="K107" s="33">
        <v>577634.57999999996</v>
      </c>
      <c r="L107" s="33">
        <v>1748405.94</v>
      </c>
      <c r="M107" s="33">
        <v>432439.4</v>
      </c>
      <c r="N107" s="33">
        <v>591909.12</v>
      </c>
      <c r="O107" s="33">
        <v>560304.51</v>
      </c>
      <c r="P107" s="34">
        <f t="shared" si="8"/>
        <v>653067.76458333328</v>
      </c>
      <c r="Q107" s="42"/>
      <c r="R107" s="42"/>
      <c r="S107" s="45"/>
      <c r="T107" s="38">
        <f t="shared" si="10"/>
        <v>653067.76458333328</v>
      </c>
      <c r="U107" s="39"/>
      <c r="V107" s="39"/>
      <c r="W107" s="39"/>
      <c r="X107" s="39"/>
      <c r="Y107" s="39"/>
      <c r="Z107" s="40"/>
    </row>
    <row r="108" spans="1:26" s="41" customFormat="1" ht="12" customHeight="1">
      <c r="A108" s="46">
        <v>13600013</v>
      </c>
      <c r="B108" s="30" t="s">
        <v>158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2">
        <v>0</v>
      </c>
      <c r="J108" s="32">
        <v>18000000</v>
      </c>
      <c r="K108" s="33">
        <v>0</v>
      </c>
      <c r="L108" s="33">
        <v>0</v>
      </c>
      <c r="M108" s="33">
        <v>0</v>
      </c>
      <c r="N108" s="33">
        <v>0</v>
      </c>
      <c r="O108" s="33">
        <v>0</v>
      </c>
      <c r="P108" s="34">
        <f t="shared" si="8"/>
        <v>1500000</v>
      </c>
      <c r="Q108" s="49"/>
      <c r="R108" s="49"/>
      <c r="S108" s="50" t="s">
        <v>45</v>
      </c>
      <c r="T108" s="38"/>
      <c r="U108" s="39"/>
      <c r="V108" s="39"/>
      <c r="W108" s="39">
        <f>P108</f>
        <v>1500000</v>
      </c>
      <c r="X108" s="39"/>
      <c r="Y108" s="39"/>
      <c r="Z108" s="40">
        <f>W108</f>
        <v>1500000</v>
      </c>
    </row>
    <row r="109" spans="1:26" s="41" customFormat="1" ht="12" customHeight="1">
      <c r="A109" s="46">
        <v>14100311</v>
      </c>
      <c r="B109" s="30" t="s">
        <v>159</v>
      </c>
      <c r="C109" s="31">
        <v>3312955.02</v>
      </c>
      <c r="D109" s="31">
        <v>3312955.02</v>
      </c>
      <c r="E109" s="31">
        <v>3312955.02</v>
      </c>
      <c r="F109" s="31">
        <v>3312955.02</v>
      </c>
      <c r="G109" s="31">
        <v>3307509.42</v>
      </c>
      <c r="H109" s="31">
        <v>3307509.42</v>
      </c>
      <c r="I109" s="32">
        <v>3307509.42</v>
      </c>
      <c r="J109" s="32">
        <v>3259692.33</v>
      </c>
      <c r="K109" s="33">
        <v>3259692.33</v>
      </c>
      <c r="L109" s="33">
        <v>3259692.33</v>
      </c>
      <c r="M109" s="33">
        <v>3259692.33</v>
      </c>
      <c r="N109" s="33">
        <v>3259692.33</v>
      </c>
      <c r="O109" s="33">
        <v>3259692.33</v>
      </c>
      <c r="P109" s="34">
        <f t="shared" si="8"/>
        <v>3287181.553749999</v>
      </c>
      <c r="Q109" s="42"/>
      <c r="R109" s="42"/>
      <c r="S109" s="45" t="s">
        <v>45</v>
      </c>
      <c r="T109" s="38"/>
      <c r="U109" s="39"/>
      <c r="V109" s="39"/>
      <c r="W109" s="39">
        <f>P109</f>
        <v>3287181.553749999</v>
      </c>
      <c r="X109" s="39"/>
      <c r="Y109" s="39"/>
      <c r="Z109" s="40">
        <f>W109</f>
        <v>3287181.553749999</v>
      </c>
    </row>
    <row r="110" spans="1:26" s="41" customFormat="1" ht="12" customHeight="1">
      <c r="A110" s="46">
        <v>14200003</v>
      </c>
      <c r="B110" s="30" t="s">
        <v>160</v>
      </c>
      <c r="C110" s="31">
        <v>-11430.81</v>
      </c>
      <c r="D110" s="31">
        <v>-659.5</v>
      </c>
      <c r="E110" s="31">
        <v>0</v>
      </c>
      <c r="F110" s="31">
        <v>0</v>
      </c>
      <c r="G110" s="31">
        <v>0</v>
      </c>
      <c r="H110" s="31">
        <v>0</v>
      </c>
      <c r="I110" s="32">
        <v>0</v>
      </c>
      <c r="J110" s="32">
        <v>-26782.04</v>
      </c>
      <c r="K110" s="33">
        <v>-498.1</v>
      </c>
      <c r="L110" s="33">
        <v>0</v>
      </c>
      <c r="M110" s="33">
        <v>-86.01</v>
      </c>
      <c r="N110" s="33">
        <v>0</v>
      </c>
      <c r="O110" s="33">
        <v>0</v>
      </c>
      <c r="P110" s="34">
        <f t="shared" si="8"/>
        <v>-2811.7545833333334</v>
      </c>
      <c r="Q110" s="42"/>
      <c r="R110" s="42"/>
      <c r="S110" s="45"/>
      <c r="T110" s="38">
        <f>P110</f>
        <v>-2811.7545833333334</v>
      </c>
      <c r="U110" s="39"/>
      <c r="V110" s="39"/>
      <c r="W110" s="39"/>
      <c r="X110" s="39"/>
      <c r="Y110" s="39"/>
      <c r="Z110" s="40"/>
    </row>
    <row r="111" spans="1:26" s="41" customFormat="1" ht="12" customHeight="1">
      <c r="A111" s="46">
        <v>14200201</v>
      </c>
      <c r="B111" s="30" t="s">
        <v>161</v>
      </c>
      <c r="C111" s="31">
        <v>121610573.98999999</v>
      </c>
      <c r="D111" s="31">
        <v>121758436.23999999</v>
      </c>
      <c r="E111" s="31">
        <v>149815430.97999999</v>
      </c>
      <c r="F111" s="31">
        <v>170444519.31</v>
      </c>
      <c r="G111" s="31">
        <v>195771882.87</v>
      </c>
      <c r="H111" s="31">
        <v>191214075.81</v>
      </c>
      <c r="I111" s="32">
        <v>166737715.58000001</v>
      </c>
      <c r="J111" s="32">
        <v>156623802.56</v>
      </c>
      <c r="K111" s="33">
        <v>139578542.46000001</v>
      </c>
      <c r="L111" s="33">
        <v>127497746.73</v>
      </c>
      <c r="M111" s="33">
        <v>126549697.84</v>
      </c>
      <c r="N111" s="33">
        <v>126413615.79000001</v>
      </c>
      <c r="O111" s="33">
        <v>124792908.56999999</v>
      </c>
      <c r="P111" s="34">
        <f t="shared" si="8"/>
        <v>149633933.95416668</v>
      </c>
      <c r="Q111" s="42"/>
      <c r="R111" s="42"/>
      <c r="S111" s="45"/>
      <c r="T111" s="38">
        <f>P111</f>
        <v>149633933.95416668</v>
      </c>
      <c r="U111" s="39"/>
      <c r="V111" s="39"/>
      <c r="W111" s="39"/>
      <c r="X111" s="39"/>
      <c r="Y111" s="39"/>
      <c r="Z111" s="40"/>
    </row>
    <row r="112" spans="1:26" s="41" customFormat="1" ht="12" customHeight="1">
      <c r="A112" s="46">
        <v>14200202</v>
      </c>
      <c r="B112" s="30" t="s">
        <v>162</v>
      </c>
      <c r="C112" s="31">
        <v>31920610.870000001</v>
      </c>
      <c r="D112" s="31">
        <v>36270977.969999999</v>
      </c>
      <c r="E112" s="31">
        <v>61400055.880000003</v>
      </c>
      <c r="F112" s="31">
        <v>82545445.840000004</v>
      </c>
      <c r="G112" s="31">
        <v>101826200.17</v>
      </c>
      <c r="H112" s="31">
        <v>91952810.060000002</v>
      </c>
      <c r="I112" s="32">
        <v>75985408.049999997</v>
      </c>
      <c r="J112" s="32">
        <v>60844119.090000004</v>
      </c>
      <c r="K112" s="33">
        <v>46485918.270000003</v>
      </c>
      <c r="L112" s="33">
        <v>39321951.539999999</v>
      </c>
      <c r="M112" s="33">
        <v>34575858.350000001</v>
      </c>
      <c r="N112" s="33">
        <v>28394913.32</v>
      </c>
      <c r="O112" s="33">
        <v>26210949.149999999</v>
      </c>
      <c r="P112" s="34">
        <f t="shared" si="8"/>
        <v>57389119.87916667</v>
      </c>
      <c r="Q112" s="42"/>
      <c r="R112" s="42"/>
      <c r="S112" s="45"/>
      <c r="T112" s="38">
        <f t="shared" ref="T112:T125" si="11">P112</f>
        <v>57389119.87916667</v>
      </c>
      <c r="U112" s="39"/>
      <c r="V112" s="39"/>
      <c r="W112" s="39"/>
      <c r="X112" s="39"/>
      <c r="Y112" s="39"/>
      <c r="Z112" s="40"/>
    </row>
    <row r="113" spans="1:26" s="41" customFormat="1" ht="12" customHeight="1">
      <c r="A113" s="46">
        <v>14200203</v>
      </c>
      <c r="B113" s="30" t="s">
        <v>163</v>
      </c>
      <c r="C113" s="31">
        <v>-10084593.960000001</v>
      </c>
      <c r="D113" s="31">
        <v>-8358503.6600000001</v>
      </c>
      <c r="E113" s="31">
        <v>-6793447.4500000002</v>
      </c>
      <c r="F113" s="31">
        <v>-5302407.38</v>
      </c>
      <c r="G113" s="31">
        <v>-4220646.26</v>
      </c>
      <c r="H113" s="31">
        <v>-3541380.56</v>
      </c>
      <c r="I113" s="32">
        <v>-3057502.31</v>
      </c>
      <c r="J113" s="32">
        <v>-2732341.12</v>
      </c>
      <c r="K113" s="33">
        <v>-2502077.64</v>
      </c>
      <c r="L113" s="33">
        <v>-2268987.19</v>
      </c>
      <c r="M113" s="33">
        <v>-2083991.48</v>
      </c>
      <c r="N113" s="33">
        <v>-1950553.71</v>
      </c>
      <c r="O113" s="33">
        <v>-1693831.28</v>
      </c>
      <c r="P113" s="34">
        <f t="shared" si="8"/>
        <v>-4058420.9483333323</v>
      </c>
      <c r="Q113" s="42"/>
      <c r="R113" s="42"/>
      <c r="S113" s="45"/>
      <c r="T113" s="38">
        <f t="shared" si="11"/>
        <v>-4058420.9483333323</v>
      </c>
      <c r="U113" s="39"/>
      <c r="V113" s="39"/>
      <c r="W113" s="39"/>
      <c r="X113" s="39"/>
      <c r="Y113" s="39"/>
      <c r="Z113" s="40"/>
    </row>
    <row r="114" spans="1:26" s="41" customFormat="1" ht="12" customHeight="1">
      <c r="A114" s="46">
        <v>14200213</v>
      </c>
      <c r="B114" s="30" t="s">
        <v>163</v>
      </c>
      <c r="C114" s="31">
        <v>-20490.18</v>
      </c>
      <c r="D114" s="31">
        <v>-648179.01</v>
      </c>
      <c r="E114" s="31">
        <v>-14145.14</v>
      </c>
      <c r="F114" s="31">
        <v>-21129.47</v>
      </c>
      <c r="G114" s="31">
        <v>-31040.37</v>
      </c>
      <c r="H114" s="31">
        <v>-15609.2</v>
      </c>
      <c r="I114" s="32">
        <v>-26316.3</v>
      </c>
      <c r="J114" s="32">
        <v>-38022.519999999997</v>
      </c>
      <c r="K114" s="33">
        <v>-24678.54</v>
      </c>
      <c r="L114" s="33">
        <v>-14930.4</v>
      </c>
      <c r="M114" s="33">
        <v>-38292.080000000002</v>
      </c>
      <c r="N114" s="33">
        <v>-21494.36</v>
      </c>
      <c r="O114" s="33">
        <v>-33422.14</v>
      </c>
      <c r="P114" s="34">
        <f t="shared" si="8"/>
        <v>-76732.795833333337</v>
      </c>
      <c r="Q114" s="42"/>
      <c r="R114" s="42"/>
      <c r="S114" s="45"/>
      <c r="T114" s="38">
        <f t="shared" si="11"/>
        <v>-76732.795833333337</v>
      </c>
      <c r="U114" s="39"/>
      <c r="V114" s="39"/>
      <c r="W114" s="39"/>
      <c r="X114" s="39"/>
      <c r="Y114" s="39"/>
      <c r="Z114" s="40"/>
    </row>
    <row r="115" spans="1:26" s="41" customFormat="1" ht="12" customHeight="1">
      <c r="A115" s="46">
        <v>14200223</v>
      </c>
      <c r="B115" s="30" t="s">
        <v>164</v>
      </c>
      <c r="C115" s="31">
        <v>21983.79</v>
      </c>
      <c r="D115" s="31">
        <v>21838.79</v>
      </c>
      <c r="E115" s="31">
        <v>21838.79</v>
      </c>
      <c r="F115" s="31">
        <v>21838.79</v>
      </c>
      <c r="G115" s="31">
        <v>23425.81</v>
      </c>
      <c r="H115" s="31">
        <v>22127.19</v>
      </c>
      <c r="I115" s="32">
        <v>21822.79</v>
      </c>
      <c r="J115" s="32">
        <v>23242.14</v>
      </c>
      <c r="K115" s="33">
        <v>21822.79</v>
      </c>
      <c r="L115" s="33">
        <v>22222.79</v>
      </c>
      <c r="M115" s="33">
        <v>22222.79</v>
      </c>
      <c r="N115" s="33">
        <v>22222.79</v>
      </c>
      <c r="O115" s="33">
        <v>22974.29</v>
      </c>
      <c r="P115" s="34">
        <f t="shared" si="8"/>
        <v>22258.708333333332</v>
      </c>
      <c r="Q115" s="42"/>
      <c r="R115" s="42"/>
      <c r="S115" s="45"/>
      <c r="T115" s="38">
        <f t="shared" si="11"/>
        <v>22258.708333333332</v>
      </c>
      <c r="U115" s="39"/>
      <c r="V115" s="39"/>
      <c r="W115" s="39"/>
      <c r="X115" s="39"/>
      <c r="Y115" s="39"/>
      <c r="Z115" s="40"/>
    </row>
    <row r="116" spans="1:26" s="41" customFormat="1" ht="12" customHeight="1">
      <c r="A116" s="46">
        <v>14200252</v>
      </c>
      <c r="B116" s="30" t="s">
        <v>165</v>
      </c>
      <c r="C116" s="31">
        <v>0</v>
      </c>
      <c r="D116" s="31">
        <v>0</v>
      </c>
      <c r="E116" s="31">
        <v>-1535593.1</v>
      </c>
      <c r="F116" s="31">
        <v>0</v>
      </c>
      <c r="G116" s="31">
        <v>0</v>
      </c>
      <c r="H116" s="31">
        <v>-1525678.44</v>
      </c>
      <c r="I116" s="32">
        <v>0</v>
      </c>
      <c r="J116" s="32">
        <v>0</v>
      </c>
      <c r="K116" s="33">
        <v>0</v>
      </c>
      <c r="L116" s="33">
        <v>0</v>
      </c>
      <c r="M116" s="33">
        <v>0</v>
      </c>
      <c r="N116" s="33">
        <v>0</v>
      </c>
      <c r="O116" s="33">
        <v>0</v>
      </c>
      <c r="P116" s="34">
        <f t="shared" si="8"/>
        <v>-255105.96166666667</v>
      </c>
      <c r="Q116" s="42"/>
      <c r="R116" s="42"/>
      <c r="S116" s="45"/>
      <c r="T116" s="38">
        <f t="shared" si="11"/>
        <v>-255105.96166666667</v>
      </c>
      <c r="U116" s="39"/>
      <c r="V116" s="39"/>
      <c r="W116" s="39"/>
      <c r="X116" s="39"/>
      <c r="Y116" s="39"/>
      <c r="Z116" s="40"/>
    </row>
    <row r="117" spans="1:26" s="41" customFormat="1" ht="12" customHeight="1">
      <c r="A117" s="46">
        <v>14200253</v>
      </c>
      <c r="B117" s="30" t="s">
        <v>166</v>
      </c>
      <c r="C117" s="31">
        <v>-8235.25</v>
      </c>
      <c r="D117" s="31">
        <v>-367497.77</v>
      </c>
      <c r="E117" s="31">
        <v>-285839.28999999998</v>
      </c>
      <c r="F117" s="31">
        <v>-26355.95</v>
      </c>
      <c r="G117" s="31">
        <v>-25208.18</v>
      </c>
      <c r="H117" s="31">
        <v>-222349.97</v>
      </c>
      <c r="I117" s="32">
        <v>-22388.58</v>
      </c>
      <c r="J117" s="32">
        <v>-49694.93</v>
      </c>
      <c r="K117" s="33">
        <v>-8044.29</v>
      </c>
      <c r="L117" s="33">
        <v>-51031.07</v>
      </c>
      <c r="M117" s="33">
        <v>-22336.720000000001</v>
      </c>
      <c r="N117" s="33">
        <v>-24175.38</v>
      </c>
      <c r="O117" s="33">
        <v>-30833.82</v>
      </c>
      <c r="P117" s="34">
        <f t="shared" si="8"/>
        <v>-93704.722083333312</v>
      </c>
      <c r="Q117" s="42"/>
      <c r="R117" s="42"/>
      <c r="S117" s="45"/>
      <c r="T117" s="38">
        <f t="shared" si="11"/>
        <v>-93704.722083333312</v>
      </c>
      <c r="U117" s="39"/>
      <c r="V117" s="39"/>
      <c r="W117" s="39"/>
      <c r="X117" s="39"/>
      <c r="Y117" s="39"/>
      <c r="Z117" s="40"/>
    </row>
    <row r="118" spans="1:26" s="41" customFormat="1" ht="12" customHeight="1">
      <c r="A118" s="46">
        <v>14300062</v>
      </c>
      <c r="B118" s="30" t="s">
        <v>167</v>
      </c>
      <c r="C118" s="31">
        <v>10334863.630000001</v>
      </c>
      <c r="D118" s="31">
        <v>9150371.3399999999</v>
      </c>
      <c r="E118" s="31">
        <v>7578944.9800000004</v>
      </c>
      <c r="F118" s="31">
        <v>6471282.8899999997</v>
      </c>
      <c r="G118" s="31">
        <v>5835805.25</v>
      </c>
      <c r="H118" s="31">
        <v>9563146.9700000007</v>
      </c>
      <c r="I118" s="32">
        <v>4155713.65</v>
      </c>
      <c r="J118" s="32">
        <v>7559177.1399999997</v>
      </c>
      <c r="K118" s="33">
        <v>6876923.5199999996</v>
      </c>
      <c r="L118" s="33">
        <v>9412008.4199999999</v>
      </c>
      <c r="M118" s="33">
        <v>14117956.48</v>
      </c>
      <c r="N118" s="33">
        <v>13941694.91</v>
      </c>
      <c r="O118" s="33">
        <v>12437518.189999999</v>
      </c>
      <c r="P118" s="34">
        <f t="shared" si="8"/>
        <v>8837434.7050000001</v>
      </c>
      <c r="Q118" s="42"/>
      <c r="R118" s="42"/>
      <c r="S118" s="45"/>
      <c r="T118" s="38">
        <f t="shared" si="11"/>
        <v>8837434.7050000001</v>
      </c>
      <c r="U118" s="39"/>
      <c r="V118" s="39"/>
      <c r="W118" s="39"/>
      <c r="X118" s="39"/>
      <c r="Y118" s="39"/>
      <c r="Z118" s="40"/>
    </row>
    <row r="119" spans="1:26" s="41" customFormat="1" ht="12" customHeight="1">
      <c r="A119" s="46">
        <v>14300072</v>
      </c>
      <c r="B119" s="30" t="s">
        <v>168</v>
      </c>
      <c r="C119" s="31">
        <v>316391.14</v>
      </c>
      <c r="D119" s="31">
        <v>210442.36</v>
      </c>
      <c r="E119" s="31">
        <v>170443.34</v>
      </c>
      <c r="F119" s="31">
        <v>435756.31</v>
      </c>
      <c r="G119" s="31">
        <v>139737.34</v>
      </c>
      <c r="H119" s="31">
        <v>217915.93</v>
      </c>
      <c r="I119" s="32">
        <v>165262.01999999999</v>
      </c>
      <c r="J119" s="32">
        <v>332703.44</v>
      </c>
      <c r="K119" s="33">
        <v>194026.61</v>
      </c>
      <c r="L119" s="33">
        <v>156560.04999999999</v>
      </c>
      <c r="M119" s="33">
        <v>148966.76</v>
      </c>
      <c r="N119" s="33">
        <v>251208.28</v>
      </c>
      <c r="O119" s="33">
        <v>293102.89</v>
      </c>
      <c r="P119" s="34">
        <f t="shared" si="8"/>
        <v>227314.12125</v>
      </c>
      <c r="Q119" s="42"/>
      <c r="R119" s="42"/>
      <c r="S119" s="45"/>
      <c r="T119" s="38">
        <f t="shared" si="11"/>
        <v>227314.12125</v>
      </c>
      <c r="U119" s="39"/>
      <c r="V119" s="39"/>
      <c r="W119" s="39"/>
      <c r="X119" s="39"/>
      <c r="Y119" s="39"/>
      <c r="Z119" s="40"/>
    </row>
    <row r="120" spans="1:26" s="41" customFormat="1" ht="12" customHeight="1">
      <c r="A120" s="54">
        <v>14300081</v>
      </c>
      <c r="B120" s="55" t="s">
        <v>169</v>
      </c>
      <c r="C120" s="31">
        <v>1331.1</v>
      </c>
      <c r="D120" s="31">
        <v>206985.73</v>
      </c>
      <c r="E120" s="31">
        <v>207891.66</v>
      </c>
      <c r="F120" s="31">
        <v>198927.99</v>
      </c>
      <c r="G120" s="31">
        <v>200455.17</v>
      </c>
      <c r="H120" s="31">
        <v>198808.95999999999</v>
      </c>
      <c r="I120" s="32">
        <v>198910.14</v>
      </c>
      <c r="J120" s="32">
        <v>199789.54</v>
      </c>
      <c r="K120" s="33">
        <v>200745.52</v>
      </c>
      <c r="L120" s="33">
        <v>198537.38</v>
      </c>
      <c r="M120" s="33">
        <v>197790.87</v>
      </c>
      <c r="N120" s="33">
        <v>186486.63</v>
      </c>
      <c r="O120" s="33">
        <v>181039.89</v>
      </c>
      <c r="P120" s="34">
        <f t="shared" si="8"/>
        <v>190542.92374999999</v>
      </c>
      <c r="Q120" s="42"/>
      <c r="R120" s="42"/>
      <c r="S120" s="45"/>
      <c r="T120" s="38">
        <f t="shared" si="11"/>
        <v>190542.92374999999</v>
      </c>
      <c r="U120" s="39"/>
      <c r="V120" s="39"/>
      <c r="W120" s="39"/>
      <c r="X120" s="39"/>
      <c r="Y120" s="39"/>
      <c r="Z120" s="40"/>
    </row>
    <row r="121" spans="1:26" s="41" customFormat="1" ht="12" customHeight="1">
      <c r="A121" s="46">
        <v>14300082</v>
      </c>
      <c r="B121" s="30" t="s">
        <v>170</v>
      </c>
      <c r="C121" s="31">
        <v>316391</v>
      </c>
      <c r="D121" s="31">
        <v>210442.27</v>
      </c>
      <c r="E121" s="31">
        <v>170443.26</v>
      </c>
      <c r="F121" s="31">
        <v>435756.4</v>
      </c>
      <c r="G121" s="31">
        <v>575493.78</v>
      </c>
      <c r="H121" s="31">
        <v>217915.91</v>
      </c>
      <c r="I121" s="32">
        <v>165261.57</v>
      </c>
      <c r="J121" s="32">
        <v>332703.37</v>
      </c>
      <c r="K121" s="33">
        <v>194026.5</v>
      </c>
      <c r="L121" s="33">
        <v>156559.64000000001</v>
      </c>
      <c r="M121" s="33">
        <v>305526.18</v>
      </c>
      <c r="N121" s="33">
        <v>251207.69</v>
      </c>
      <c r="O121" s="33">
        <v>293102.59999999998</v>
      </c>
      <c r="P121" s="34">
        <f t="shared" si="8"/>
        <v>276673.6141666667</v>
      </c>
      <c r="Q121" s="42"/>
      <c r="R121" s="42"/>
      <c r="S121" s="45"/>
      <c r="T121" s="38">
        <f t="shared" si="11"/>
        <v>276673.6141666667</v>
      </c>
      <c r="U121" s="39"/>
      <c r="V121" s="39"/>
      <c r="W121" s="39"/>
      <c r="X121" s="39"/>
      <c r="Y121" s="39"/>
      <c r="Z121" s="40"/>
    </row>
    <row r="122" spans="1:26" s="41" customFormat="1" ht="12" customHeight="1">
      <c r="A122" s="46">
        <v>14300141</v>
      </c>
      <c r="B122" s="30" t="s">
        <v>171</v>
      </c>
      <c r="C122" s="31">
        <v>25199837.890000001</v>
      </c>
      <c r="D122" s="31">
        <v>17732934.41</v>
      </c>
      <c r="E122" s="31">
        <v>12325254.74</v>
      </c>
      <c r="F122" s="31">
        <v>13264433.720000001</v>
      </c>
      <c r="G122" s="31">
        <v>10314432.390000001</v>
      </c>
      <c r="H122" s="31">
        <v>12306479.220000001</v>
      </c>
      <c r="I122" s="32">
        <v>13549768.359999999</v>
      </c>
      <c r="J122" s="32">
        <v>11214487.890000001</v>
      </c>
      <c r="K122" s="33">
        <v>11239858.25</v>
      </c>
      <c r="L122" s="33">
        <v>14642115.699999999</v>
      </c>
      <c r="M122" s="33">
        <v>18854116.870000001</v>
      </c>
      <c r="N122" s="33">
        <v>21807000.57</v>
      </c>
      <c r="O122" s="33">
        <v>20329715.18</v>
      </c>
      <c r="P122" s="34">
        <f t="shared" si="8"/>
        <v>15001304.887916667</v>
      </c>
      <c r="Q122" s="42"/>
      <c r="R122" s="42"/>
      <c r="S122" s="45"/>
      <c r="T122" s="38">
        <f t="shared" si="11"/>
        <v>15001304.887916667</v>
      </c>
      <c r="U122" s="39"/>
      <c r="V122" s="39"/>
      <c r="W122" s="39"/>
      <c r="X122" s="39"/>
      <c r="Y122" s="39"/>
      <c r="Z122" s="40"/>
    </row>
    <row r="123" spans="1:26" s="41" customFormat="1" ht="12" customHeight="1">
      <c r="A123" s="46">
        <v>14300151</v>
      </c>
      <c r="B123" s="30" t="s">
        <v>172</v>
      </c>
      <c r="C123" s="31">
        <v>1244635.05</v>
      </c>
      <c r="D123" s="31">
        <v>1275762.55</v>
      </c>
      <c r="E123" s="31">
        <v>1407591.7</v>
      </c>
      <c r="F123" s="31">
        <v>1609283.93</v>
      </c>
      <c r="G123" s="31">
        <v>1335022.6599999999</v>
      </c>
      <c r="H123" s="31">
        <v>1145545.48</v>
      </c>
      <c r="I123" s="32">
        <v>1181640.76</v>
      </c>
      <c r="J123" s="32">
        <v>1117213.76</v>
      </c>
      <c r="K123" s="33">
        <v>1170480.3600000001</v>
      </c>
      <c r="L123" s="33">
        <v>827752.33</v>
      </c>
      <c r="M123" s="33">
        <v>1003550.01</v>
      </c>
      <c r="N123" s="33">
        <v>1131481.26</v>
      </c>
      <c r="O123" s="33">
        <v>816810.64</v>
      </c>
      <c r="P123" s="34">
        <f t="shared" si="8"/>
        <v>1186337.30375</v>
      </c>
      <c r="Q123" s="42"/>
      <c r="R123" s="42"/>
      <c r="S123" s="45"/>
      <c r="T123" s="38">
        <f t="shared" si="11"/>
        <v>1186337.30375</v>
      </c>
      <c r="U123" s="39"/>
      <c r="V123" s="39"/>
      <c r="W123" s="39"/>
      <c r="X123" s="39"/>
      <c r="Y123" s="39"/>
      <c r="Z123" s="40"/>
    </row>
    <row r="124" spans="1:26" s="41" customFormat="1" ht="12" customHeight="1">
      <c r="A124" s="46">
        <v>14300171</v>
      </c>
      <c r="B124" s="30" t="s">
        <v>173</v>
      </c>
      <c r="C124" s="31">
        <v>12108358.92</v>
      </c>
      <c r="D124" s="31">
        <v>10598562.5</v>
      </c>
      <c r="E124" s="31">
        <v>10122832.09</v>
      </c>
      <c r="F124" s="31">
        <v>13115849.41</v>
      </c>
      <c r="G124" s="31">
        <v>15745277.189999999</v>
      </c>
      <c r="H124" s="31">
        <v>15735573.880000001</v>
      </c>
      <c r="I124" s="32">
        <v>14395268.33</v>
      </c>
      <c r="J124" s="32">
        <v>12852158.76</v>
      </c>
      <c r="K124" s="33">
        <v>11024968.380000001</v>
      </c>
      <c r="L124" s="33">
        <v>9378630.8599999994</v>
      </c>
      <c r="M124" s="33">
        <v>8782161.3699999992</v>
      </c>
      <c r="N124" s="33">
        <v>8955161.1300000008</v>
      </c>
      <c r="O124" s="33">
        <v>8841801.1099999994</v>
      </c>
      <c r="P124" s="34">
        <f t="shared" si="8"/>
        <v>11765126.992916668</v>
      </c>
      <c r="Q124" s="42"/>
      <c r="R124" s="42"/>
      <c r="S124" s="45"/>
      <c r="T124" s="38">
        <f t="shared" si="11"/>
        <v>11765126.992916668</v>
      </c>
      <c r="U124" s="39"/>
      <c r="V124" s="39"/>
      <c r="W124" s="39"/>
      <c r="X124" s="39"/>
      <c r="Y124" s="39"/>
      <c r="Z124" s="40"/>
    </row>
    <row r="125" spans="1:26" s="41" customFormat="1" ht="12" customHeight="1">
      <c r="A125" s="46">
        <v>14300213</v>
      </c>
      <c r="B125" s="30" t="s">
        <v>174</v>
      </c>
      <c r="C125" s="31">
        <v>0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2">
        <v>0</v>
      </c>
      <c r="J125" s="32">
        <v>5722.04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34">
        <f t="shared" si="8"/>
        <v>476.83666666666664</v>
      </c>
      <c r="Q125" s="42"/>
      <c r="R125" s="42"/>
      <c r="S125" s="45"/>
      <c r="T125" s="38">
        <f t="shared" si="11"/>
        <v>476.83666666666664</v>
      </c>
      <c r="U125" s="39"/>
      <c r="V125" s="39"/>
      <c r="W125" s="39"/>
      <c r="X125" s="39"/>
      <c r="Y125" s="39"/>
      <c r="Z125" s="40"/>
    </row>
    <row r="126" spans="1:26" s="41" customFormat="1" ht="12" customHeight="1">
      <c r="A126" s="46">
        <v>14300241</v>
      </c>
      <c r="B126" s="30" t="s">
        <v>175</v>
      </c>
      <c r="C126" s="31">
        <v>60750</v>
      </c>
      <c r="D126" s="31">
        <v>60750</v>
      </c>
      <c r="E126" s="31">
        <v>60750</v>
      </c>
      <c r="F126" s="31">
        <v>60750</v>
      </c>
      <c r="G126" s="31">
        <v>60750</v>
      </c>
      <c r="H126" s="31">
        <v>106519.45</v>
      </c>
      <c r="I126" s="32">
        <v>106519.45</v>
      </c>
      <c r="J126" s="32">
        <v>106519.45</v>
      </c>
      <c r="K126" s="33">
        <v>126769.45</v>
      </c>
      <c r="L126" s="33">
        <v>135769.45000000001</v>
      </c>
      <c r="M126" s="33">
        <v>150019.45000000001</v>
      </c>
      <c r="N126" s="33">
        <v>150019.45000000001</v>
      </c>
      <c r="O126" s="33">
        <v>150019.45000000001</v>
      </c>
      <c r="P126" s="34">
        <f t="shared" si="8"/>
        <v>102543.40625</v>
      </c>
      <c r="Q126" s="42"/>
      <c r="R126" s="42"/>
      <c r="S126" s="45" t="s">
        <v>45</v>
      </c>
      <c r="T126" s="38"/>
      <c r="U126" s="39"/>
      <c r="V126" s="39"/>
      <c r="W126" s="39">
        <f>P126</f>
        <v>102543.40625</v>
      </c>
      <c r="X126" s="39"/>
      <c r="Y126" s="39"/>
      <c r="Z126" s="40">
        <f>W126</f>
        <v>102543.40625</v>
      </c>
    </row>
    <row r="127" spans="1:26" s="41" customFormat="1" ht="12" customHeight="1">
      <c r="A127" s="46">
        <v>14300261</v>
      </c>
      <c r="B127" s="30" t="s">
        <v>176</v>
      </c>
      <c r="C127" s="31">
        <v>4371301.88</v>
      </c>
      <c r="D127" s="31">
        <v>4359683.9400000004</v>
      </c>
      <c r="E127" s="31">
        <v>4347556.8600000003</v>
      </c>
      <c r="F127" s="31">
        <v>4335667.91</v>
      </c>
      <c r="G127" s="31">
        <v>4323799.62</v>
      </c>
      <c r="H127" s="31">
        <v>4311268.43</v>
      </c>
      <c r="I127" s="32">
        <v>4299271.1399999997</v>
      </c>
      <c r="J127" s="32">
        <v>4286994.83</v>
      </c>
      <c r="K127" s="33">
        <v>4274951.8</v>
      </c>
      <c r="L127" s="33">
        <v>4262550.42</v>
      </c>
      <c r="M127" s="33">
        <v>4250460.26</v>
      </c>
      <c r="N127" s="33">
        <v>4238305.5999999996</v>
      </c>
      <c r="O127" s="33">
        <v>4225797.22</v>
      </c>
      <c r="P127" s="34">
        <f t="shared" si="8"/>
        <v>4299088.3633333333</v>
      </c>
      <c r="Q127" s="49"/>
      <c r="R127" s="49"/>
      <c r="S127" s="50" t="s">
        <v>45</v>
      </c>
      <c r="T127" s="38"/>
      <c r="U127" s="39"/>
      <c r="V127" s="39"/>
      <c r="W127" s="39">
        <f>P127</f>
        <v>4299088.3633333333</v>
      </c>
      <c r="X127" s="39"/>
      <c r="Y127" s="39"/>
      <c r="Z127" s="40">
        <f>W127</f>
        <v>4299088.3633333333</v>
      </c>
    </row>
    <row r="128" spans="1:26" s="41" customFormat="1" ht="12" customHeight="1">
      <c r="A128" s="46">
        <v>14300323</v>
      </c>
      <c r="B128" s="30" t="s">
        <v>177</v>
      </c>
      <c r="C128" s="31">
        <v>-5094.16</v>
      </c>
      <c r="D128" s="31">
        <v>0</v>
      </c>
      <c r="E128" s="31">
        <v>0</v>
      </c>
      <c r="F128" s="31">
        <v>0</v>
      </c>
      <c r="G128" s="31">
        <v>0</v>
      </c>
      <c r="H128" s="31">
        <v>-29.58</v>
      </c>
      <c r="I128" s="32">
        <v>0</v>
      </c>
      <c r="J128" s="32">
        <v>0</v>
      </c>
      <c r="K128" s="33">
        <v>0</v>
      </c>
      <c r="L128" s="33">
        <v>1009.34</v>
      </c>
      <c r="M128" s="33">
        <v>504.66</v>
      </c>
      <c r="N128" s="33">
        <v>0</v>
      </c>
      <c r="O128" s="33">
        <v>0</v>
      </c>
      <c r="P128" s="34">
        <f t="shared" si="8"/>
        <v>-88.554999999999993</v>
      </c>
      <c r="Q128" s="42"/>
      <c r="R128" s="42"/>
      <c r="S128" s="45"/>
      <c r="T128" s="38">
        <f>P128</f>
        <v>-88.554999999999993</v>
      </c>
      <c r="U128" s="39"/>
      <c r="V128" s="39"/>
      <c r="W128" s="39"/>
      <c r="X128" s="39"/>
      <c r="Y128" s="39"/>
      <c r="Z128" s="40"/>
    </row>
    <row r="129" spans="1:26" s="41" customFormat="1" ht="12" customHeight="1">
      <c r="A129" s="46">
        <v>14300333</v>
      </c>
      <c r="B129" s="30" t="s">
        <v>178</v>
      </c>
      <c r="C129" s="31">
        <v>46455.02</v>
      </c>
      <c r="D129" s="31">
        <v>46362.3</v>
      </c>
      <c r="E129" s="31">
        <v>46269.58</v>
      </c>
      <c r="F129" s="31">
        <v>46176.86</v>
      </c>
      <c r="G129" s="31">
        <v>46084.14</v>
      </c>
      <c r="H129" s="31">
        <v>45946.89</v>
      </c>
      <c r="I129" s="32">
        <v>44494.879999999997</v>
      </c>
      <c r="J129" s="32">
        <v>44330.84</v>
      </c>
      <c r="K129" s="33">
        <v>44211.33</v>
      </c>
      <c r="L129" s="33">
        <v>44002.76</v>
      </c>
      <c r="M129" s="33">
        <v>41760.51</v>
      </c>
      <c r="N129" s="33">
        <v>41507.410000000003</v>
      </c>
      <c r="O129" s="33">
        <v>41298.839999999997</v>
      </c>
      <c r="P129" s="34">
        <f t="shared" si="8"/>
        <v>44585.369166666664</v>
      </c>
      <c r="Q129" s="42"/>
      <c r="R129" s="42"/>
      <c r="S129" s="45"/>
      <c r="T129" s="38">
        <f>P129</f>
        <v>44585.369166666664</v>
      </c>
      <c r="U129" s="39"/>
      <c r="V129" s="39"/>
      <c r="W129" s="39"/>
      <c r="X129" s="39"/>
      <c r="Y129" s="39"/>
      <c r="Z129" s="40"/>
    </row>
    <row r="130" spans="1:26" s="41" customFormat="1" ht="12" customHeight="1">
      <c r="A130" s="46">
        <v>14300341</v>
      </c>
      <c r="B130" s="30" t="s">
        <v>179</v>
      </c>
      <c r="C130" s="31">
        <v>253.39</v>
      </c>
      <c r="D130" s="31">
        <v>45295.41</v>
      </c>
      <c r="E130" s="31">
        <v>2665.35</v>
      </c>
      <c r="F130" s="31">
        <v>1550.88</v>
      </c>
      <c r="G130" s="31">
        <v>1588.89</v>
      </c>
      <c r="H130" s="31">
        <v>10902.75</v>
      </c>
      <c r="I130" s="32">
        <v>12878.53</v>
      </c>
      <c r="J130" s="32">
        <v>978.11</v>
      </c>
      <c r="K130" s="33">
        <v>0</v>
      </c>
      <c r="L130" s="33">
        <v>141.01</v>
      </c>
      <c r="M130" s="33">
        <v>0</v>
      </c>
      <c r="N130" s="33">
        <v>0</v>
      </c>
      <c r="O130" s="33">
        <v>0</v>
      </c>
      <c r="P130" s="34">
        <f t="shared" si="8"/>
        <v>6343.96875</v>
      </c>
      <c r="Q130" s="42"/>
      <c r="R130" s="42"/>
      <c r="S130" s="45"/>
      <c r="T130" s="38">
        <f>P130</f>
        <v>6343.96875</v>
      </c>
      <c r="U130" s="39"/>
      <c r="V130" s="39"/>
      <c r="W130" s="39"/>
      <c r="X130" s="39"/>
      <c r="Y130" s="39"/>
      <c r="Z130" s="40"/>
    </row>
    <row r="131" spans="1:26" s="41" customFormat="1" ht="12" customHeight="1">
      <c r="A131" s="46">
        <v>14300703</v>
      </c>
      <c r="B131" s="30" t="s">
        <v>180</v>
      </c>
      <c r="C131" s="31">
        <v>7699994.46</v>
      </c>
      <c r="D131" s="31">
        <v>13774894.41</v>
      </c>
      <c r="E131" s="31">
        <v>13509832.699999999</v>
      </c>
      <c r="F131" s="31">
        <v>12221877.75</v>
      </c>
      <c r="G131" s="31">
        <v>11246298.189999999</v>
      </c>
      <c r="H131" s="31">
        <v>14213228.960000001</v>
      </c>
      <c r="I131" s="32">
        <v>11775698.26</v>
      </c>
      <c r="J131" s="32">
        <v>10735319.52</v>
      </c>
      <c r="K131" s="33">
        <v>10088896.119999999</v>
      </c>
      <c r="L131" s="33">
        <v>8813233.3699999992</v>
      </c>
      <c r="M131" s="33">
        <v>9470650.6300000008</v>
      </c>
      <c r="N131" s="33">
        <v>10821058.189999999</v>
      </c>
      <c r="O131" s="33">
        <v>8825317.7100000009</v>
      </c>
      <c r="P131" s="34">
        <f t="shared" ref="P131:P194" si="12">(C131+O131+SUM(D131:N131)*2)/24</f>
        <v>11244470.348750001</v>
      </c>
      <c r="Q131" s="42"/>
      <c r="R131" s="42"/>
      <c r="S131" s="45"/>
      <c r="T131" s="38">
        <f>P131</f>
        <v>11244470.348750001</v>
      </c>
      <c r="U131" s="39"/>
      <c r="V131" s="39"/>
      <c r="W131" s="39"/>
      <c r="X131" s="39"/>
      <c r="Y131" s="39"/>
      <c r="Z131" s="40"/>
    </row>
    <row r="132" spans="1:26" s="41" customFormat="1" ht="12" customHeight="1">
      <c r="A132" s="46">
        <v>14300713</v>
      </c>
      <c r="B132" s="30" t="s">
        <v>181</v>
      </c>
      <c r="C132" s="31">
        <v>29042.27</v>
      </c>
      <c r="D132" s="31">
        <v>31572.45</v>
      </c>
      <c r="E132" s="31">
        <v>33274.01</v>
      </c>
      <c r="F132" s="31">
        <v>29285.64</v>
      </c>
      <c r="G132" s="31">
        <v>28472.01</v>
      </c>
      <c r="H132" s="31">
        <v>28801.56</v>
      </c>
      <c r="I132" s="32">
        <v>28801.56</v>
      </c>
      <c r="J132" s="32">
        <v>29688.97</v>
      </c>
      <c r="K132" s="33">
        <v>32842.47</v>
      </c>
      <c r="L132" s="33">
        <v>31515.47</v>
      </c>
      <c r="M132" s="33">
        <v>31717.15</v>
      </c>
      <c r="N132" s="33">
        <v>31526.25</v>
      </c>
      <c r="O132" s="33">
        <v>31627.95</v>
      </c>
      <c r="P132" s="34">
        <f t="shared" si="12"/>
        <v>30652.720833333336</v>
      </c>
      <c r="Q132" s="42"/>
      <c r="R132" s="42"/>
      <c r="S132" s="45"/>
      <c r="T132" s="38">
        <f t="shared" ref="T132:T136" si="13">P132</f>
        <v>30652.720833333336</v>
      </c>
      <c r="U132" s="39"/>
      <c r="V132" s="39"/>
      <c r="W132" s="39"/>
      <c r="X132" s="39"/>
      <c r="Y132" s="39"/>
      <c r="Z132" s="40"/>
    </row>
    <row r="133" spans="1:26" s="41" customFormat="1" ht="12" customHeight="1">
      <c r="A133" s="46">
        <v>14300723</v>
      </c>
      <c r="B133" s="30" t="s">
        <v>182</v>
      </c>
      <c r="C133" s="31"/>
      <c r="D133" s="31"/>
      <c r="E133" s="31"/>
      <c r="F133" s="31"/>
      <c r="G133" s="31"/>
      <c r="H133" s="31"/>
      <c r="I133" s="32"/>
      <c r="J133" s="32"/>
      <c r="K133" s="33">
        <v>45716.15</v>
      </c>
      <c r="L133" s="33">
        <v>109106.42</v>
      </c>
      <c r="M133" s="33">
        <v>110346.42</v>
      </c>
      <c r="N133" s="33">
        <v>112066.31</v>
      </c>
      <c r="O133" s="33">
        <v>114118.86</v>
      </c>
      <c r="P133" s="34">
        <f t="shared" si="12"/>
        <v>36191.227500000001</v>
      </c>
      <c r="Q133" s="42"/>
      <c r="R133" s="42"/>
      <c r="S133" s="45"/>
      <c r="T133" s="38">
        <f t="shared" si="13"/>
        <v>36191.227500000001</v>
      </c>
      <c r="U133" s="39"/>
      <c r="V133" s="39"/>
      <c r="W133" s="39"/>
      <c r="X133" s="39"/>
      <c r="Y133" s="39"/>
      <c r="Z133" s="40"/>
    </row>
    <row r="134" spans="1:26" s="41" customFormat="1" ht="12" customHeight="1">
      <c r="A134" s="46">
        <v>14300733</v>
      </c>
      <c r="B134" s="30" t="s">
        <v>183</v>
      </c>
      <c r="C134" s="31">
        <v>16234131.16</v>
      </c>
      <c r="D134" s="31">
        <v>16460717.85</v>
      </c>
      <c r="E134" s="31">
        <v>16826686.199999999</v>
      </c>
      <c r="F134" s="31">
        <v>12497958.609999999</v>
      </c>
      <c r="G134" s="31">
        <v>12510618.85</v>
      </c>
      <c r="H134" s="31">
        <v>13033942.73</v>
      </c>
      <c r="I134" s="32">
        <v>12940838.210000001</v>
      </c>
      <c r="J134" s="32">
        <v>13102997.82</v>
      </c>
      <c r="K134" s="33">
        <v>13114718.550000001</v>
      </c>
      <c r="L134" s="33">
        <v>13120349.98</v>
      </c>
      <c r="M134" s="33">
        <v>13065957.949999999</v>
      </c>
      <c r="N134" s="33">
        <v>13158930.699999999</v>
      </c>
      <c r="O134" s="33">
        <v>13064354.27</v>
      </c>
      <c r="P134" s="34">
        <f t="shared" si="12"/>
        <v>13706913.34708333</v>
      </c>
      <c r="Q134" s="42"/>
      <c r="R134" s="42"/>
      <c r="S134" s="45"/>
      <c r="T134" s="38">
        <f t="shared" si="13"/>
        <v>13706913.34708333</v>
      </c>
      <c r="U134" s="39"/>
      <c r="V134" s="39"/>
      <c r="W134" s="39"/>
      <c r="X134" s="39"/>
      <c r="Y134" s="39"/>
      <c r="Z134" s="40"/>
    </row>
    <row r="135" spans="1:26" s="41" customFormat="1" ht="12" customHeight="1">
      <c r="A135" s="46">
        <v>14300743</v>
      </c>
      <c r="B135" s="30" t="s">
        <v>184</v>
      </c>
      <c r="C135" s="31">
        <v>667879.29</v>
      </c>
      <c r="D135" s="31">
        <v>649948.62</v>
      </c>
      <c r="E135" s="31">
        <v>618186.57999999996</v>
      </c>
      <c r="F135" s="31">
        <v>623461.19999999995</v>
      </c>
      <c r="G135" s="31">
        <v>597216.80000000005</v>
      </c>
      <c r="H135" s="31">
        <v>635027.53</v>
      </c>
      <c r="I135" s="32">
        <v>614420.74</v>
      </c>
      <c r="J135" s="32">
        <v>622770.56000000006</v>
      </c>
      <c r="K135" s="33">
        <v>528473.42000000004</v>
      </c>
      <c r="L135" s="33">
        <v>600215.04000000004</v>
      </c>
      <c r="M135" s="33">
        <v>637442.65</v>
      </c>
      <c r="N135" s="33">
        <v>671608.66</v>
      </c>
      <c r="O135" s="33">
        <v>658887.15</v>
      </c>
      <c r="P135" s="34">
        <f t="shared" si="12"/>
        <v>621846.25166666682</v>
      </c>
      <c r="Q135" s="42"/>
      <c r="R135" s="42"/>
      <c r="S135" s="45"/>
      <c r="T135" s="38">
        <f t="shared" si="13"/>
        <v>621846.25166666682</v>
      </c>
      <c r="U135" s="39"/>
      <c r="V135" s="39"/>
      <c r="W135" s="39"/>
      <c r="X135" s="39"/>
      <c r="Y135" s="39"/>
      <c r="Z135" s="40"/>
    </row>
    <row r="136" spans="1:26" s="41" customFormat="1" ht="12" customHeight="1">
      <c r="A136" s="46">
        <v>14300763</v>
      </c>
      <c r="B136" s="30" t="s">
        <v>185</v>
      </c>
      <c r="C136" s="31">
        <v>2154413.1</v>
      </c>
      <c r="D136" s="31">
        <v>0</v>
      </c>
      <c r="E136" s="31">
        <v>439422.39</v>
      </c>
      <c r="F136" s="31">
        <v>-618387.44999999995</v>
      </c>
      <c r="G136" s="31">
        <v>123725.62</v>
      </c>
      <c r="H136" s="31">
        <v>738948.06</v>
      </c>
      <c r="I136" s="32">
        <v>790847.28</v>
      </c>
      <c r="J136" s="32">
        <v>1014338.38</v>
      </c>
      <c r="K136" s="33">
        <v>1512997.8</v>
      </c>
      <c r="L136" s="33">
        <v>1797398.88</v>
      </c>
      <c r="M136" s="33">
        <v>2219920.42</v>
      </c>
      <c r="N136" s="33">
        <v>2638317.38</v>
      </c>
      <c r="O136" s="33">
        <v>3968732.73</v>
      </c>
      <c r="P136" s="34">
        <f t="shared" si="12"/>
        <v>1143258.4729166667</v>
      </c>
      <c r="Q136" s="42"/>
      <c r="R136" s="42"/>
      <c r="S136" s="45"/>
      <c r="T136" s="38">
        <f t="shared" si="13"/>
        <v>1143258.4729166667</v>
      </c>
      <c r="U136" s="39"/>
      <c r="V136" s="39"/>
      <c r="W136" s="39"/>
      <c r="X136" s="39"/>
      <c r="Y136" s="39"/>
      <c r="Z136" s="40"/>
    </row>
    <row r="137" spans="1:26" s="41" customFormat="1" ht="12" customHeight="1">
      <c r="A137" s="46">
        <v>14300913</v>
      </c>
      <c r="B137" s="30" t="s">
        <v>186</v>
      </c>
      <c r="C137" s="31"/>
      <c r="D137" s="31"/>
      <c r="E137" s="31"/>
      <c r="F137" s="31"/>
      <c r="G137" s="31"/>
      <c r="H137" s="31"/>
      <c r="I137" s="32"/>
      <c r="J137" s="32">
        <v>-216.61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4">
        <f t="shared" si="12"/>
        <v>-18.050833333333333</v>
      </c>
      <c r="Q137" s="42"/>
      <c r="R137" s="42"/>
      <c r="S137" s="45"/>
      <c r="T137" s="38">
        <f>P137</f>
        <v>-18.050833333333333</v>
      </c>
      <c r="U137" s="39"/>
      <c r="V137" s="39"/>
      <c r="W137" s="39"/>
      <c r="X137" s="39"/>
      <c r="Y137" s="39"/>
      <c r="Z137" s="40"/>
    </row>
    <row r="138" spans="1:26" s="41" customFormat="1" ht="12" customHeight="1">
      <c r="A138" s="46">
        <v>14300921</v>
      </c>
      <c r="B138" s="30" t="s">
        <v>187</v>
      </c>
      <c r="C138" s="31">
        <v>667342.82999999996</v>
      </c>
      <c r="D138" s="31">
        <v>667342.82999999996</v>
      </c>
      <c r="E138" s="31">
        <v>667342.82999999996</v>
      </c>
      <c r="F138" s="31">
        <v>690893.36</v>
      </c>
      <c r="G138" s="31">
        <v>690893.36</v>
      </c>
      <c r="H138" s="31">
        <v>690893.36</v>
      </c>
      <c r="I138" s="32">
        <v>690893.36</v>
      </c>
      <c r="J138" s="32">
        <v>690893.36</v>
      </c>
      <c r="K138" s="33">
        <v>690893.36</v>
      </c>
      <c r="L138" s="33">
        <v>690893.36</v>
      </c>
      <c r="M138" s="33">
        <v>690893.36</v>
      </c>
      <c r="N138" s="33">
        <v>690893.36</v>
      </c>
      <c r="O138" s="33">
        <v>690893.36</v>
      </c>
      <c r="P138" s="34">
        <f t="shared" si="12"/>
        <v>685986.99958333338</v>
      </c>
      <c r="Q138" s="42"/>
      <c r="R138" s="42"/>
      <c r="S138" s="45"/>
      <c r="T138" s="38">
        <f>P138</f>
        <v>685986.99958333338</v>
      </c>
      <c r="U138" s="39"/>
      <c r="V138" s="39"/>
      <c r="W138" s="39"/>
      <c r="X138" s="39"/>
      <c r="Y138" s="39"/>
      <c r="Z138" s="40"/>
    </row>
    <row r="139" spans="1:26" s="41" customFormat="1" ht="12" customHeight="1">
      <c r="A139" s="46">
        <v>14301022</v>
      </c>
      <c r="B139" s="30" t="s">
        <v>188</v>
      </c>
      <c r="C139" s="31">
        <v>6339120.6600000001</v>
      </c>
      <c r="D139" s="31">
        <v>6028700.21</v>
      </c>
      <c r="E139" s="31">
        <v>4240294.37</v>
      </c>
      <c r="F139" s="31">
        <v>3301322.68</v>
      </c>
      <c r="G139" s="31">
        <v>4493098.3</v>
      </c>
      <c r="H139" s="31">
        <v>3004818.21</v>
      </c>
      <c r="I139" s="32">
        <v>3604811.41</v>
      </c>
      <c r="J139" s="32">
        <v>2695464.09</v>
      </c>
      <c r="K139" s="33">
        <v>2271444.19</v>
      </c>
      <c r="L139" s="33">
        <v>2323151.7400000002</v>
      </c>
      <c r="M139" s="33">
        <v>3229510.32</v>
      </c>
      <c r="N139" s="33">
        <v>3463925.92</v>
      </c>
      <c r="O139" s="33">
        <v>4564889.6100000003</v>
      </c>
      <c r="P139" s="34">
        <f t="shared" si="12"/>
        <v>3675712.2145833336</v>
      </c>
      <c r="Q139" s="42"/>
      <c r="R139" s="42"/>
      <c r="S139" s="45"/>
      <c r="T139" s="38">
        <f>P139</f>
        <v>3675712.2145833336</v>
      </c>
      <c r="U139" s="39"/>
      <c r="V139" s="39"/>
      <c r="W139" s="39"/>
      <c r="X139" s="39"/>
      <c r="Y139" s="39"/>
      <c r="Z139" s="40"/>
    </row>
    <row r="140" spans="1:26" s="41" customFormat="1" ht="12" customHeight="1">
      <c r="A140" s="46">
        <v>14301033</v>
      </c>
      <c r="B140" s="30" t="s">
        <v>189</v>
      </c>
      <c r="C140" s="31">
        <v>23502.21</v>
      </c>
      <c r="D140" s="31">
        <v>-16717.05</v>
      </c>
      <c r="E140" s="31">
        <v>3676.41</v>
      </c>
      <c r="F140" s="31">
        <v>43827.49</v>
      </c>
      <c r="G140" s="31">
        <v>28313.11</v>
      </c>
      <c r="H140" s="31">
        <v>79871.34</v>
      </c>
      <c r="I140" s="32">
        <v>128129.07</v>
      </c>
      <c r="J140" s="32">
        <v>88464.76</v>
      </c>
      <c r="K140" s="33">
        <v>88464.76</v>
      </c>
      <c r="L140" s="33">
        <v>205485.27</v>
      </c>
      <c r="M140" s="33">
        <v>192855.11</v>
      </c>
      <c r="N140" s="33">
        <v>261720.97</v>
      </c>
      <c r="O140" s="33">
        <v>340050.87</v>
      </c>
      <c r="P140" s="34">
        <f t="shared" si="12"/>
        <v>107155.64833333333</v>
      </c>
      <c r="Q140" s="42"/>
      <c r="R140" s="42"/>
      <c r="S140" s="45"/>
      <c r="T140" s="38">
        <f t="shared" ref="T140:T141" si="14">P140</f>
        <v>107155.64833333333</v>
      </c>
      <c r="U140" s="39"/>
      <c r="V140" s="39"/>
      <c r="W140" s="39"/>
      <c r="X140" s="39"/>
      <c r="Y140" s="39"/>
      <c r="Z140" s="40"/>
    </row>
    <row r="141" spans="1:26" s="41" customFormat="1" ht="12" customHeight="1">
      <c r="A141" s="46">
        <v>14301041</v>
      </c>
      <c r="B141" s="30" t="s">
        <v>190</v>
      </c>
      <c r="C141" s="31">
        <v>6951.6</v>
      </c>
      <c r="D141" s="31">
        <v>6951.6</v>
      </c>
      <c r="E141" s="31">
        <v>6951.6</v>
      </c>
      <c r="F141" s="31">
        <v>6951.6</v>
      </c>
      <c r="G141" s="31">
        <v>6951.6</v>
      </c>
      <c r="H141" s="31">
        <v>532</v>
      </c>
      <c r="I141" s="32">
        <v>532</v>
      </c>
      <c r="J141" s="32">
        <v>532</v>
      </c>
      <c r="K141" s="33">
        <v>532</v>
      </c>
      <c r="L141" s="33">
        <v>385</v>
      </c>
      <c r="M141" s="33">
        <v>385</v>
      </c>
      <c r="N141" s="33">
        <v>385</v>
      </c>
      <c r="O141" s="33">
        <v>385</v>
      </c>
      <c r="P141" s="34">
        <f t="shared" si="12"/>
        <v>2896.4750000000004</v>
      </c>
      <c r="Q141" s="42"/>
      <c r="R141" s="42"/>
      <c r="S141" s="45"/>
      <c r="T141" s="38">
        <f t="shared" si="14"/>
        <v>2896.4750000000004</v>
      </c>
      <c r="U141" s="39"/>
      <c r="V141" s="39"/>
      <c r="W141" s="39"/>
      <c r="X141" s="39"/>
      <c r="Y141" s="39"/>
      <c r="Z141" s="40"/>
    </row>
    <row r="142" spans="1:26" s="41" customFormat="1" ht="12" customHeight="1">
      <c r="A142" s="46">
        <v>14301043</v>
      </c>
      <c r="B142" s="56" t="s">
        <v>191</v>
      </c>
      <c r="C142" s="31">
        <v>862293.7</v>
      </c>
      <c r="D142" s="31">
        <v>1061338.3500000001</v>
      </c>
      <c r="E142" s="31">
        <v>1118555.44</v>
      </c>
      <c r="F142" s="31">
        <v>1236883.05</v>
      </c>
      <c r="G142" s="31">
        <v>1287655.1499999999</v>
      </c>
      <c r="H142" s="31">
        <v>2530026.27</v>
      </c>
      <c r="I142" s="32">
        <v>2687773.59</v>
      </c>
      <c r="J142" s="32">
        <v>2008272.73</v>
      </c>
      <c r="K142" s="33">
        <v>2035010.14</v>
      </c>
      <c r="L142" s="33">
        <v>2564669.2400000002</v>
      </c>
      <c r="M142" s="33">
        <v>2780399.26</v>
      </c>
      <c r="N142" s="33">
        <v>2739692.76</v>
      </c>
      <c r="O142" s="33">
        <v>2662149.1800000002</v>
      </c>
      <c r="P142" s="34">
        <f t="shared" si="12"/>
        <v>1984374.7849999999</v>
      </c>
      <c r="Q142" s="42"/>
      <c r="R142" s="42"/>
      <c r="S142" s="45" t="s">
        <v>45</v>
      </c>
      <c r="T142" s="38"/>
      <c r="U142" s="39"/>
      <c r="V142" s="39"/>
      <c r="W142" s="39">
        <f>P142</f>
        <v>1984374.7849999999</v>
      </c>
      <c r="X142" s="39"/>
      <c r="Y142" s="39"/>
      <c r="Z142" s="40">
        <f>W142</f>
        <v>1984374.7849999999</v>
      </c>
    </row>
    <row r="143" spans="1:26" s="41" customFormat="1" ht="12" customHeight="1">
      <c r="A143" s="46">
        <v>14400311</v>
      </c>
      <c r="B143" s="30" t="s">
        <v>192</v>
      </c>
      <c r="C143" s="31">
        <v>-6783350.1500000004</v>
      </c>
      <c r="D143" s="31">
        <v>-6426726.8200000003</v>
      </c>
      <c r="E143" s="31">
        <v>-6490510.7300000004</v>
      </c>
      <c r="F143" s="31">
        <v>-5836642.3099999996</v>
      </c>
      <c r="G143" s="31">
        <v>-6534979.8600000003</v>
      </c>
      <c r="H143" s="31">
        <v>-5668603.1500000004</v>
      </c>
      <c r="I143" s="32">
        <v>-4647577.21</v>
      </c>
      <c r="J143" s="32">
        <v>-5138650.3899999997</v>
      </c>
      <c r="K143" s="33">
        <v>-5687139.2400000002</v>
      </c>
      <c r="L143" s="33">
        <v>-5464339.6600000001</v>
      </c>
      <c r="M143" s="33">
        <v>-5396717.3200000003</v>
      </c>
      <c r="N143" s="33">
        <v>-5324914.38</v>
      </c>
      <c r="O143" s="33">
        <v>-5682556.8200000003</v>
      </c>
      <c r="P143" s="34">
        <f t="shared" si="12"/>
        <v>-5737479.5462500006</v>
      </c>
      <c r="Q143" s="42"/>
      <c r="R143" s="42"/>
      <c r="S143" s="45"/>
      <c r="T143" s="38">
        <f>P143</f>
        <v>-5737479.5462500006</v>
      </c>
      <c r="U143" s="39"/>
      <c r="V143" s="39"/>
      <c r="W143" s="39"/>
      <c r="X143" s="39"/>
      <c r="Y143" s="39"/>
      <c r="Z143" s="40"/>
    </row>
    <row r="144" spans="1:26" s="41" customFormat="1" ht="12" customHeight="1">
      <c r="A144" s="46">
        <v>14400312</v>
      </c>
      <c r="B144" s="30" t="s">
        <v>193</v>
      </c>
      <c r="C144" s="31">
        <v>-2186114.9700000002</v>
      </c>
      <c r="D144" s="31">
        <v>-1875148.31</v>
      </c>
      <c r="E144" s="31">
        <v>-1934562.06</v>
      </c>
      <c r="F144" s="31">
        <v>-1608336.92</v>
      </c>
      <c r="G144" s="31">
        <v>-1824186.24</v>
      </c>
      <c r="H144" s="31">
        <v>-1603567.54</v>
      </c>
      <c r="I144" s="32">
        <v>-1250037.1599999999</v>
      </c>
      <c r="J144" s="32">
        <v>-1378875.78</v>
      </c>
      <c r="K144" s="33">
        <v>-1584671.08</v>
      </c>
      <c r="L144" s="33">
        <v>-1506329.89</v>
      </c>
      <c r="M144" s="33">
        <v>-1400826.14</v>
      </c>
      <c r="N144" s="33">
        <v>-1593005.83</v>
      </c>
      <c r="O144" s="33">
        <v>-1540368.86</v>
      </c>
      <c r="P144" s="34">
        <f t="shared" si="12"/>
        <v>-1618565.7387500003</v>
      </c>
      <c r="Q144" s="42"/>
      <c r="R144" s="42"/>
      <c r="S144" s="45"/>
      <c r="T144" s="38">
        <f t="shared" ref="T144:T148" si="15">P144</f>
        <v>-1618565.7387500003</v>
      </c>
      <c r="U144" s="39"/>
      <c r="V144" s="39"/>
      <c r="W144" s="39"/>
      <c r="X144" s="39"/>
      <c r="Y144" s="39"/>
      <c r="Z144" s="40"/>
    </row>
    <row r="145" spans="1:26" s="41" customFormat="1" ht="12" customHeight="1">
      <c r="A145" s="46">
        <v>14400313</v>
      </c>
      <c r="B145" s="30" t="s">
        <v>194</v>
      </c>
      <c r="C145" s="31">
        <v>-125759.34</v>
      </c>
      <c r="D145" s="31">
        <v>-1876238.66</v>
      </c>
      <c r="E145" s="31">
        <v>-1876045.07</v>
      </c>
      <c r="F145" s="31">
        <v>-145969.42000000001</v>
      </c>
      <c r="G145" s="31">
        <v>-140532.48000000001</v>
      </c>
      <c r="H145" s="31">
        <v>-138957.79999999999</v>
      </c>
      <c r="I145" s="32">
        <v>-139555.09</v>
      </c>
      <c r="J145" s="32">
        <v>-140115.54</v>
      </c>
      <c r="K145" s="33">
        <v>-139486.87</v>
      </c>
      <c r="L145" s="33">
        <v>-350626.33</v>
      </c>
      <c r="M145" s="33">
        <v>-350666.32</v>
      </c>
      <c r="N145" s="33">
        <v>-341654.05</v>
      </c>
      <c r="O145" s="33">
        <v>-16071.59</v>
      </c>
      <c r="P145" s="34">
        <f t="shared" si="12"/>
        <v>-475896.92458333331</v>
      </c>
      <c r="Q145" s="42"/>
      <c r="R145" s="42"/>
      <c r="S145" s="45"/>
      <c r="T145" s="38">
        <f t="shared" si="15"/>
        <v>-475896.92458333331</v>
      </c>
      <c r="U145" s="39"/>
      <c r="V145" s="39"/>
      <c r="W145" s="39"/>
      <c r="X145" s="39"/>
      <c r="Y145" s="39"/>
      <c r="Z145" s="40"/>
    </row>
    <row r="146" spans="1:26" s="41" customFormat="1" ht="12" customHeight="1">
      <c r="A146" s="46">
        <v>14400323</v>
      </c>
      <c r="B146" s="30" t="s">
        <v>195</v>
      </c>
      <c r="C146" s="31">
        <v>0</v>
      </c>
      <c r="D146" s="31">
        <v>0</v>
      </c>
      <c r="E146" s="31">
        <v>0</v>
      </c>
      <c r="F146" s="31">
        <v>4771.6499999999996</v>
      </c>
      <c r="G146" s="31">
        <v>-282.92</v>
      </c>
      <c r="H146" s="31">
        <v>0</v>
      </c>
      <c r="I146" s="32">
        <v>0</v>
      </c>
      <c r="J146" s="32">
        <v>0</v>
      </c>
      <c r="K146" s="33">
        <v>0</v>
      </c>
      <c r="L146" s="33">
        <v>0</v>
      </c>
      <c r="M146" s="33">
        <v>0</v>
      </c>
      <c r="N146" s="33">
        <v>190.9</v>
      </c>
      <c r="O146" s="33">
        <v>0</v>
      </c>
      <c r="P146" s="34">
        <f t="shared" si="12"/>
        <v>389.96916666666658</v>
      </c>
      <c r="Q146" s="42"/>
      <c r="R146" s="42"/>
      <c r="S146" s="45"/>
      <c r="T146" s="38">
        <f t="shared" si="15"/>
        <v>389.96916666666658</v>
      </c>
      <c r="U146" s="39"/>
      <c r="V146" s="39"/>
      <c r="W146" s="39"/>
      <c r="X146" s="39"/>
      <c r="Y146" s="39"/>
      <c r="Z146" s="40"/>
    </row>
    <row r="147" spans="1:26" s="41" customFormat="1" ht="12" customHeight="1">
      <c r="A147" s="46">
        <v>14400343</v>
      </c>
      <c r="B147" s="30" t="s">
        <v>196</v>
      </c>
      <c r="C147" s="31">
        <v>-1724859.46</v>
      </c>
      <c r="D147" s="31">
        <v>-1718136.94</v>
      </c>
      <c r="E147" s="31">
        <v>-1739294.32</v>
      </c>
      <c r="F147" s="31">
        <v>-1546304.57</v>
      </c>
      <c r="G147" s="31">
        <v>-1605468.73</v>
      </c>
      <c r="H147" s="31">
        <v>-1651725.36</v>
      </c>
      <c r="I147" s="32">
        <v>-1624431.03</v>
      </c>
      <c r="J147" s="32">
        <v>-1660613.63</v>
      </c>
      <c r="K147" s="33">
        <v>-1679948.17</v>
      </c>
      <c r="L147" s="33">
        <v>-1724214.74</v>
      </c>
      <c r="M147" s="33">
        <v>-1682280.2</v>
      </c>
      <c r="N147" s="33">
        <v>-1682424.44</v>
      </c>
      <c r="O147" s="33">
        <v>-1675325.23</v>
      </c>
      <c r="P147" s="34">
        <f t="shared" si="12"/>
        <v>-1667911.20625</v>
      </c>
      <c r="Q147" s="42"/>
      <c r="R147" s="42"/>
      <c r="S147" s="45"/>
      <c r="T147" s="38">
        <f t="shared" si="15"/>
        <v>-1667911.20625</v>
      </c>
      <c r="U147" s="39"/>
      <c r="V147" s="39"/>
      <c r="W147" s="39"/>
      <c r="X147" s="39"/>
      <c r="Y147" s="39"/>
      <c r="Z147" s="40"/>
    </row>
    <row r="148" spans="1:26" s="41" customFormat="1" ht="12" customHeight="1">
      <c r="A148" s="46">
        <v>14400353</v>
      </c>
      <c r="B148" s="30" t="s">
        <v>197</v>
      </c>
      <c r="C148" s="31">
        <v>-667879.29</v>
      </c>
      <c r="D148" s="31">
        <v>-649948.62</v>
      </c>
      <c r="E148" s="31">
        <v>-618186.57999999996</v>
      </c>
      <c r="F148" s="31">
        <v>-623461.19999999995</v>
      </c>
      <c r="G148" s="31">
        <v>-597216.80000000005</v>
      </c>
      <c r="H148" s="31">
        <v>-635027.53</v>
      </c>
      <c r="I148" s="32">
        <v>-614420.74</v>
      </c>
      <c r="J148" s="32">
        <v>-620783.18000000005</v>
      </c>
      <c r="K148" s="33">
        <v>-526486.04</v>
      </c>
      <c r="L148" s="33">
        <v>-598227.66</v>
      </c>
      <c r="M148" s="33">
        <v>-635455.27</v>
      </c>
      <c r="N148" s="33">
        <v>-669621.28</v>
      </c>
      <c r="O148" s="33">
        <v>-656899.77</v>
      </c>
      <c r="P148" s="34">
        <f t="shared" si="12"/>
        <v>-620935.36916666676</v>
      </c>
      <c r="Q148" s="42"/>
      <c r="R148" s="42"/>
      <c r="S148" s="45"/>
      <c r="T148" s="38">
        <f t="shared" si="15"/>
        <v>-620935.36916666676</v>
      </c>
      <c r="U148" s="39"/>
      <c r="V148" s="39"/>
      <c r="W148" s="39"/>
      <c r="X148" s="39"/>
      <c r="Y148" s="39"/>
      <c r="Z148" s="40"/>
    </row>
    <row r="149" spans="1:26" s="41" customFormat="1" ht="12" customHeight="1">
      <c r="A149" s="46">
        <v>14600000</v>
      </c>
      <c r="B149" s="30" t="s">
        <v>198</v>
      </c>
      <c r="C149" s="31">
        <v>398250.18</v>
      </c>
      <c r="D149" s="31">
        <v>513887.43</v>
      </c>
      <c r="E149" s="31">
        <v>570029.32999999996</v>
      </c>
      <c r="F149" s="31">
        <v>459716.05</v>
      </c>
      <c r="G149" s="31">
        <v>538233.42000000004</v>
      </c>
      <c r="H149" s="31">
        <v>730619.5</v>
      </c>
      <c r="I149" s="32">
        <v>728848.73</v>
      </c>
      <c r="J149" s="32">
        <v>813627.3</v>
      </c>
      <c r="K149" s="33">
        <v>877289.17</v>
      </c>
      <c r="L149" s="33">
        <v>441003.02</v>
      </c>
      <c r="M149" s="33">
        <v>463027.16</v>
      </c>
      <c r="N149" s="33">
        <v>513393.05</v>
      </c>
      <c r="O149" s="33">
        <v>382341.64</v>
      </c>
      <c r="P149" s="34">
        <f t="shared" si="12"/>
        <v>586664.17249999999</v>
      </c>
      <c r="Q149" s="42"/>
      <c r="R149" s="42"/>
      <c r="S149" s="45" t="s">
        <v>104</v>
      </c>
      <c r="T149" s="38"/>
      <c r="U149" s="39"/>
      <c r="V149" s="39"/>
      <c r="W149" s="39">
        <f>P149</f>
        <v>586664.17249999999</v>
      </c>
      <c r="X149" s="39"/>
      <c r="Y149" s="39"/>
      <c r="Z149" s="40">
        <f>W149</f>
        <v>586664.17249999999</v>
      </c>
    </row>
    <row r="150" spans="1:26" s="41" customFormat="1" ht="12" customHeight="1">
      <c r="A150" s="46">
        <v>15100021</v>
      </c>
      <c r="B150" s="30" t="s">
        <v>199</v>
      </c>
      <c r="C150" s="31">
        <v>3027947.51</v>
      </c>
      <c r="D150" s="31">
        <v>2566048.16</v>
      </c>
      <c r="E150" s="31">
        <v>2761524.18</v>
      </c>
      <c r="F150" s="31">
        <v>3042624.55</v>
      </c>
      <c r="G150" s="31">
        <v>3032398.21</v>
      </c>
      <c r="H150" s="31">
        <v>2678837.2400000002</v>
      </c>
      <c r="I150" s="32">
        <v>3300278.05</v>
      </c>
      <c r="J150" s="32">
        <v>4415027.99</v>
      </c>
      <c r="K150" s="33">
        <v>5286845.1900000004</v>
      </c>
      <c r="L150" s="33">
        <v>4904812.13</v>
      </c>
      <c r="M150" s="33">
        <v>4569979.46</v>
      </c>
      <c r="N150" s="33">
        <v>3313366.08</v>
      </c>
      <c r="O150" s="33">
        <v>2959985.46</v>
      </c>
      <c r="P150" s="34">
        <f t="shared" si="12"/>
        <v>3572142.3104166668</v>
      </c>
      <c r="Q150" s="42"/>
      <c r="R150" s="42"/>
      <c r="S150" s="45"/>
      <c r="T150" s="38">
        <f t="shared" ref="T150:T172" si="16">P150</f>
        <v>3572142.3104166668</v>
      </c>
      <c r="U150" s="39"/>
      <c r="V150" s="39"/>
      <c r="W150" s="39"/>
      <c r="X150" s="39"/>
      <c r="Y150" s="39"/>
      <c r="Z150" s="40"/>
    </row>
    <row r="151" spans="1:26" s="41" customFormat="1" ht="12" customHeight="1">
      <c r="A151" s="46">
        <v>15100031</v>
      </c>
      <c r="B151" s="30" t="s">
        <v>200</v>
      </c>
      <c r="C151" s="31">
        <v>3106037.69</v>
      </c>
      <c r="D151" s="31">
        <v>3144737.14</v>
      </c>
      <c r="E151" s="31">
        <v>2983015.68</v>
      </c>
      <c r="F151" s="31">
        <v>3226046.86</v>
      </c>
      <c r="G151" s="31">
        <v>2675847.08</v>
      </c>
      <c r="H151" s="31">
        <v>2756193.6</v>
      </c>
      <c r="I151" s="32">
        <v>3077775.2</v>
      </c>
      <c r="J151" s="32">
        <v>3259820.5</v>
      </c>
      <c r="K151" s="33">
        <v>5805124.7300000004</v>
      </c>
      <c r="L151" s="33">
        <v>3996811.2</v>
      </c>
      <c r="M151" s="33">
        <v>4819831.9400000004</v>
      </c>
      <c r="N151" s="33">
        <v>4509920.46</v>
      </c>
      <c r="O151" s="33">
        <v>3915677.25</v>
      </c>
      <c r="P151" s="34">
        <f t="shared" si="12"/>
        <v>3647165.1549999998</v>
      </c>
      <c r="Q151" s="42"/>
      <c r="R151" s="42"/>
      <c r="S151" s="45"/>
      <c r="T151" s="38">
        <f t="shared" si="16"/>
        <v>3647165.1549999998</v>
      </c>
      <c r="U151" s="39"/>
      <c r="V151" s="39"/>
      <c r="W151" s="39"/>
      <c r="X151" s="39"/>
      <c r="Y151" s="39"/>
      <c r="Z151" s="40"/>
    </row>
    <row r="152" spans="1:26" s="41" customFormat="1" ht="12" customHeight="1">
      <c r="A152" s="46">
        <v>15100041</v>
      </c>
      <c r="B152" s="30" t="s">
        <v>201</v>
      </c>
      <c r="C152" s="31">
        <v>277117.93</v>
      </c>
      <c r="D152" s="31">
        <v>252536.93</v>
      </c>
      <c r="E152" s="31">
        <v>284058.93</v>
      </c>
      <c r="F152" s="31">
        <v>245240.93</v>
      </c>
      <c r="G152" s="31">
        <v>252874.93</v>
      </c>
      <c r="H152" s="31">
        <v>231541.93</v>
      </c>
      <c r="I152" s="32">
        <v>267731.93</v>
      </c>
      <c r="J152" s="32">
        <v>245935.93</v>
      </c>
      <c r="K152" s="33">
        <v>213977.93</v>
      </c>
      <c r="L152" s="33">
        <v>157106.93</v>
      </c>
      <c r="M152" s="33">
        <v>212271.93</v>
      </c>
      <c r="N152" s="33">
        <v>215026.13</v>
      </c>
      <c r="O152" s="33">
        <v>256529.03</v>
      </c>
      <c r="P152" s="34">
        <f t="shared" si="12"/>
        <v>237093.99249999996</v>
      </c>
      <c r="Q152" s="42"/>
      <c r="R152" s="42"/>
      <c r="S152" s="45"/>
      <c r="T152" s="38">
        <f t="shared" si="16"/>
        <v>237093.99249999996</v>
      </c>
      <c r="U152" s="39"/>
      <c r="V152" s="39"/>
      <c r="W152" s="39"/>
      <c r="X152" s="39"/>
      <c r="Y152" s="39"/>
      <c r="Z152" s="40"/>
    </row>
    <row r="153" spans="1:26" s="41" customFormat="1" ht="12" customHeight="1">
      <c r="A153" s="46">
        <v>15100061</v>
      </c>
      <c r="B153" s="30" t="s">
        <v>202</v>
      </c>
      <c r="C153" s="31">
        <v>36490.33</v>
      </c>
      <c r="D153" s="31">
        <v>45674.81</v>
      </c>
      <c r="E153" s="31">
        <v>36020.51</v>
      </c>
      <c r="F153" s="31">
        <v>35455.07</v>
      </c>
      <c r="G153" s="31">
        <v>32704.75</v>
      </c>
      <c r="H153" s="31">
        <v>24284.87</v>
      </c>
      <c r="I153" s="32">
        <v>24284.87</v>
      </c>
      <c r="J153" s="32">
        <v>24069.59</v>
      </c>
      <c r="K153" s="33">
        <v>22029.03</v>
      </c>
      <c r="L153" s="33">
        <v>22029.03</v>
      </c>
      <c r="M153" s="33">
        <v>22029.03</v>
      </c>
      <c r="N153" s="33">
        <v>22029.03</v>
      </c>
      <c r="O153" s="33">
        <v>15647.02</v>
      </c>
      <c r="P153" s="34">
        <f t="shared" si="12"/>
        <v>28056.605416666673</v>
      </c>
      <c r="Q153" s="42"/>
      <c r="R153" s="42"/>
      <c r="S153" s="45"/>
      <c r="T153" s="38">
        <f t="shared" si="16"/>
        <v>28056.605416666673</v>
      </c>
      <c r="U153" s="39"/>
      <c r="V153" s="39"/>
      <c r="W153" s="39"/>
      <c r="X153" s="39"/>
      <c r="Y153" s="39"/>
      <c r="Z153" s="40"/>
    </row>
    <row r="154" spans="1:26" s="41" customFormat="1" ht="12" customHeight="1">
      <c r="A154" s="46">
        <v>15100081</v>
      </c>
      <c r="B154" s="30" t="s">
        <v>203</v>
      </c>
      <c r="C154" s="31">
        <v>1546517.23</v>
      </c>
      <c r="D154" s="31">
        <v>1538235.79</v>
      </c>
      <c r="E154" s="31">
        <v>1590744.55</v>
      </c>
      <c r="F154" s="31">
        <v>1553818.87</v>
      </c>
      <c r="G154" s="31">
        <v>1549109.44</v>
      </c>
      <c r="H154" s="31">
        <v>1526649.89</v>
      </c>
      <c r="I154" s="32">
        <v>1526599.83</v>
      </c>
      <c r="J154" s="32">
        <v>1524021.41</v>
      </c>
      <c r="K154" s="33">
        <v>1524021.41</v>
      </c>
      <c r="L154" s="33">
        <v>1524021.41</v>
      </c>
      <c r="M154" s="33">
        <v>1517615.45</v>
      </c>
      <c r="N154" s="33">
        <v>1515451.56</v>
      </c>
      <c r="O154" s="33">
        <v>1511539.67</v>
      </c>
      <c r="P154" s="34">
        <f t="shared" si="12"/>
        <v>1534943.1716666666</v>
      </c>
      <c r="Q154" s="42"/>
      <c r="R154" s="42"/>
      <c r="S154" s="45"/>
      <c r="T154" s="38">
        <f t="shared" si="16"/>
        <v>1534943.1716666666</v>
      </c>
      <c r="U154" s="39"/>
      <c r="V154" s="39"/>
      <c r="W154" s="39"/>
      <c r="X154" s="39"/>
      <c r="Y154" s="39"/>
      <c r="Z154" s="40"/>
    </row>
    <row r="155" spans="1:26" s="41" customFormat="1" ht="12" customHeight="1">
      <c r="A155" s="46">
        <v>15100091</v>
      </c>
      <c r="B155" s="30" t="s">
        <v>204</v>
      </c>
      <c r="C155" s="31">
        <v>1780368.16</v>
      </c>
      <c r="D155" s="31">
        <v>1780368.16</v>
      </c>
      <c r="E155" s="31">
        <v>1780053.06</v>
      </c>
      <c r="F155" s="31">
        <v>1780020.86</v>
      </c>
      <c r="G155" s="31">
        <v>1779873.66</v>
      </c>
      <c r="H155" s="31">
        <v>1779873.66</v>
      </c>
      <c r="I155" s="32">
        <v>1779873.66</v>
      </c>
      <c r="J155" s="32">
        <v>1779873.66</v>
      </c>
      <c r="K155" s="33">
        <v>1779873.66</v>
      </c>
      <c r="L155" s="33">
        <v>1779873.66</v>
      </c>
      <c r="M155" s="33">
        <v>1779873.66</v>
      </c>
      <c r="N155" s="33">
        <v>1779873.66</v>
      </c>
      <c r="O155" s="33">
        <v>1779873.66</v>
      </c>
      <c r="P155" s="34">
        <f t="shared" si="12"/>
        <v>1779962.6891666667</v>
      </c>
      <c r="Q155" s="42"/>
      <c r="R155" s="42"/>
      <c r="S155" s="45"/>
      <c r="T155" s="38">
        <f t="shared" si="16"/>
        <v>1779962.6891666667</v>
      </c>
      <c r="U155" s="39"/>
      <c r="V155" s="39"/>
      <c r="W155" s="39"/>
      <c r="X155" s="39"/>
      <c r="Y155" s="39"/>
      <c r="Z155" s="40"/>
    </row>
    <row r="156" spans="1:26" s="41" customFormat="1" ht="12" customHeight="1">
      <c r="A156" s="46">
        <v>15100101</v>
      </c>
      <c r="B156" s="30" t="s">
        <v>205</v>
      </c>
      <c r="C156" s="31">
        <v>4583257.29</v>
      </c>
      <c r="D156" s="31">
        <v>4583257.29</v>
      </c>
      <c r="E156" s="31">
        <v>4504183.8600000003</v>
      </c>
      <c r="F156" s="31">
        <v>4484646.12</v>
      </c>
      <c r="G156" s="31">
        <v>4446725.91</v>
      </c>
      <c r="H156" s="31">
        <v>4342175.43</v>
      </c>
      <c r="I156" s="32">
        <v>4320236.93</v>
      </c>
      <c r="J156" s="32">
        <v>4320236.93</v>
      </c>
      <c r="K156" s="33">
        <v>4320236.93</v>
      </c>
      <c r="L156" s="33">
        <v>4320236.93</v>
      </c>
      <c r="M156" s="33">
        <v>4320236.93</v>
      </c>
      <c r="N156" s="33">
        <v>4320236.93</v>
      </c>
      <c r="O156" s="33">
        <v>4320236.93</v>
      </c>
      <c r="P156" s="34">
        <f t="shared" si="12"/>
        <v>4394513.1083333334</v>
      </c>
      <c r="Q156" s="42"/>
      <c r="R156" s="42"/>
      <c r="S156" s="45"/>
      <c r="T156" s="38">
        <f t="shared" si="16"/>
        <v>4394513.1083333334</v>
      </c>
      <c r="U156" s="39"/>
      <c r="V156" s="39"/>
      <c r="W156" s="39"/>
      <c r="X156" s="39"/>
      <c r="Y156" s="39"/>
      <c r="Z156" s="40"/>
    </row>
    <row r="157" spans="1:26" s="41" customFormat="1" ht="12" customHeight="1">
      <c r="A157" s="46">
        <v>15100122</v>
      </c>
      <c r="B157" s="30" t="s">
        <v>206</v>
      </c>
      <c r="C157" s="31">
        <v>296599.96000000002</v>
      </c>
      <c r="D157" s="31">
        <v>296599.96000000002</v>
      </c>
      <c r="E157" s="31">
        <v>296599.96000000002</v>
      </c>
      <c r="F157" s="31">
        <v>296599.96000000002</v>
      </c>
      <c r="G157" s="31">
        <v>296599.96000000002</v>
      </c>
      <c r="H157" s="31">
        <v>296599.96000000002</v>
      </c>
      <c r="I157" s="32">
        <v>296599.96000000002</v>
      </c>
      <c r="J157" s="32">
        <v>296599.96000000002</v>
      </c>
      <c r="K157" s="33">
        <v>296599.96000000002</v>
      </c>
      <c r="L157" s="33">
        <v>296599.96000000002</v>
      </c>
      <c r="M157" s="33">
        <v>296599.96000000002</v>
      </c>
      <c r="N157" s="33">
        <v>296344.58</v>
      </c>
      <c r="O157" s="33">
        <v>296344.58</v>
      </c>
      <c r="P157" s="34">
        <f t="shared" si="12"/>
        <v>296568.03750000003</v>
      </c>
      <c r="Q157" s="42"/>
      <c r="R157" s="42"/>
      <c r="S157" s="45"/>
      <c r="T157" s="38">
        <f t="shared" si="16"/>
        <v>296568.03750000003</v>
      </c>
      <c r="U157" s="39"/>
      <c r="V157" s="39"/>
      <c r="W157" s="39"/>
      <c r="X157" s="39"/>
      <c r="Y157" s="39"/>
      <c r="Z157" s="40"/>
    </row>
    <row r="158" spans="1:26" s="41" customFormat="1" ht="12" customHeight="1">
      <c r="A158" s="46">
        <v>15100181</v>
      </c>
      <c r="B158" s="30" t="s">
        <v>207</v>
      </c>
      <c r="C158" s="31">
        <v>59321.11</v>
      </c>
      <c r="D158" s="31">
        <v>100478.11</v>
      </c>
      <c r="E158" s="31">
        <v>71616.11</v>
      </c>
      <c r="F158" s="31">
        <v>75520.11</v>
      </c>
      <c r="G158" s="31">
        <v>92172.11</v>
      </c>
      <c r="H158" s="31">
        <v>56367.11</v>
      </c>
      <c r="I158" s="32">
        <v>75568.11</v>
      </c>
      <c r="J158" s="32">
        <v>79161.11</v>
      </c>
      <c r="K158" s="33">
        <v>131670.10999999999</v>
      </c>
      <c r="L158" s="33">
        <v>54702.11</v>
      </c>
      <c r="M158" s="33">
        <v>73467.11</v>
      </c>
      <c r="N158" s="33">
        <v>57227.23</v>
      </c>
      <c r="O158" s="33">
        <v>73516.11</v>
      </c>
      <c r="P158" s="34">
        <f t="shared" si="12"/>
        <v>77863.994999999995</v>
      </c>
      <c r="Q158" s="42"/>
      <c r="R158" s="42"/>
      <c r="S158" s="45"/>
      <c r="T158" s="38">
        <f t="shared" si="16"/>
        <v>77863.994999999995</v>
      </c>
      <c r="U158" s="39"/>
      <c r="V158" s="39"/>
      <c r="W158" s="39"/>
      <c r="X158" s="39"/>
      <c r="Y158" s="39"/>
      <c r="Z158" s="40"/>
    </row>
    <row r="159" spans="1:26" s="41" customFormat="1" ht="12" customHeight="1">
      <c r="A159" s="46">
        <v>15100211</v>
      </c>
      <c r="B159" s="30" t="s">
        <v>208</v>
      </c>
      <c r="C159" s="31">
        <v>29080.98</v>
      </c>
      <c r="D159" s="31">
        <v>119209.68</v>
      </c>
      <c r="E159" s="31">
        <v>-324324.84999999998</v>
      </c>
      <c r="F159" s="31">
        <v>-15835.69</v>
      </c>
      <c r="G159" s="31">
        <v>145219.95000000001</v>
      </c>
      <c r="H159" s="31">
        <v>-24015.26</v>
      </c>
      <c r="I159" s="32">
        <v>-124292.4</v>
      </c>
      <c r="J159" s="32">
        <v>-45999.51</v>
      </c>
      <c r="K159" s="33">
        <v>-92958.8</v>
      </c>
      <c r="L159" s="33">
        <v>-10873.81</v>
      </c>
      <c r="M159" s="33">
        <v>-12074.87</v>
      </c>
      <c r="N159" s="33">
        <v>52667.29</v>
      </c>
      <c r="O159" s="33">
        <v>-34530.199999999997</v>
      </c>
      <c r="P159" s="34">
        <f t="shared" si="12"/>
        <v>-28000.239999999994</v>
      </c>
      <c r="Q159" s="42"/>
      <c r="R159" s="42"/>
      <c r="S159" s="45"/>
      <c r="T159" s="38">
        <f t="shared" si="16"/>
        <v>-28000.239999999994</v>
      </c>
      <c r="U159" s="39"/>
      <c r="V159" s="39"/>
      <c r="W159" s="39"/>
      <c r="X159" s="39"/>
      <c r="Y159" s="39"/>
      <c r="Z159" s="40"/>
    </row>
    <row r="160" spans="1:26" s="41" customFormat="1" ht="12" customHeight="1">
      <c r="A160" s="46">
        <v>15100221</v>
      </c>
      <c r="B160" s="30" t="s">
        <v>209</v>
      </c>
      <c r="C160" s="31">
        <v>1780922.53</v>
      </c>
      <c r="D160" s="31">
        <v>1577812.36</v>
      </c>
      <c r="E160" s="31">
        <v>859664.08</v>
      </c>
      <c r="F160" s="31">
        <v>681456.58</v>
      </c>
      <c r="G160" s="31">
        <v>1346118.86</v>
      </c>
      <c r="H160" s="31">
        <v>683101.08</v>
      </c>
      <c r="I160" s="32">
        <v>369870.12</v>
      </c>
      <c r="J160" s="32">
        <v>239661.34</v>
      </c>
      <c r="K160" s="33">
        <v>350388.41</v>
      </c>
      <c r="L160" s="33">
        <v>275234.95</v>
      </c>
      <c r="M160" s="33">
        <v>810219.15</v>
      </c>
      <c r="N160" s="33">
        <v>1140498.52</v>
      </c>
      <c r="O160" s="33">
        <v>1503420.54</v>
      </c>
      <c r="P160" s="34">
        <f t="shared" si="12"/>
        <v>831349.74875000014</v>
      </c>
      <c r="Q160" s="42"/>
      <c r="R160" s="42"/>
      <c r="S160" s="45"/>
      <c r="T160" s="38">
        <f t="shared" si="16"/>
        <v>831349.74875000014</v>
      </c>
      <c r="U160" s="39"/>
      <c r="V160" s="39"/>
      <c r="W160" s="39"/>
      <c r="X160" s="39"/>
      <c r="Y160" s="39"/>
      <c r="Z160" s="40"/>
    </row>
    <row r="161" spans="1:26" s="41" customFormat="1" ht="12" customHeight="1">
      <c r="A161" s="46">
        <v>15100271</v>
      </c>
      <c r="B161" s="30" t="s">
        <v>210</v>
      </c>
      <c r="C161" s="31">
        <v>2766925.81</v>
      </c>
      <c r="D161" s="31">
        <v>2765952.67</v>
      </c>
      <c r="E161" s="31">
        <v>2809420.71</v>
      </c>
      <c r="F161" s="31">
        <v>2809287.46</v>
      </c>
      <c r="G161" s="31">
        <v>2807044.96</v>
      </c>
      <c r="H161" s="31">
        <v>2796687.21</v>
      </c>
      <c r="I161" s="32">
        <v>2796687.21</v>
      </c>
      <c r="J161" s="32">
        <v>2796687.21</v>
      </c>
      <c r="K161" s="33">
        <v>2796687.21</v>
      </c>
      <c r="L161" s="33">
        <v>2795461.96</v>
      </c>
      <c r="M161" s="33">
        <v>2792065.71</v>
      </c>
      <c r="N161" s="33">
        <v>2790804.33</v>
      </c>
      <c r="O161" s="33">
        <v>2790369.75</v>
      </c>
      <c r="P161" s="34">
        <f t="shared" si="12"/>
        <v>2794619.5350000006</v>
      </c>
      <c r="Q161" s="42"/>
      <c r="R161" s="42"/>
      <c r="S161" s="45"/>
      <c r="T161" s="38">
        <f t="shared" si="16"/>
        <v>2794619.5350000006</v>
      </c>
      <c r="U161" s="39"/>
      <c r="V161" s="39"/>
      <c r="W161" s="39"/>
      <c r="X161" s="39"/>
      <c r="Y161" s="39"/>
      <c r="Z161" s="40"/>
    </row>
    <row r="162" spans="1:26" s="41" customFormat="1" ht="12" customHeight="1">
      <c r="A162" s="57">
        <v>15100291</v>
      </c>
      <c r="B162" s="30" t="s">
        <v>211</v>
      </c>
      <c r="C162" s="31"/>
      <c r="D162" s="31"/>
      <c r="E162" s="31">
        <v>392738.52</v>
      </c>
      <c r="F162" s="31">
        <v>392523.81</v>
      </c>
      <c r="G162" s="31">
        <v>392523.81</v>
      </c>
      <c r="H162" s="31">
        <v>392523.81</v>
      </c>
      <c r="I162" s="32">
        <v>392523.81</v>
      </c>
      <c r="J162" s="32">
        <v>392523.81</v>
      </c>
      <c r="K162" s="33">
        <v>392523.81</v>
      </c>
      <c r="L162" s="33">
        <v>392523.81</v>
      </c>
      <c r="M162" s="33">
        <v>392523.81</v>
      </c>
      <c r="N162" s="33">
        <v>392523.81</v>
      </c>
      <c r="O162" s="33">
        <v>392523.81</v>
      </c>
      <c r="P162" s="34">
        <f t="shared" si="12"/>
        <v>343476.22625000001</v>
      </c>
      <c r="Q162" s="42"/>
      <c r="R162" s="42"/>
      <c r="S162" s="45"/>
      <c r="T162" s="38">
        <f t="shared" si="16"/>
        <v>343476.22625000001</v>
      </c>
      <c r="U162" s="39"/>
      <c r="V162" s="39"/>
      <c r="W162" s="39"/>
      <c r="X162" s="39"/>
      <c r="Y162" s="39"/>
      <c r="Z162" s="40"/>
    </row>
    <row r="163" spans="1:26" s="41" customFormat="1" ht="12" customHeight="1">
      <c r="A163" s="46">
        <v>15111001</v>
      </c>
      <c r="B163" s="30" t="s">
        <v>212</v>
      </c>
      <c r="C163" s="31">
        <v>248086.12</v>
      </c>
      <c r="D163" s="31">
        <v>248086.12</v>
      </c>
      <c r="E163" s="31">
        <v>246685.56</v>
      </c>
      <c r="F163" s="31">
        <v>245299</v>
      </c>
      <c r="G163" s="31">
        <v>243906.84</v>
      </c>
      <c r="H163" s="31">
        <v>243379.32</v>
      </c>
      <c r="I163" s="32">
        <v>243379.32</v>
      </c>
      <c r="J163" s="32">
        <v>243379.32</v>
      </c>
      <c r="K163" s="33">
        <v>242754.92</v>
      </c>
      <c r="L163" s="33">
        <v>242642.92</v>
      </c>
      <c r="M163" s="33">
        <v>242642.92</v>
      </c>
      <c r="N163" s="33">
        <v>242642.92</v>
      </c>
      <c r="O163" s="33">
        <v>242642.92</v>
      </c>
      <c r="P163" s="34">
        <f t="shared" si="12"/>
        <v>244180.30666666664</v>
      </c>
      <c r="Q163" s="42"/>
      <c r="R163" s="42"/>
      <c r="S163" s="45"/>
      <c r="T163" s="38">
        <f t="shared" si="16"/>
        <v>244180.30666666664</v>
      </c>
      <c r="U163" s="39"/>
      <c r="V163" s="39"/>
      <c r="W163" s="39"/>
      <c r="X163" s="39"/>
      <c r="Y163" s="39"/>
      <c r="Z163" s="40"/>
    </row>
    <row r="164" spans="1:26" s="41" customFormat="1" ht="12" customHeight="1">
      <c r="A164" s="46">
        <v>15400023</v>
      </c>
      <c r="B164" s="30" t="s">
        <v>213</v>
      </c>
      <c r="C164" s="31">
        <v>9657425.1300000008</v>
      </c>
      <c r="D164" s="31">
        <v>10671189.449999999</v>
      </c>
      <c r="E164" s="31">
        <v>10449816.41</v>
      </c>
      <c r="F164" s="31">
        <v>10435458.68</v>
      </c>
      <c r="G164" s="31">
        <v>10075853.609999999</v>
      </c>
      <c r="H164" s="31">
        <v>10473356.949999999</v>
      </c>
      <c r="I164" s="32">
        <v>10903734.16</v>
      </c>
      <c r="J164" s="32">
        <v>10208895.84</v>
      </c>
      <c r="K164" s="33">
        <v>10648854.279999999</v>
      </c>
      <c r="L164" s="33">
        <v>11285148.9</v>
      </c>
      <c r="M164" s="33">
        <v>10994059.810000001</v>
      </c>
      <c r="N164" s="33">
        <v>11551673.529999999</v>
      </c>
      <c r="O164" s="33">
        <v>11336141.960000001</v>
      </c>
      <c r="P164" s="34">
        <f t="shared" si="12"/>
        <v>10682902.097083334</v>
      </c>
      <c r="Q164" s="42"/>
      <c r="R164" s="42"/>
      <c r="S164" s="45"/>
      <c r="T164" s="38">
        <f t="shared" si="16"/>
        <v>10682902.097083334</v>
      </c>
      <c r="U164" s="39"/>
      <c r="V164" s="39"/>
      <c r="W164" s="39"/>
      <c r="X164" s="39"/>
      <c r="Y164" s="39"/>
      <c r="Z164" s="40"/>
    </row>
    <row r="165" spans="1:26" s="41" customFormat="1" ht="12" customHeight="1">
      <c r="A165" s="46">
        <v>15400031</v>
      </c>
      <c r="B165" s="30" t="s">
        <v>214</v>
      </c>
      <c r="C165" s="31">
        <v>5696969.54</v>
      </c>
      <c r="D165" s="31">
        <v>5720065.54</v>
      </c>
      <c r="E165" s="31">
        <v>5694373.54</v>
      </c>
      <c r="F165" s="31">
        <v>5713362.54</v>
      </c>
      <c r="G165" s="31">
        <v>5739402.54</v>
      </c>
      <c r="H165" s="31">
        <v>5798814.54</v>
      </c>
      <c r="I165" s="32">
        <v>5777798.54</v>
      </c>
      <c r="J165" s="32">
        <v>5925667.54</v>
      </c>
      <c r="K165" s="33">
        <v>5758062.54</v>
      </c>
      <c r="L165" s="33">
        <v>5890975.54</v>
      </c>
      <c r="M165" s="33">
        <v>5957928.54</v>
      </c>
      <c r="N165" s="33">
        <v>6006375.46</v>
      </c>
      <c r="O165" s="33">
        <v>5952793.04</v>
      </c>
      <c r="P165" s="34">
        <f t="shared" si="12"/>
        <v>5817309.0125000002</v>
      </c>
      <c r="Q165" s="42"/>
      <c r="R165" s="42"/>
      <c r="S165" s="45"/>
      <c r="T165" s="38">
        <f t="shared" si="16"/>
        <v>5817309.0125000002</v>
      </c>
      <c r="U165" s="39"/>
      <c r="V165" s="39"/>
      <c r="W165" s="39"/>
      <c r="X165" s="39"/>
      <c r="Y165" s="39"/>
      <c r="Z165" s="40"/>
    </row>
    <row r="166" spans="1:26" s="41" customFormat="1" ht="12" customHeight="1">
      <c r="A166" s="46">
        <v>15400033</v>
      </c>
      <c r="B166" s="30" t="s">
        <v>215</v>
      </c>
      <c r="C166" s="31">
        <v>-9658254.0700000003</v>
      </c>
      <c r="D166" s="31">
        <v>-10671189.449999999</v>
      </c>
      <c r="E166" s="31">
        <v>-10449816.41</v>
      </c>
      <c r="F166" s="31">
        <v>-10435530.289999999</v>
      </c>
      <c r="G166" s="31">
        <v>-10075925.220000001</v>
      </c>
      <c r="H166" s="31">
        <v>-10473356.949999999</v>
      </c>
      <c r="I166" s="32">
        <v>-10903949.779999999</v>
      </c>
      <c r="J166" s="32">
        <v>-10209052.689999999</v>
      </c>
      <c r="K166" s="33">
        <v>-10642949.439999999</v>
      </c>
      <c r="L166" s="33">
        <v>-11285345.67</v>
      </c>
      <c r="M166" s="33">
        <v>-10994187.609999999</v>
      </c>
      <c r="N166" s="33">
        <v>-11551721.35</v>
      </c>
      <c r="O166" s="33">
        <v>-11336169.33</v>
      </c>
      <c r="P166" s="34">
        <f t="shared" si="12"/>
        <v>-10682519.713333333</v>
      </c>
      <c r="Q166" s="42"/>
      <c r="R166" s="42"/>
      <c r="S166" s="45"/>
      <c r="T166" s="38">
        <f t="shared" si="16"/>
        <v>-10682519.713333333</v>
      </c>
      <c r="U166" s="39"/>
      <c r="V166" s="39"/>
      <c r="W166" s="39"/>
      <c r="X166" s="39"/>
      <c r="Y166" s="39"/>
      <c r="Z166" s="40"/>
    </row>
    <row r="167" spans="1:26" s="41" customFormat="1" ht="12" customHeight="1">
      <c r="A167" s="46">
        <v>15400041</v>
      </c>
      <c r="B167" s="30" t="s">
        <v>216</v>
      </c>
      <c r="C167" s="31">
        <v>4272747.03</v>
      </c>
      <c r="D167" s="31">
        <v>4290068.03</v>
      </c>
      <c r="E167" s="31">
        <v>4270800.03</v>
      </c>
      <c r="F167" s="31">
        <v>4285041.03</v>
      </c>
      <c r="G167" s="31">
        <v>4304571.03</v>
      </c>
      <c r="H167" s="31">
        <v>4349131.03</v>
      </c>
      <c r="I167" s="32">
        <v>4333369.03</v>
      </c>
      <c r="J167" s="32">
        <v>4444272.03</v>
      </c>
      <c r="K167" s="33">
        <v>4318569.03</v>
      </c>
      <c r="L167" s="33">
        <v>4418254.03</v>
      </c>
      <c r="M167" s="33">
        <v>4468442.03</v>
      </c>
      <c r="N167" s="33">
        <v>4504779.1500000004</v>
      </c>
      <c r="O167" s="33">
        <v>4464592.57</v>
      </c>
      <c r="P167" s="34">
        <f t="shared" si="12"/>
        <v>4362997.1875</v>
      </c>
      <c r="Q167" s="42"/>
      <c r="R167" s="42"/>
      <c r="S167" s="45"/>
      <c r="T167" s="38">
        <f t="shared" si="16"/>
        <v>4362997.1875</v>
      </c>
      <c r="U167" s="39"/>
      <c r="V167" s="39"/>
      <c r="W167" s="39"/>
      <c r="X167" s="39"/>
      <c r="Y167" s="39"/>
      <c r="Z167" s="40"/>
    </row>
    <row r="168" spans="1:26" s="41" customFormat="1" ht="12" customHeight="1">
      <c r="A168" s="46">
        <v>15400061</v>
      </c>
      <c r="B168" s="30" t="s">
        <v>217</v>
      </c>
      <c r="C168" s="31">
        <v>19669704.18</v>
      </c>
      <c r="D168" s="31">
        <v>18588583.510000002</v>
      </c>
      <c r="E168" s="31">
        <v>18148135.329999998</v>
      </c>
      <c r="F168" s="31">
        <v>18201752.949999999</v>
      </c>
      <c r="G168" s="31">
        <v>19151527.120000001</v>
      </c>
      <c r="H168" s="31">
        <v>19351678.98</v>
      </c>
      <c r="I168" s="32">
        <v>19842723.010000002</v>
      </c>
      <c r="J168" s="32">
        <v>20447675.75</v>
      </c>
      <c r="K168" s="33">
        <v>18964261.010000002</v>
      </c>
      <c r="L168" s="33">
        <v>16868308.75</v>
      </c>
      <c r="M168" s="33">
        <v>16859994.289999999</v>
      </c>
      <c r="N168" s="33">
        <v>28062756.050000001</v>
      </c>
      <c r="O168" s="33">
        <v>27353815.210000001</v>
      </c>
      <c r="P168" s="34">
        <f t="shared" si="12"/>
        <v>19833263.037083335</v>
      </c>
      <c r="Q168" s="42"/>
      <c r="R168" s="42"/>
      <c r="S168" s="45"/>
      <c r="T168" s="38">
        <f t="shared" si="16"/>
        <v>19833263.037083335</v>
      </c>
      <c r="U168" s="39"/>
      <c r="V168" s="39"/>
      <c r="W168" s="39"/>
      <c r="X168" s="39"/>
      <c r="Y168" s="39"/>
      <c r="Z168" s="40"/>
    </row>
    <row r="169" spans="1:26" s="41" customFormat="1" ht="12" customHeight="1">
      <c r="A169" s="46">
        <v>15400101</v>
      </c>
      <c r="B169" s="30" t="s">
        <v>218</v>
      </c>
      <c r="C169" s="31">
        <v>35628006.490000002</v>
      </c>
      <c r="D169" s="31">
        <v>34932676.450000003</v>
      </c>
      <c r="E169" s="31">
        <v>35474218.899999999</v>
      </c>
      <c r="F169" s="31">
        <v>28601462.100000001</v>
      </c>
      <c r="G169" s="31">
        <v>28297723.140000001</v>
      </c>
      <c r="H169" s="31">
        <v>28001307.010000002</v>
      </c>
      <c r="I169" s="32">
        <v>27821794.170000002</v>
      </c>
      <c r="J169" s="32">
        <v>28286992.120000001</v>
      </c>
      <c r="K169" s="33">
        <v>27508884.859999999</v>
      </c>
      <c r="L169" s="33">
        <v>26935767.82</v>
      </c>
      <c r="M169" s="33">
        <v>27480060.539999999</v>
      </c>
      <c r="N169" s="33">
        <v>30598624.57</v>
      </c>
      <c r="O169" s="33">
        <v>29434086.620000001</v>
      </c>
      <c r="P169" s="34">
        <f t="shared" si="12"/>
        <v>29705879.852916669</v>
      </c>
      <c r="Q169" s="42"/>
      <c r="R169" s="42"/>
      <c r="S169" s="45"/>
      <c r="T169" s="38">
        <f t="shared" si="16"/>
        <v>29705879.852916669</v>
      </c>
      <c r="U169" s="39"/>
      <c r="V169" s="39"/>
      <c r="W169" s="39"/>
      <c r="X169" s="39"/>
      <c r="Y169" s="39"/>
      <c r="Z169" s="40"/>
    </row>
    <row r="170" spans="1:26" s="41" customFormat="1" ht="12" customHeight="1">
      <c r="A170" s="46">
        <v>15400102</v>
      </c>
      <c r="B170" s="30" t="s">
        <v>219</v>
      </c>
      <c r="C170" s="31">
        <v>6359475.3200000003</v>
      </c>
      <c r="D170" s="31">
        <v>6354088.6699999999</v>
      </c>
      <c r="E170" s="31">
        <v>6173634.5999999996</v>
      </c>
      <c r="F170" s="31">
        <v>6043186.9800000004</v>
      </c>
      <c r="G170" s="31">
        <v>5850433.6799999997</v>
      </c>
      <c r="H170" s="31">
        <v>5700053.1399999997</v>
      </c>
      <c r="I170" s="32">
        <v>5765262.0599999996</v>
      </c>
      <c r="J170" s="32">
        <v>5584325.8200000003</v>
      </c>
      <c r="K170" s="33">
        <v>5466156.9299999997</v>
      </c>
      <c r="L170" s="33">
        <v>5928864.4800000004</v>
      </c>
      <c r="M170" s="33">
        <v>5999293.8499999996</v>
      </c>
      <c r="N170" s="33">
        <v>5795716.25</v>
      </c>
      <c r="O170" s="33">
        <v>5646393.0700000003</v>
      </c>
      <c r="P170" s="34">
        <f t="shared" si="12"/>
        <v>5888662.5545833334</v>
      </c>
      <c r="Q170" s="42"/>
      <c r="R170" s="42"/>
      <c r="S170" s="45"/>
      <c r="T170" s="38">
        <f t="shared" si="16"/>
        <v>5888662.5545833334</v>
      </c>
      <c r="U170" s="39"/>
      <c r="V170" s="39"/>
      <c r="W170" s="39"/>
      <c r="X170" s="39"/>
      <c r="Y170" s="39"/>
      <c r="Z170" s="40"/>
    </row>
    <row r="171" spans="1:26" s="41" customFormat="1" ht="12" customHeight="1">
      <c r="A171" s="46">
        <v>15400103</v>
      </c>
      <c r="B171" s="30" t="s">
        <v>220</v>
      </c>
      <c r="C171" s="31">
        <v>4970338.99</v>
      </c>
      <c r="D171" s="31">
        <v>4958438.9400000004</v>
      </c>
      <c r="E171" s="31">
        <v>5343192.9400000004</v>
      </c>
      <c r="F171" s="31">
        <v>8355459.3300000001</v>
      </c>
      <c r="G171" s="31">
        <v>8094955.4000000004</v>
      </c>
      <c r="H171" s="31">
        <v>12823602.09</v>
      </c>
      <c r="I171" s="32">
        <v>29186181.379999999</v>
      </c>
      <c r="J171" s="32">
        <v>29566053.010000002</v>
      </c>
      <c r="K171" s="33">
        <v>29907904.82</v>
      </c>
      <c r="L171" s="33">
        <v>29780862.489999998</v>
      </c>
      <c r="M171" s="33">
        <v>29765822.489999998</v>
      </c>
      <c r="N171" s="33">
        <v>27956199.989999998</v>
      </c>
      <c r="O171" s="33">
        <v>27274882.510000002</v>
      </c>
      <c r="P171" s="34">
        <f t="shared" si="12"/>
        <v>19321773.635833334</v>
      </c>
      <c r="Q171" s="42"/>
      <c r="R171" s="42"/>
      <c r="S171" s="45"/>
      <c r="T171" s="38">
        <f t="shared" si="16"/>
        <v>19321773.635833334</v>
      </c>
      <c r="U171" s="39"/>
      <c r="V171" s="39"/>
      <c r="W171" s="39"/>
      <c r="X171" s="39"/>
      <c r="Y171" s="39"/>
      <c r="Z171" s="40"/>
    </row>
    <row r="172" spans="1:26" s="41" customFormat="1" ht="12" customHeight="1">
      <c r="A172" s="46">
        <v>15400181</v>
      </c>
      <c r="B172" s="30" t="s">
        <v>221</v>
      </c>
      <c r="C172" s="31">
        <v>2787983.07</v>
      </c>
      <c r="D172" s="31">
        <v>2837125.37</v>
      </c>
      <c r="E172" s="31">
        <v>2832063.57</v>
      </c>
      <c r="F172" s="31">
        <v>2841655.68</v>
      </c>
      <c r="G172" s="31">
        <v>3837943.4</v>
      </c>
      <c r="H172" s="31">
        <v>3848626.21</v>
      </c>
      <c r="I172" s="32">
        <v>3859522.95</v>
      </c>
      <c r="J172" s="32">
        <v>3825495.83</v>
      </c>
      <c r="K172" s="33">
        <v>3818021.44</v>
      </c>
      <c r="L172" s="33">
        <v>3814574.02</v>
      </c>
      <c r="M172" s="33">
        <v>3834536.23</v>
      </c>
      <c r="N172" s="33">
        <v>3893593.11</v>
      </c>
      <c r="O172" s="33">
        <v>3922727.38</v>
      </c>
      <c r="P172" s="34">
        <f t="shared" si="12"/>
        <v>3549876.0862499997</v>
      </c>
      <c r="Q172" s="42"/>
      <c r="R172" s="42"/>
      <c r="S172" s="45"/>
      <c r="T172" s="38">
        <f t="shared" si="16"/>
        <v>3549876.0862499997</v>
      </c>
      <c r="U172" s="39"/>
      <c r="V172" s="39"/>
      <c r="W172" s="39"/>
      <c r="X172" s="39"/>
      <c r="Y172" s="39"/>
      <c r="Z172" s="40"/>
    </row>
    <row r="173" spans="1:26" s="41" customFormat="1" ht="12" customHeight="1">
      <c r="A173" s="46">
        <v>15600003</v>
      </c>
      <c r="B173" s="30" t="s">
        <v>222</v>
      </c>
      <c r="C173" s="31">
        <v>259569.61</v>
      </c>
      <c r="D173" s="31">
        <v>156115.41</v>
      </c>
      <c r="E173" s="31">
        <v>92631.05</v>
      </c>
      <c r="F173" s="31">
        <v>289557.46000000002</v>
      </c>
      <c r="G173" s="31">
        <v>244239.56</v>
      </c>
      <c r="H173" s="31">
        <v>213403.19</v>
      </c>
      <c r="I173" s="32">
        <v>67358.53</v>
      </c>
      <c r="J173" s="32">
        <v>128561.61</v>
      </c>
      <c r="K173" s="33">
        <v>424429.3</v>
      </c>
      <c r="L173" s="33">
        <v>396856.21</v>
      </c>
      <c r="M173" s="33">
        <v>259383.27</v>
      </c>
      <c r="N173" s="33">
        <v>259383.27</v>
      </c>
      <c r="O173" s="33">
        <v>149552.1</v>
      </c>
      <c r="P173" s="34">
        <f t="shared" si="12"/>
        <v>228039.97624999998</v>
      </c>
      <c r="Q173" s="42"/>
      <c r="R173" s="42"/>
      <c r="S173" s="45" t="s">
        <v>45</v>
      </c>
      <c r="T173" s="38"/>
      <c r="U173" s="39"/>
      <c r="V173" s="39"/>
      <c r="W173" s="39">
        <f>P173</f>
        <v>228039.97624999998</v>
      </c>
      <c r="X173" s="39"/>
      <c r="Y173" s="39"/>
      <c r="Z173" s="40">
        <f>W173</f>
        <v>228039.97624999998</v>
      </c>
    </row>
    <row r="174" spans="1:26" s="41" customFormat="1" ht="12" customHeight="1">
      <c r="A174" s="46">
        <v>15810001</v>
      </c>
      <c r="B174" s="30" t="s">
        <v>223</v>
      </c>
      <c r="C174" s="31">
        <v>34267.199999999997</v>
      </c>
      <c r="D174" s="31">
        <v>34267.199999999997</v>
      </c>
      <c r="E174" s="31">
        <v>34267.199999999997</v>
      </c>
      <c r="F174" s="31">
        <v>4082.8</v>
      </c>
      <c r="G174" s="31">
        <v>4082.8</v>
      </c>
      <c r="H174" s="31">
        <v>4082.8</v>
      </c>
      <c r="I174" s="32">
        <v>4082.8</v>
      </c>
      <c r="J174" s="32">
        <v>4082.8</v>
      </c>
      <c r="K174" s="33">
        <v>4082.8</v>
      </c>
      <c r="L174" s="33">
        <v>4082.8</v>
      </c>
      <c r="M174" s="33">
        <v>4082.8</v>
      </c>
      <c r="N174" s="33">
        <v>4082.8</v>
      </c>
      <c r="O174" s="33">
        <v>4082.8</v>
      </c>
      <c r="P174" s="34">
        <f t="shared" si="12"/>
        <v>10371.216666666669</v>
      </c>
      <c r="Q174" s="42"/>
      <c r="R174" s="42"/>
      <c r="S174" s="45" t="s">
        <v>115</v>
      </c>
      <c r="T174" s="38">
        <f t="shared" ref="T174:T234" si="17">P174</f>
        <v>10371.216666666669</v>
      </c>
      <c r="U174" s="39"/>
      <c r="V174" s="39"/>
      <c r="W174" s="39"/>
      <c r="X174" s="39"/>
      <c r="Y174" s="39"/>
      <c r="Z174" s="40"/>
    </row>
    <row r="175" spans="1:26" s="41" customFormat="1" ht="12" customHeight="1">
      <c r="A175" s="46">
        <v>16300023</v>
      </c>
      <c r="B175" s="30" t="s">
        <v>224</v>
      </c>
      <c r="C175" s="31">
        <v>4321991.79</v>
      </c>
      <c r="D175" s="31">
        <v>4080774.94</v>
      </c>
      <c r="E175" s="31">
        <v>4066293.98</v>
      </c>
      <c r="F175" s="31">
        <v>3744327.91</v>
      </c>
      <c r="G175" s="31">
        <v>3684641.87</v>
      </c>
      <c r="H175" s="31">
        <v>3595029.44</v>
      </c>
      <c r="I175" s="32">
        <v>3500019</v>
      </c>
      <c r="J175" s="32">
        <v>3321052.02</v>
      </c>
      <c r="K175" s="33">
        <v>3182036.59</v>
      </c>
      <c r="L175" s="33">
        <v>2719552.74</v>
      </c>
      <c r="M175" s="33">
        <v>2546078.09</v>
      </c>
      <c r="N175" s="33">
        <v>2200898.2999999998</v>
      </c>
      <c r="O175" s="33">
        <v>2188609.62</v>
      </c>
      <c r="P175" s="34">
        <f t="shared" si="12"/>
        <v>3324667.1320833326</v>
      </c>
      <c r="Q175" s="42"/>
      <c r="R175" s="42"/>
      <c r="S175" s="45"/>
      <c r="T175" s="38">
        <f t="shared" si="17"/>
        <v>3324667.1320833326</v>
      </c>
      <c r="U175" s="39"/>
      <c r="V175" s="39"/>
      <c r="W175" s="39"/>
      <c r="X175" s="39"/>
      <c r="Y175" s="39"/>
      <c r="Z175" s="40"/>
    </row>
    <row r="176" spans="1:26" s="41" customFormat="1" ht="12" customHeight="1">
      <c r="A176" s="46">
        <v>16300063</v>
      </c>
      <c r="B176" s="30" t="s">
        <v>225</v>
      </c>
      <c r="C176" s="31">
        <v>748744.78</v>
      </c>
      <c r="D176" s="31">
        <v>741987.98</v>
      </c>
      <c r="E176" s="31">
        <v>746015.73</v>
      </c>
      <c r="F176" s="31">
        <v>454138.44</v>
      </c>
      <c r="G176" s="31">
        <v>456892.33</v>
      </c>
      <c r="H176" s="31">
        <v>483343.1</v>
      </c>
      <c r="I176" s="32">
        <v>481575.23</v>
      </c>
      <c r="J176" s="32">
        <v>485395.85</v>
      </c>
      <c r="K176" s="33">
        <v>485395.85</v>
      </c>
      <c r="L176" s="33">
        <v>476726.42</v>
      </c>
      <c r="M176" s="33">
        <v>503132.15999999997</v>
      </c>
      <c r="N176" s="33">
        <v>442437.17</v>
      </c>
      <c r="O176" s="33">
        <v>450319.46</v>
      </c>
      <c r="P176" s="34">
        <f t="shared" si="12"/>
        <v>529714.36499999999</v>
      </c>
      <c r="Q176" s="42"/>
      <c r="R176" s="42"/>
      <c r="S176" s="45"/>
      <c r="T176" s="38">
        <f t="shared" si="17"/>
        <v>529714.36499999999</v>
      </c>
      <c r="U176" s="39"/>
      <c r="V176" s="39"/>
      <c r="W176" s="39"/>
      <c r="X176" s="39"/>
      <c r="Y176" s="39"/>
      <c r="Z176" s="40"/>
    </row>
    <row r="177" spans="1:26" s="41" customFormat="1" ht="12" customHeight="1">
      <c r="A177" s="46">
        <v>16410002</v>
      </c>
      <c r="B177" s="30" t="s">
        <v>226</v>
      </c>
      <c r="C177" s="31">
        <v>21528322.350000001</v>
      </c>
      <c r="D177" s="31">
        <v>21641662.699999999</v>
      </c>
      <c r="E177" s="31">
        <v>20216315.98</v>
      </c>
      <c r="F177" s="31">
        <v>18032312.620000001</v>
      </c>
      <c r="G177" s="31">
        <v>16026777.449999999</v>
      </c>
      <c r="H177" s="31">
        <v>10466694.99</v>
      </c>
      <c r="I177" s="32">
        <v>8605751.1300000008</v>
      </c>
      <c r="J177" s="32">
        <v>8323752.6900000004</v>
      </c>
      <c r="K177" s="33">
        <v>11013138.880000001</v>
      </c>
      <c r="L177" s="33">
        <v>11557265.4</v>
      </c>
      <c r="M177" s="33">
        <v>12854339.800000001</v>
      </c>
      <c r="N177" s="33">
        <v>15017947.77</v>
      </c>
      <c r="O177" s="33">
        <v>17331874.140000001</v>
      </c>
      <c r="P177" s="34">
        <f t="shared" si="12"/>
        <v>14432171.471249999</v>
      </c>
      <c r="Q177" s="42"/>
      <c r="R177" s="42"/>
      <c r="S177" s="45"/>
      <c r="T177" s="38">
        <f t="shared" si="17"/>
        <v>14432171.471249999</v>
      </c>
      <c r="U177" s="39"/>
      <c r="V177" s="39"/>
      <c r="W177" s="39"/>
      <c r="X177" s="39"/>
      <c r="Y177" s="39"/>
      <c r="Z177" s="40"/>
    </row>
    <row r="178" spans="1:26" s="41" customFormat="1" ht="12" customHeight="1">
      <c r="A178" s="46">
        <v>16410012</v>
      </c>
      <c r="B178" s="30" t="s">
        <v>227</v>
      </c>
      <c r="C178" s="31">
        <v>3348693.94</v>
      </c>
      <c r="D178" s="31">
        <v>3340365.13</v>
      </c>
      <c r="E178" s="31">
        <v>3324767.07</v>
      </c>
      <c r="F178" s="31">
        <v>3316057.43</v>
      </c>
      <c r="G178" s="31">
        <v>3312141.41</v>
      </c>
      <c r="H178" s="31">
        <v>3309327.32</v>
      </c>
      <c r="I178" s="32">
        <v>3227305.6</v>
      </c>
      <c r="J178" s="32">
        <v>2977029.56</v>
      </c>
      <c r="K178" s="33">
        <v>2742409.9</v>
      </c>
      <c r="L178" s="33">
        <v>2669367.54</v>
      </c>
      <c r="M178" s="33">
        <v>2659534.96</v>
      </c>
      <c r="N178" s="33">
        <v>2659534.96</v>
      </c>
      <c r="O178" s="33">
        <v>2659534.96</v>
      </c>
      <c r="P178" s="34">
        <f t="shared" si="12"/>
        <v>3045162.9441666664</v>
      </c>
      <c r="Q178" s="42"/>
      <c r="R178" s="42"/>
      <c r="S178" s="45"/>
      <c r="T178" s="38">
        <f t="shared" si="17"/>
        <v>3045162.9441666664</v>
      </c>
      <c r="U178" s="39"/>
      <c r="V178" s="39"/>
      <c r="W178" s="39"/>
      <c r="X178" s="39"/>
      <c r="Y178" s="39"/>
      <c r="Z178" s="40"/>
    </row>
    <row r="179" spans="1:26" s="41" customFormat="1" ht="12" customHeight="1">
      <c r="A179" s="46">
        <v>16410022</v>
      </c>
      <c r="B179" s="30" t="s">
        <v>228</v>
      </c>
      <c r="C179" s="31">
        <v>21093624.420000002</v>
      </c>
      <c r="D179" s="31">
        <v>22451328.32</v>
      </c>
      <c r="E179" s="31">
        <v>19547007.789999999</v>
      </c>
      <c r="F179" s="31">
        <v>16780720.48</v>
      </c>
      <c r="G179" s="31">
        <v>15204424.810000001</v>
      </c>
      <c r="H179" s="31">
        <v>11427890.560000001</v>
      </c>
      <c r="I179" s="32">
        <v>13028416.720000001</v>
      </c>
      <c r="J179" s="32">
        <v>14399595.779999999</v>
      </c>
      <c r="K179" s="33">
        <v>16345638.359999999</v>
      </c>
      <c r="L179" s="33">
        <v>16936258.68</v>
      </c>
      <c r="M179" s="33">
        <v>18303665.870000001</v>
      </c>
      <c r="N179" s="33">
        <v>18633773.309999999</v>
      </c>
      <c r="O179" s="33">
        <v>20357050.239999998</v>
      </c>
      <c r="P179" s="34">
        <f t="shared" si="12"/>
        <v>16982004.834166665</v>
      </c>
      <c r="Q179" s="42"/>
      <c r="R179" s="42"/>
      <c r="S179" s="45"/>
      <c r="T179" s="38">
        <f t="shared" si="17"/>
        <v>16982004.834166665</v>
      </c>
      <c r="U179" s="39"/>
      <c r="V179" s="39"/>
      <c r="W179" s="39"/>
      <c r="X179" s="39"/>
      <c r="Y179" s="39"/>
      <c r="Z179" s="40"/>
    </row>
    <row r="180" spans="1:26" s="41" customFormat="1" ht="12" customHeight="1">
      <c r="A180" s="46">
        <v>16420002</v>
      </c>
      <c r="B180" s="30" t="s">
        <v>229</v>
      </c>
      <c r="C180" s="31">
        <v>576201.30000000005</v>
      </c>
      <c r="D180" s="31">
        <v>576201.30000000005</v>
      </c>
      <c r="E180" s="31">
        <v>0</v>
      </c>
      <c r="F180" s="31">
        <v>0</v>
      </c>
      <c r="G180" s="31">
        <v>0</v>
      </c>
      <c r="H180" s="31">
        <v>0</v>
      </c>
      <c r="I180" s="32">
        <v>0</v>
      </c>
      <c r="J180" s="32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4">
        <f t="shared" si="12"/>
        <v>72025.162500000006</v>
      </c>
      <c r="Q180" s="42"/>
      <c r="R180" s="42"/>
      <c r="S180" s="45"/>
      <c r="T180" s="38">
        <f t="shared" si="17"/>
        <v>72025.162500000006</v>
      </c>
      <c r="U180" s="39"/>
      <c r="V180" s="39"/>
      <c r="W180" s="39"/>
      <c r="X180" s="39"/>
      <c r="Y180" s="39"/>
      <c r="Z180" s="40"/>
    </row>
    <row r="181" spans="1:26" s="41" customFormat="1" ht="12" customHeight="1">
      <c r="A181" s="46">
        <v>16420012</v>
      </c>
      <c r="B181" s="30" t="s">
        <v>230</v>
      </c>
      <c r="C181" s="31">
        <v>56363.62</v>
      </c>
      <c r="D181" s="31">
        <v>62446.22</v>
      </c>
      <c r="E181" s="31">
        <v>49530.63</v>
      </c>
      <c r="F181" s="31">
        <v>52337.29</v>
      </c>
      <c r="G181" s="31">
        <v>36095.43</v>
      </c>
      <c r="H181" s="31">
        <v>46719.8</v>
      </c>
      <c r="I181" s="32">
        <v>58871.21</v>
      </c>
      <c r="J181" s="32">
        <v>52843.19</v>
      </c>
      <c r="K181" s="33">
        <v>45176.84</v>
      </c>
      <c r="L181" s="33">
        <v>39435.56</v>
      </c>
      <c r="M181" s="33">
        <v>34283.47</v>
      </c>
      <c r="N181" s="33">
        <v>27254.9</v>
      </c>
      <c r="O181" s="33">
        <v>23991.279999999999</v>
      </c>
      <c r="P181" s="34">
        <f t="shared" si="12"/>
        <v>45430.999166666668</v>
      </c>
      <c r="Q181" s="42"/>
      <c r="R181" s="42"/>
      <c r="S181" s="45"/>
      <c r="T181" s="38">
        <f t="shared" si="17"/>
        <v>45430.999166666668</v>
      </c>
      <c r="U181" s="39"/>
      <c r="V181" s="39"/>
      <c r="W181" s="39"/>
      <c r="X181" s="39"/>
      <c r="Y181" s="39"/>
      <c r="Z181" s="40"/>
    </row>
    <row r="182" spans="1:26" s="41" customFormat="1" ht="12" customHeight="1">
      <c r="A182" s="46">
        <v>16500013</v>
      </c>
      <c r="B182" s="30" t="s">
        <v>231</v>
      </c>
      <c r="C182" s="31">
        <v>709364.22</v>
      </c>
      <c r="D182" s="31">
        <v>354682.09</v>
      </c>
      <c r="E182" s="31">
        <v>0</v>
      </c>
      <c r="F182" s="31">
        <v>4070513.4</v>
      </c>
      <c r="G182" s="31">
        <v>3700466.73</v>
      </c>
      <c r="H182" s="31">
        <v>3330420.06</v>
      </c>
      <c r="I182" s="32">
        <v>2873379.39</v>
      </c>
      <c r="J182" s="32">
        <v>2590326.7200000002</v>
      </c>
      <c r="K182" s="33">
        <v>2220280.0499999998</v>
      </c>
      <c r="L182" s="33">
        <v>1850233.38</v>
      </c>
      <c r="M182" s="33">
        <v>1480186.71</v>
      </c>
      <c r="N182" s="33">
        <v>1110140.04</v>
      </c>
      <c r="O182" s="33">
        <v>740093.37</v>
      </c>
      <c r="P182" s="34">
        <f t="shared" si="12"/>
        <v>2025446.4470833335</v>
      </c>
      <c r="Q182" s="42"/>
      <c r="R182" s="42"/>
      <c r="S182" s="45"/>
      <c r="T182" s="38">
        <f t="shared" si="17"/>
        <v>2025446.4470833335</v>
      </c>
      <c r="U182" s="39"/>
      <c r="V182" s="39"/>
      <c r="W182" s="39"/>
      <c r="X182" s="39"/>
      <c r="Y182" s="39"/>
      <c r="Z182" s="40"/>
    </row>
    <row r="183" spans="1:26" s="41" customFormat="1" ht="12" customHeight="1">
      <c r="A183" s="46">
        <v>16500063</v>
      </c>
      <c r="B183" s="30" t="s">
        <v>232</v>
      </c>
      <c r="C183" s="31">
        <v>73289.8</v>
      </c>
      <c r="D183" s="31">
        <v>36644.879999999997</v>
      </c>
      <c r="E183" s="31">
        <v>0</v>
      </c>
      <c r="F183" s="31">
        <v>412355.17</v>
      </c>
      <c r="G183" s="31">
        <v>374868.34</v>
      </c>
      <c r="H183" s="31">
        <v>337381.51</v>
      </c>
      <c r="I183" s="32">
        <v>299894.68</v>
      </c>
      <c r="J183" s="32">
        <v>262407.84999999998</v>
      </c>
      <c r="K183" s="33">
        <v>224921.02</v>
      </c>
      <c r="L183" s="33">
        <v>187434.19</v>
      </c>
      <c r="M183" s="33">
        <v>149947.35999999999</v>
      </c>
      <c r="N183" s="33">
        <v>112460.53</v>
      </c>
      <c r="O183" s="33">
        <v>74973.7</v>
      </c>
      <c r="P183" s="34">
        <f t="shared" si="12"/>
        <v>206037.27333333329</v>
      </c>
      <c r="Q183" s="42"/>
      <c r="R183" s="42"/>
      <c r="S183" s="45"/>
      <c r="T183" s="38">
        <f t="shared" si="17"/>
        <v>206037.27333333329</v>
      </c>
      <c r="U183" s="39"/>
      <c r="V183" s="39"/>
      <c r="W183" s="39"/>
      <c r="X183" s="39"/>
      <c r="Y183" s="39"/>
      <c r="Z183" s="40"/>
    </row>
    <row r="184" spans="1:26" s="41" customFormat="1" ht="12" customHeight="1">
      <c r="A184" s="46">
        <v>16500071</v>
      </c>
      <c r="B184" s="30" t="s">
        <v>233</v>
      </c>
      <c r="C184" s="31">
        <v>121440.91</v>
      </c>
      <c r="D184" s="31">
        <v>120627.31</v>
      </c>
      <c r="E184" s="31">
        <v>119813.71</v>
      </c>
      <c r="F184" s="31">
        <v>0</v>
      </c>
      <c r="G184" s="31">
        <v>0</v>
      </c>
      <c r="H184" s="31">
        <v>0</v>
      </c>
      <c r="I184" s="32">
        <v>0</v>
      </c>
      <c r="J184" s="32">
        <v>0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34">
        <f t="shared" si="12"/>
        <v>25096.789583333335</v>
      </c>
      <c r="Q184" s="42"/>
      <c r="R184" s="42"/>
      <c r="S184" s="45"/>
      <c r="T184" s="38">
        <f t="shared" si="17"/>
        <v>25096.789583333335</v>
      </c>
      <c r="U184" s="39"/>
      <c r="V184" s="39"/>
      <c r="W184" s="39"/>
      <c r="X184" s="39"/>
      <c r="Y184" s="39"/>
      <c r="Z184" s="40"/>
    </row>
    <row r="185" spans="1:26" s="41" customFormat="1" ht="12" customHeight="1">
      <c r="A185" s="46">
        <v>16500083</v>
      </c>
      <c r="B185" s="30" t="s">
        <v>234</v>
      </c>
      <c r="C185" s="31">
        <v>1834815</v>
      </c>
      <c r="D185" s="31">
        <v>1529012.5</v>
      </c>
      <c r="E185" s="31">
        <v>1223210</v>
      </c>
      <c r="F185" s="31">
        <v>917407.5</v>
      </c>
      <c r="G185" s="31">
        <v>611605</v>
      </c>
      <c r="H185" s="31">
        <v>305802.5</v>
      </c>
      <c r="I185" s="32">
        <v>0</v>
      </c>
      <c r="J185" s="32">
        <v>3221028.25</v>
      </c>
      <c r="K185" s="33">
        <v>2928207.5</v>
      </c>
      <c r="L185" s="33">
        <v>2635386.75</v>
      </c>
      <c r="M185" s="33">
        <v>2342566</v>
      </c>
      <c r="N185" s="33">
        <v>2049745.25</v>
      </c>
      <c r="O185" s="33">
        <v>1756924.5</v>
      </c>
      <c r="P185" s="34">
        <f t="shared" si="12"/>
        <v>1629986.75</v>
      </c>
      <c r="Q185" s="42"/>
      <c r="R185" s="42"/>
      <c r="S185" s="45"/>
      <c r="T185" s="38">
        <f t="shared" si="17"/>
        <v>1629986.75</v>
      </c>
      <c r="U185" s="39"/>
      <c r="V185" s="39"/>
      <c r="W185" s="39"/>
      <c r="X185" s="39"/>
      <c r="Y185" s="39"/>
      <c r="Z185" s="40"/>
    </row>
    <row r="186" spans="1:26" s="41" customFormat="1" ht="12" customHeight="1">
      <c r="A186" s="46">
        <v>16500103</v>
      </c>
      <c r="B186" s="30" t="s">
        <v>235</v>
      </c>
      <c r="C186" s="31">
        <v>60000</v>
      </c>
      <c r="D186" s="31">
        <v>40000</v>
      </c>
      <c r="E186" s="31">
        <v>20000</v>
      </c>
      <c r="F186" s="31">
        <v>0</v>
      </c>
      <c r="G186" s="31">
        <v>0</v>
      </c>
      <c r="H186" s="31">
        <v>20000</v>
      </c>
      <c r="I186" s="32">
        <v>60000</v>
      </c>
      <c r="J186" s="32">
        <v>40000</v>
      </c>
      <c r="K186" s="33">
        <v>20000</v>
      </c>
      <c r="L186" s="33">
        <v>0</v>
      </c>
      <c r="M186" s="33">
        <v>-20000</v>
      </c>
      <c r="N186" s="33">
        <v>-40000</v>
      </c>
      <c r="O186" s="33">
        <v>60000</v>
      </c>
      <c r="P186" s="34">
        <f t="shared" si="12"/>
        <v>16666.666666666668</v>
      </c>
      <c r="Q186" s="42"/>
      <c r="R186" s="42"/>
      <c r="S186" s="45"/>
      <c r="T186" s="38">
        <f t="shared" si="17"/>
        <v>16666.666666666668</v>
      </c>
      <c r="U186" s="39"/>
      <c r="V186" s="39"/>
      <c r="W186" s="39"/>
      <c r="X186" s="39"/>
      <c r="Y186" s="39"/>
      <c r="Z186" s="40"/>
    </row>
    <row r="187" spans="1:26" s="41" customFormat="1" ht="12" customHeight="1">
      <c r="A187" s="46">
        <v>16500123</v>
      </c>
      <c r="B187" s="30" t="s">
        <v>236</v>
      </c>
      <c r="C187" s="31">
        <v>575951.53</v>
      </c>
      <c r="D187" s="31">
        <v>383967.7</v>
      </c>
      <c r="E187" s="31">
        <v>191983.87</v>
      </c>
      <c r="F187" s="31">
        <v>2390050</v>
      </c>
      <c r="G187" s="31">
        <v>0</v>
      </c>
      <c r="H187" s="31">
        <v>0</v>
      </c>
      <c r="I187" s="32">
        <v>0</v>
      </c>
      <c r="J187" s="32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4">
        <f t="shared" si="12"/>
        <v>271164.7779166667</v>
      </c>
      <c r="Q187" s="42"/>
      <c r="R187" s="42"/>
      <c r="S187" s="45"/>
      <c r="T187" s="38">
        <f t="shared" si="17"/>
        <v>271164.7779166667</v>
      </c>
      <c r="U187" s="39"/>
      <c r="V187" s="39"/>
      <c r="W187" s="39"/>
      <c r="X187" s="39"/>
      <c r="Y187" s="39"/>
      <c r="Z187" s="40"/>
    </row>
    <row r="188" spans="1:26" s="41" customFormat="1" ht="12" customHeight="1">
      <c r="A188" s="46">
        <v>16500143</v>
      </c>
      <c r="B188" s="30" t="s">
        <v>237</v>
      </c>
      <c r="C188" s="31">
        <v>341230.24</v>
      </c>
      <c r="D188" s="31">
        <v>292483.06</v>
      </c>
      <c r="E188" s="31">
        <v>243735.88</v>
      </c>
      <c r="F188" s="31">
        <v>194988.7</v>
      </c>
      <c r="G188" s="31">
        <v>146241.51999999999</v>
      </c>
      <c r="H188" s="31">
        <v>97494.34</v>
      </c>
      <c r="I188" s="32">
        <v>48747.16</v>
      </c>
      <c r="J188" s="32">
        <v>0</v>
      </c>
      <c r="K188" s="33">
        <v>529010.06999999995</v>
      </c>
      <c r="L188" s="33">
        <v>480918.24</v>
      </c>
      <c r="M188" s="33">
        <v>432826.41</v>
      </c>
      <c r="N188" s="33">
        <v>384734.58</v>
      </c>
      <c r="O188" s="33">
        <v>336642.75</v>
      </c>
      <c r="P188" s="34">
        <f t="shared" si="12"/>
        <v>265843.03791666665</v>
      </c>
      <c r="Q188" s="42"/>
      <c r="R188" s="42"/>
      <c r="S188" s="45"/>
      <c r="T188" s="38">
        <f t="shared" si="17"/>
        <v>265843.03791666665</v>
      </c>
      <c r="U188" s="39"/>
      <c r="V188" s="39"/>
      <c r="W188" s="39"/>
      <c r="X188" s="39"/>
      <c r="Y188" s="39"/>
      <c r="Z188" s="40"/>
    </row>
    <row r="189" spans="1:26" s="41" customFormat="1" ht="12" customHeight="1">
      <c r="A189" s="46">
        <v>16500153</v>
      </c>
      <c r="B189" s="30" t="s">
        <v>238</v>
      </c>
      <c r="C189" s="31">
        <v>0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2">
        <v>0</v>
      </c>
      <c r="J189" s="32">
        <v>147087.51</v>
      </c>
      <c r="K189" s="33">
        <v>127321.93</v>
      </c>
      <c r="L189" s="33">
        <v>117439.14</v>
      </c>
      <c r="M189" s="33">
        <v>107556.35</v>
      </c>
      <c r="N189" s="33">
        <v>97673.56</v>
      </c>
      <c r="O189" s="33">
        <v>87790.77</v>
      </c>
      <c r="P189" s="34">
        <f t="shared" si="12"/>
        <v>53414.489583333336</v>
      </c>
      <c r="Q189" s="42"/>
      <c r="R189" s="42"/>
      <c r="S189" s="45"/>
      <c r="T189" s="38">
        <f t="shared" si="17"/>
        <v>53414.489583333336</v>
      </c>
      <c r="U189" s="39"/>
      <c r="V189" s="39"/>
      <c r="W189" s="39"/>
      <c r="X189" s="39"/>
      <c r="Y189" s="39"/>
      <c r="Z189" s="40"/>
    </row>
    <row r="190" spans="1:26" s="41" customFormat="1" ht="12" customHeight="1">
      <c r="A190" s="46">
        <v>16500173</v>
      </c>
      <c r="B190" s="30" t="s">
        <v>239</v>
      </c>
      <c r="C190" s="31">
        <v>46795.91</v>
      </c>
      <c r="D190" s="31">
        <v>35096.93</v>
      </c>
      <c r="E190" s="31">
        <v>23397.95</v>
      </c>
      <c r="F190" s="31">
        <v>11698.97</v>
      </c>
      <c r="G190" s="31">
        <v>0</v>
      </c>
      <c r="H190" s="31">
        <v>0</v>
      </c>
      <c r="I190" s="32">
        <v>0</v>
      </c>
      <c r="J190" s="32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4">
        <f t="shared" si="12"/>
        <v>7799.3170833333343</v>
      </c>
      <c r="Q190" s="42"/>
      <c r="R190" s="42"/>
      <c r="S190" s="45"/>
      <c r="T190" s="38">
        <f t="shared" si="17"/>
        <v>7799.3170833333343</v>
      </c>
      <c r="U190" s="39"/>
      <c r="V190" s="39"/>
      <c r="W190" s="39"/>
      <c r="X190" s="39"/>
      <c r="Y190" s="39"/>
      <c r="Z190" s="40"/>
    </row>
    <row r="191" spans="1:26" s="41" customFormat="1" ht="12" customHeight="1">
      <c r="A191" s="46">
        <v>16500183</v>
      </c>
      <c r="B191" s="30" t="s">
        <v>240</v>
      </c>
      <c r="C191" s="31">
        <v>175998.78</v>
      </c>
      <c r="D191" s="31">
        <v>146665.65</v>
      </c>
      <c r="E191" s="31">
        <v>117332.52</v>
      </c>
      <c r="F191" s="31">
        <v>87999.39</v>
      </c>
      <c r="G191" s="31">
        <v>58666.26</v>
      </c>
      <c r="H191" s="31">
        <v>29333.13</v>
      </c>
      <c r="I191" s="32">
        <v>220260</v>
      </c>
      <c r="J191" s="32">
        <v>343830.24</v>
      </c>
      <c r="K191" s="33">
        <v>312572.95</v>
      </c>
      <c r="L191" s="33">
        <v>281315.65999999997</v>
      </c>
      <c r="M191" s="33">
        <v>250058.37</v>
      </c>
      <c r="N191" s="33">
        <v>218801.08</v>
      </c>
      <c r="O191" s="33">
        <v>187543.79</v>
      </c>
      <c r="P191" s="34">
        <f t="shared" si="12"/>
        <v>187383.87791666668</v>
      </c>
      <c r="Q191" s="42"/>
      <c r="R191" s="42"/>
      <c r="S191" s="45"/>
      <c r="T191" s="38">
        <f t="shared" si="17"/>
        <v>187383.87791666668</v>
      </c>
      <c r="U191" s="39"/>
      <c r="V191" s="39"/>
      <c r="W191" s="39"/>
      <c r="X191" s="39"/>
      <c r="Y191" s="39"/>
      <c r="Z191" s="40"/>
    </row>
    <row r="192" spans="1:26" s="41" customFormat="1" ht="12" customHeight="1">
      <c r="A192" s="46">
        <v>16500251</v>
      </c>
      <c r="B192" s="30" t="s">
        <v>241</v>
      </c>
      <c r="C192" s="31">
        <v>2722.61</v>
      </c>
      <c r="D192" s="31">
        <v>2722.61</v>
      </c>
      <c r="E192" s="31">
        <v>39850.57</v>
      </c>
      <c r="F192" s="31">
        <v>39850.57</v>
      </c>
      <c r="G192" s="31">
        <v>39850.57</v>
      </c>
      <c r="H192" s="31">
        <v>39850.57</v>
      </c>
      <c r="I192" s="32">
        <v>2722.61</v>
      </c>
      <c r="J192" s="32">
        <v>2722.61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4">
        <f t="shared" si="12"/>
        <v>14077.617916666664</v>
      </c>
      <c r="Q192" s="42"/>
      <c r="R192" s="42"/>
      <c r="S192" s="45"/>
      <c r="T192" s="38">
        <f t="shared" si="17"/>
        <v>14077.617916666664</v>
      </c>
      <c r="U192" s="39"/>
      <c r="V192" s="39"/>
      <c r="W192" s="39"/>
      <c r="X192" s="39"/>
      <c r="Y192" s="39"/>
      <c r="Z192" s="40"/>
    </row>
    <row r="193" spans="1:26" s="41" customFormat="1" ht="12" customHeight="1">
      <c r="A193" s="46">
        <v>16500283</v>
      </c>
      <c r="B193" s="30" t="s">
        <v>242</v>
      </c>
      <c r="C193" s="31">
        <v>740768.53</v>
      </c>
      <c r="D193" s="31">
        <v>493845.7</v>
      </c>
      <c r="E193" s="31">
        <v>246922.87</v>
      </c>
      <c r="F193" s="31">
        <v>0</v>
      </c>
      <c r="G193" s="31">
        <v>0</v>
      </c>
      <c r="H193" s="31">
        <v>0</v>
      </c>
      <c r="I193" s="32">
        <v>2539059.12</v>
      </c>
      <c r="J193" s="32">
        <v>2256941.44</v>
      </c>
      <c r="K193" s="33">
        <v>1974823.76</v>
      </c>
      <c r="L193" s="33">
        <v>1692706.08</v>
      </c>
      <c r="M193" s="33">
        <v>1410588.4</v>
      </c>
      <c r="N193" s="33">
        <v>1128470.72</v>
      </c>
      <c r="O193" s="33">
        <v>904706.51</v>
      </c>
      <c r="P193" s="34">
        <f t="shared" si="12"/>
        <v>1047174.6341666668</v>
      </c>
      <c r="Q193" s="42"/>
      <c r="R193" s="42"/>
      <c r="S193" s="45"/>
      <c r="T193" s="38">
        <f t="shared" si="17"/>
        <v>1047174.6341666668</v>
      </c>
      <c r="U193" s="39"/>
      <c r="V193" s="39"/>
      <c r="W193" s="39"/>
      <c r="X193" s="39"/>
      <c r="Y193" s="39"/>
      <c r="Z193" s="40"/>
    </row>
    <row r="194" spans="1:26" s="41" customFormat="1" ht="12" customHeight="1">
      <c r="A194" s="54">
        <v>16500321</v>
      </c>
      <c r="B194" s="55" t="s">
        <v>243</v>
      </c>
      <c r="C194" s="31"/>
      <c r="D194" s="31"/>
      <c r="E194" s="31"/>
      <c r="F194" s="31"/>
      <c r="G194" s="31">
        <v>964748.58</v>
      </c>
      <c r="H194" s="31">
        <v>877044.16</v>
      </c>
      <c r="I194" s="32">
        <v>789339.74</v>
      </c>
      <c r="J194" s="32">
        <v>701635.32</v>
      </c>
      <c r="K194" s="33">
        <v>613930.9</v>
      </c>
      <c r="L194" s="33">
        <v>526226.48</v>
      </c>
      <c r="M194" s="33">
        <v>438522.06</v>
      </c>
      <c r="N194" s="33">
        <v>350817.64</v>
      </c>
      <c r="O194" s="33">
        <v>263113.21999999997</v>
      </c>
      <c r="P194" s="34">
        <f t="shared" si="12"/>
        <v>449485.12416666659</v>
      </c>
      <c r="Q194" s="42"/>
      <c r="R194" s="42"/>
      <c r="S194" s="45"/>
      <c r="T194" s="38">
        <f t="shared" si="17"/>
        <v>449485.12416666659</v>
      </c>
      <c r="U194" s="39"/>
      <c r="V194" s="39"/>
      <c r="W194" s="39"/>
      <c r="X194" s="39"/>
      <c r="Y194" s="39"/>
      <c r="Z194" s="40"/>
    </row>
    <row r="195" spans="1:26" s="41" customFormat="1" ht="12" customHeight="1">
      <c r="A195" s="54">
        <v>16500331</v>
      </c>
      <c r="B195" s="55" t="s">
        <v>244</v>
      </c>
      <c r="C195" s="31"/>
      <c r="D195" s="31"/>
      <c r="E195" s="31"/>
      <c r="F195" s="31"/>
      <c r="G195" s="31">
        <v>1226130.58</v>
      </c>
      <c r="H195" s="31">
        <v>1114664.1599999999</v>
      </c>
      <c r="I195" s="32">
        <v>1003197.74</v>
      </c>
      <c r="J195" s="32">
        <v>891731.32</v>
      </c>
      <c r="K195" s="33">
        <v>780264.9</v>
      </c>
      <c r="L195" s="33">
        <v>668798.48</v>
      </c>
      <c r="M195" s="33">
        <v>557332.06000000006</v>
      </c>
      <c r="N195" s="33">
        <v>445865.64</v>
      </c>
      <c r="O195" s="33">
        <v>334399.21999999997</v>
      </c>
      <c r="P195" s="34">
        <f t="shared" ref="P195:P258" si="18">(C195+O195+SUM(D195:N195)*2)/24</f>
        <v>571265.37416666688</v>
      </c>
      <c r="Q195" s="42"/>
      <c r="R195" s="42"/>
      <c r="S195" s="45"/>
      <c r="T195" s="38">
        <f t="shared" si="17"/>
        <v>571265.37416666688</v>
      </c>
      <c r="U195" s="39"/>
      <c r="V195" s="39"/>
      <c r="W195" s="39"/>
      <c r="X195" s="39"/>
      <c r="Y195" s="39"/>
      <c r="Z195" s="40"/>
    </row>
    <row r="196" spans="1:26" s="41" customFormat="1" ht="12" customHeight="1">
      <c r="A196" s="46">
        <v>16500333</v>
      </c>
      <c r="B196" s="30" t="s">
        <v>245</v>
      </c>
      <c r="C196" s="31">
        <v>1550</v>
      </c>
      <c r="D196" s="31">
        <v>1395</v>
      </c>
      <c r="E196" s="31">
        <v>1240</v>
      </c>
      <c r="F196" s="31">
        <v>1085</v>
      </c>
      <c r="G196" s="31">
        <v>930</v>
      </c>
      <c r="H196" s="31">
        <v>775</v>
      </c>
      <c r="I196" s="32">
        <v>620</v>
      </c>
      <c r="J196" s="32">
        <v>465</v>
      </c>
      <c r="K196" s="33">
        <v>465</v>
      </c>
      <c r="L196" s="33">
        <v>0</v>
      </c>
      <c r="M196" s="33">
        <v>0</v>
      </c>
      <c r="N196" s="33">
        <v>1860</v>
      </c>
      <c r="O196" s="33">
        <v>1860</v>
      </c>
      <c r="P196" s="34">
        <f t="shared" si="18"/>
        <v>878.33333333333337</v>
      </c>
      <c r="Q196" s="42"/>
      <c r="R196" s="42"/>
      <c r="S196" s="45"/>
      <c r="T196" s="38">
        <f t="shared" si="17"/>
        <v>878.33333333333337</v>
      </c>
      <c r="U196" s="39"/>
      <c r="V196" s="39"/>
      <c r="W196" s="39"/>
      <c r="X196" s="39"/>
      <c r="Y196" s="39"/>
      <c r="Z196" s="40"/>
    </row>
    <row r="197" spans="1:26" s="41" customFormat="1" ht="12" customHeight="1">
      <c r="A197" s="46">
        <v>16500351</v>
      </c>
      <c r="B197" s="30" t="s">
        <v>246</v>
      </c>
      <c r="C197" s="31"/>
      <c r="D197" s="31"/>
      <c r="E197" s="31"/>
      <c r="F197" s="31"/>
      <c r="G197" s="31">
        <v>0</v>
      </c>
      <c r="H197" s="31">
        <v>156671.37</v>
      </c>
      <c r="I197" s="32">
        <v>117503.52</v>
      </c>
      <c r="J197" s="32">
        <v>104447.57</v>
      </c>
      <c r="K197" s="33">
        <v>91391.62</v>
      </c>
      <c r="L197" s="33">
        <v>78335.67</v>
      </c>
      <c r="M197" s="33">
        <v>65279.72</v>
      </c>
      <c r="N197" s="33">
        <v>52223.77</v>
      </c>
      <c r="O197" s="33">
        <v>39167.82</v>
      </c>
      <c r="P197" s="34">
        <f t="shared" si="18"/>
        <v>57119.762500000004</v>
      </c>
      <c r="Q197" s="42"/>
      <c r="R197" s="42"/>
      <c r="S197" s="45"/>
      <c r="T197" s="38">
        <f t="shared" si="17"/>
        <v>57119.762500000004</v>
      </c>
      <c r="U197" s="39"/>
      <c r="V197" s="39"/>
      <c r="W197" s="39"/>
      <c r="X197" s="39"/>
      <c r="Y197" s="39"/>
      <c r="Z197" s="40"/>
    </row>
    <row r="198" spans="1:26" s="41" customFormat="1" ht="12" customHeight="1">
      <c r="A198" s="46">
        <v>16500373</v>
      </c>
      <c r="B198" s="30" t="s">
        <v>247</v>
      </c>
      <c r="C198" s="31">
        <v>7281.65</v>
      </c>
      <c r="D198" s="31">
        <v>4089.99</v>
      </c>
      <c r="E198" s="31">
        <v>4266.93</v>
      </c>
      <c r="F198" s="31">
        <v>17989.759999999998</v>
      </c>
      <c r="G198" s="31">
        <v>6500.01</v>
      </c>
      <c r="H198" s="31">
        <v>0</v>
      </c>
      <c r="I198" s="32">
        <v>0</v>
      </c>
      <c r="J198" s="32">
        <v>0</v>
      </c>
      <c r="K198" s="33">
        <v>0</v>
      </c>
      <c r="L198" s="33">
        <v>4836.1000000000004</v>
      </c>
      <c r="M198" s="33">
        <v>1573.6</v>
      </c>
      <c r="N198" s="33">
        <v>12594.43</v>
      </c>
      <c r="O198" s="33">
        <v>97313.23</v>
      </c>
      <c r="P198" s="34">
        <f t="shared" si="18"/>
        <v>8679.0216666666656</v>
      </c>
      <c r="Q198" s="42"/>
      <c r="R198" s="42"/>
      <c r="S198" s="45"/>
      <c r="T198" s="38">
        <f t="shared" si="17"/>
        <v>8679.0216666666656</v>
      </c>
      <c r="U198" s="39"/>
      <c r="V198" s="39"/>
      <c r="W198" s="39"/>
      <c r="X198" s="39"/>
      <c r="Y198" s="39"/>
      <c r="Z198" s="40"/>
    </row>
    <row r="199" spans="1:26" s="41" customFormat="1" ht="12" customHeight="1">
      <c r="A199" s="46">
        <v>16500383</v>
      </c>
      <c r="B199" s="30" t="s">
        <v>248</v>
      </c>
      <c r="C199" s="31">
        <v>74479.199999999997</v>
      </c>
      <c r="D199" s="31">
        <v>1091207.1399999999</v>
      </c>
      <c r="E199" s="31">
        <v>980192.68</v>
      </c>
      <c r="F199" s="31">
        <v>869829.1</v>
      </c>
      <c r="G199" s="31">
        <v>759031.6</v>
      </c>
      <c r="H199" s="31">
        <v>648234.1</v>
      </c>
      <c r="I199" s="32">
        <v>477653.46</v>
      </c>
      <c r="J199" s="32">
        <v>366855.96</v>
      </c>
      <c r="K199" s="33">
        <v>256058.46</v>
      </c>
      <c r="L199" s="33">
        <v>205044.04</v>
      </c>
      <c r="M199" s="33">
        <v>102522</v>
      </c>
      <c r="N199" s="33">
        <v>85556.92</v>
      </c>
      <c r="O199" s="33">
        <v>1601235.18</v>
      </c>
      <c r="P199" s="34">
        <f t="shared" si="18"/>
        <v>556670.22083333333</v>
      </c>
      <c r="Q199" s="42"/>
      <c r="R199" s="42"/>
      <c r="S199" s="45"/>
      <c r="T199" s="38">
        <f t="shared" si="17"/>
        <v>556670.22083333333</v>
      </c>
      <c r="U199" s="39"/>
      <c r="V199" s="39"/>
      <c r="W199" s="39"/>
      <c r="X199" s="39"/>
      <c r="Y199" s="39"/>
      <c r="Z199" s="40"/>
    </row>
    <row r="200" spans="1:26" s="41" customFormat="1" ht="12" customHeight="1">
      <c r="A200" s="46">
        <v>16500401</v>
      </c>
      <c r="B200" s="30" t="s">
        <v>249</v>
      </c>
      <c r="C200" s="31">
        <v>0</v>
      </c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2">
        <v>0</v>
      </c>
      <c r="J200" s="32">
        <v>0</v>
      </c>
      <c r="K200" s="33">
        <v>0</v>
      </c>
      <c r="L200" s="33">
        <v>109815.56</v>
      </c>
      <c r="M200" s="33">
        <v>109815.56</v>
      </c>
      <c r="N200" s="33">
        <v>109815.56</v>
      </c>
      <c r="O200" s="33">
        <v>0</v>
      </c>
      <c r="P200" s="34">
        <f t="shared" si="18"/>
        <v>27453.89</v>
      </c>
      <c r="Q200" s="42"/>
      <c r="R200" s="42"/>
      <c r="S200" s="45"/>
      <c r="T200" s="38">
        <f t="shared" si="17"/>
        <v>27453.89</v>
      </c>
      <c r="U200" s="39"/>
      <c r="V200" s="39"/>
      <c r="W200" s="39"/>
      <c r="X200" s="39"/>
      <c r="Y200" s="39"/>
      <c r="Z200" s="40"/>
    </row>
    <row r="201" spans="1:26" s="41" customFormat="1" ht="12" customHeight="1">
      <c r="A201" s="46">
        <v>16500411</v>
      </c>
      <c r="B201" s="30" t="s">
        <v>250</v>
      </c>
      <c r="C201" s="31">
        <v>0</v>
      </c>
      <c r="D201" s="31">
        <v>0</v>
      </c>
      <c r="E201" s="31">
        <v>0</v>
      </c>
      <c r="F201" s="31">
        <v>0</v>
      </c>
      <c r="G201" s="31">
        <v>0</v>
      </c>
      <c r="H201" s="31">
        <v>0</v>
      </c>
      <c r="I201" s="32">
        <v>0</v>
      </c>
      <c r="J201" s="32">
        <v>0</v>
      </c>
      <c r="K201" s="33">
        <v>0</v>
      </c>
      <c r="L201" s="33">
        <v>109815.57</v>
      </c>
      <c r="M201" s="33">
        <v>109815.57</v>
      </c>
      <c r="N201" s="33">
        <v>109815.57</v>
      </c>
      <c r="O201" s="33">
        <v>0</v>
      </c>
      <c r="P201" s="34">
        <f t="shared" si="18"/>
        <v>27453.892500000002</v>
      </c>
      <c r="Q201" s="42"/>
      <c r="R201" s="42"/>
      <c r="S201" s="45"/>
      <c r="T201" s="38">
        <f t="shared" si="17"/>
        <v>27453.892500000002</v>
      </c>
      <c r="U201" s="39"/>
      <c r="V201" s="39"/>
      <c r="W201" s="39"/>
      <c r="X201" s="39"/>
      <c r="Y201" s="39"/>
      <c r="Z201" s="40"/>
    </row>
    <row r="202" spans="1:26" s="41" customFormat="1" ht="12" customHeight="1">
      <c r="A202" s="46">
        <v>16500413</v>
      </c>
      <c r="B202" s="58" t="s">
        <v>251</v>
      </c>
      <c r="C202" s="31">
        <v>111534.51</v>
      </c>
      <c r="D202" s="31">
        <v>74356.34</v>
      </c>
      <c r="E202" s="31">
        <v>37178.17</v>
      </c>
      <c r="F202" s="31">
        <v>0</v>
      </c>
      <c r="G202" s="31">
        <v>446744.04</v>
      </c>
      <c r="H202" s="31">
        <v>406130.95</v>
      </c>
      <c r="I202" s="32">
        <v>365517.86</v>
      </c>
      <c r="J202" s="32">
        <v>324904.77</v>
      </c>
      <c r="K202" s="33">
        <v>284291.68</v>
      </c>
      <c r="L202" s="33">
        <v>243678.59</v>
      </c>
      <c r="M202" s="33">
        <v>203065.5</v>
      </c>
      <c r="N202" s="33">
        <v>162452.41</v>
      </c>
      <c r="O202" s="33">
        <v>121839.32</v>
      </c>
      <c r="P202" s="34">
        <f t="shared" si="18"/>
        <v>222083.93541666667</v>
      </c>
      <c r="Q202" s="42"/>
      <c r="R202" s="42"/>
      <c r="S202" s="45"/>
      <c r="T202" s="38">
        <f t="shared" si="17"/>
        <v>222083.93541666667</v>
      </c>
      <c r="U202" s="39"/>
      <c r="V202" s="39"/>
      <c r="W202" s="39"/>
      <c r="X202" s="39"/>
      <c r="Y202" s="39"/>
      <c r="Z202" s="40"/>
    </row>
    <row r="203" spans="1:26" s="41" customFormat="1" ht="12" customHeight="1">
      <c r="A203" s="52">
        <v>16500433</v>
      </c>
      <c r="B203" s="53" t="s">
        <v>252</v>
      </c>
      <c r="C203" s="31">
        <v>85328.3</v>
      </c>
      <c r="D203" s="31">
        <v>56885.52</v>
      </c>
      <c r="E203" s="31">
        <v>374534.44</v>
      </c>
      <c r="F203" s="31">
        <v>346091.66</v>
      </c>
      <c r="G203" s="31">
        <v>317250.68</v>
      </c>
      <c r="H203" s="31">
        <v>299442.27</v>
      </c>
      <c r="I203" s="32">
        <v>270601.28999999998</v>
      </c>
      <c r="J203" s="32">
        <v>241760.31</v>
      </c>
      <c r="K203" s="33">
        <v>212919.33</v>
      </c>
      <c r="L203" s="33">
        <v>184078.35</v>
      </c>
      <c r="M203" s="33">
        <v>155237.37</v>
      </c>
      <c r="N203" s="33">
        <v>126396.39</v>
      </c>
      <c r="O203" s="33">
        <v>97555.41</v>
      </c>
      <c r="P203" s="34">
        <f t="shared" si="18"/>
        <v>223053.28875000004</v>
      </c>
      <c r="Q203" s="42"/>
      <c r="R203" s="42"/>
      <c r="S203" s="45"/>
      <c r="T203" s="38">
        <f t="shared" si="17"/>
        <v>223053.28875000004</v>
      </c>
      <c r="U203" s="39"/>
      <c r="V203" s="39"/>
      <c r="W203" s="39"/>
      <c r="X203" s="39"/>
      <c r="Y203" s="39"/>
      <c r="Z203" s="40"/>
    </row>
    <row r="204" spans="1:26" s="41" customFormat="1" ht="12" customHeight="1">
      <c r="A204" s="52">
        <v>16500443</v>
      </c>
      <c r="B204" s="53" t="s">
        <v>253</v>
      </c>
      <c r="C204" s="31">
        <v>78779.44</v>
      </c>
      <c r="D204" s="31">
        <v>52519.63</v>
      </c>
      <c r="E204" s="31">
        <v>26259.82</v>
      </c>
      <c r="F204" s="31">
        <v>0</v>
      </c>
      <c r="G204" s="31">
        <v>332100.36</v>
      </c>
      <c r="H204" s="31">
        <v>276750.32</v>
      </c>
      <c r="I204" s="32">
        <v>249075.3</v>
      </c>
      <c r="J204" s="32">
        <v>221400.28</v>
      </c>
      <c r="K204" s="33">
        <v>193725.26</v>
      </c>
      <c r="L204" s="33">
        <v>166050.23999999999</v>
      </c>
      <c r="M204" s="33">
        <v>138375.22</v>
      </c>
      <c r="N204" s="33">
        <v>110700.2</v>
      </c>
      <c r="O204" s="33">
        <v>83025.179999999993</v>
      </c>
      <c r="P204" s="34">
        <f t="shared" si="18"/>
        <v>153988.245</v>
      </c>
      <c r="Q204" s="42"/>
      <c r="R204" s="42"/>
      <c r="S204" s="45"/>
      <c r="T204" s="38">
        <f t="shared" si="17"/>
        <v>153988.245</v>
      </c>
      <c r="U204" s="39"/>
      <c r="V204" s="39"/>
      <c r="W204" s="39"/>
      <c r="X204" s="39"/>
      <c r="Y204" s="39"/>
      <c r="Z204" s="40"/>
    </row>
    <row r="205" spans="1:26" s="41" customFormat="1" ht="12" customHeight="1">
      <c r="A205" s="46" t="s">
        <v>254</v>
      </c>
      <c r="B205" s="30" t="s">
        <v>255</v>
      </c>
      <c r="C205" s="31"/>
      <c r="D205" s="31"/>
      <c r="E205" s="31"/>
      <c r="F205" s="31"/>
      <c r="G205" s="31"/>
      <c r="H205" s="31"/>
      <c r="I205" s="32"/>
      <c r="J205" s="32"/>
      <c r="K205" s="33"/>
      <c r="L205" s="33"/>
      <c r="M205" s="33"/>
      <c r="N205" s="33"/>
      <c r="O205" s="33">
        <v>80439.64</v>
      </c>
      <c r="P205" s="34">
        <f t="shared" si="18"/>
        <v>3351.6516666666666</v>
      </c>
      <c r="Q205" s="42"/>
      <c r="R205" s="42"/>
      <c r="S205" s="45"/>
      <c r="T205" s="38">
        <f t="shared" si="17"/>
        <v>3351.6516666666666</v>
      </c>
      <c r="U205" s="39"/>
      <c r="V205" s="39"/>
      <c r="W205" s="39"/>
      <c r="X205" s="39"/>
      <c r="Y205" s="39"/>
      <c r="Z205" s="40"/>
    </row>
    <row r="206" spans="1:26" s="41" customFormat="1" ht="12" customHeight="1">
      <c r="A206" s="46">
        <v>16500532</v>
      </c>
      <c r="B206" s="30" t="s">
        <v>256</v>
      </c>
      <c r="C206" s="31">
        <v>2686131.25</v>
      </c>
      <c r="D206" s="31">
        <v>3058256.25</v>
      </c>
      <c r="E206" s="31">
        <v>2635943.75</v>
      </c>
      <c r="F206" s="31">
        <v>0</v>
      </c>
      <c r="G206" s="31">
        <v>0</v>
      </c>
      <c r="H206" s="31">
        <v>0</v>
      </c>
      <c r="I206" s="32">
        <v>0</v>
      </c>
      <c r="J206" s="32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4">
        <f t="shared" si="18"/>
        <v>586438.80208333337</v>
      </c>
      <c r="Q206" s="42"/>
      <c r="R206" s="42"/>
      <c r="S206" s="45"/>
      <c r="T206" s="38">
        <f t="shared" si="17"/>
        <v>586438.80208333337</v>
      </c>
      <c r="U206" s="39"/>
      <c r="V206" s="39"/>
      <c r="W206" s="39"/>
      <c r="X206" s="39"/>
      <c r="Y206" s="39"/>
      <c r="Z206" s="40"/>
    </row>
    <row r="207" spans="1:26" s="41" customFormat="1" ht="12" customHeight="1">
      <c r="A207" s="46">
        <v>16500553</v>
      </c>
      <c r="B207" s="30" t="s">
        <v>257</v>
      </c>
      <c r="C207" s="31">
        <v>0</v>
      </c>
      <c r="D207" s="31">
        <v>0</v>
      </c>
      <c r="E207" s="31">
        <v>0</v>
      </c>
      <c r="F207" s="31">
        <v>0</v>
      </c>
      <c r="G207" s="31">
        <v>0</v>
      </c>
      <c r="H207" s="31">
        <v>0</v>
      </c>
      <c r="I207" s="32">
        <v>0</v>
      </c>
      <c r="J207" s="32">
        <v>0</v>
      </c>
      <c r="K207" s="33">
        <v>0</v>
      </c>
      <c r="L207" s="33">
        <v>0</v>
      </c>
      <c r="M207" s="33">
        <v>0</v>
      </c>
      <c r="N207" s="33">
        <v>81120.5</v>
      </c>
      <c r="O207" s="33">
        <v>0</v>
      </c>
      <c r="P207" s="34">
        <f t="shared" si="18"/>
        <v>6760.041666666667</v>
      </c>
      <c r="Q207" s="42"/>
      <c r="R207" s="42"/>
      <c r="S207" s="45"/>
      <c r="T207" s="38">
        <f t="shared" si="17"/>
        <v>6760.041666666667</v>
      </c>
      <c r="U207" s="39"/>
      <c r="V207" s="39"/>
      <c r="W207" s="39"/>
      <c r="X207" s="39"/>
      <c r="Y207" s="39"/>
      <c r="Z207" s="40"/>
    </row>
    <row r="208" spans="1:26" s="41" customFormat="1" ht="12" customHeight="1">
      <c r="A208" s="46">
        <v>16500563</v>
      </c>
      <c r="B208" s="30" t="s">
        <v>258</v>
      </c>
      <c r="C208" s="31">
        <v>36509.24</v>
      </c>
      <c r="D208" s="31">
        <v>24339.45</v>
      </c>
      <c r="E208" s="31">
        <v>12169.66</v>
      </c>
      <c r="F208" s="31">
        <v>150191.37</v>
      </c>
      <c r="G208" s="31">
        <v>137675.43</v>
      </c>
      <c r="H208" s="31">
        <v>125159.49</v>
      </c>
      <c r="I208" s="32">
        <v>112643.55</v>
      </c>
      <c r="J208" s="32">
        <v>100127.61</v>
      </c>
      <c r="K208" s="33">
        <v>87611.67</v>
      </c>
      <c r="L208" s="33">
        <v>75095.73</v>
      </c>
      <c r="M208" s="33">
        <v>62579.79</v>
      </c>
      <c r="N208" s="33">
        <v>50063.85</v>
      </c>
      <c r="O208" s="33">
        <v>37547.910000000003</v>
      </c>
      <c r="P208" s="34">
        <f t="shared" si="18"/>
        <v>81223.847916666666</v>
      </c>
      <c r="Q208" s="42"/>
      <c r="R208" s="42"/>
      <c r="S208" s="45"/>
      <c r="T208" s="38">
        <f t="shared" si="17"/>
        <v>81223.847916666666</v>
      </c>
      <c r="U208" s="39"/>
      <c r="V208" s="39"/>
      <c r="W208" s="39"/>
      <c r="X208" s="39"/>
      <c r="Y208" s="39"/>
      <c r="Z208" s="40"/>
    </row>
    <row r="209" spans="1:26" s="41" customFormat="1" ht="12" customHeight="1">
      <c r="A209" s="46">
        <v>16500583</v>
      </c>
      <c r="B209" s="30" t="s">
        <v>259</v>
      </c>
      <c r="C209" s="31">
        <v>43285.64</v>
      </c>
      <c r="D209" s="31">
        <v>31861.78</v>
      </c>
      <c r="E209" s="31">
        <v>20437.919999999998</v>
      </c>
      <c r="F209" s="31">
        <v>0</v>
      </c>
      <c r="G209" s="31">
        <v>4740</v>
      </c>
      <c r="H209" s="31">
        <v>246874.79</v>
      </c>
      <c r="I209" s="32">
        <v>222187.31</v>
      </c>
      <c r="J209" s="32">
        <v>197499.83</v>
      </c>
      <c r="K209" s="33">
        <v>172812.35</v>
      </c>
      <c r="L209" s="33">
        <v>148124.87</v>
      </c>
      <c r="M209" s="33">
        <v>123437.39</v>
      </c>
      <c r="N209" s="33">
        <v>98749.91</v>
      </c>
      <c r="O209" s="33">
        <v>74062.429999999993</v>
      </c>
      <c r="P209" s="34">
        <f t="shared" si="18"/>
        <v>110450.01541666665</v>
      </c>
      <c r="Q209" s="42"/>
      <c r="R209" s="42"/>
      <c r="S209" s="45"/>
      <c r="T209" s="38">
        <f t="shared" si="17"/>
        <v>110450.01541666665</v>
      </c>
      <c r="U209" s="39"/>
      <c r="V209" s="39"/>
      <c r="W209" s="39"/>
      <c r="X209" s="39"/>
      <c r="Y209" s="39"/>
      <c r="Z209" s="40"/>
    </row>
    <row r="210" spans="1:26" s="41" customFormat="1" ht="12" customHeight="1">
      <c r="A210" s="59">
        <v>16500591</v>
      </c>
      <c r="B210" s="30" t="s">
        <v>260</v>
      </c>
      <c r="C210" s="31">
        <v>283987.14</v>
      </c>
      <c r="D210" s="31">
        <v>283987.14</v>
      </c>
      <c r="E210" s="31">
        <v>283987.14</v>
      </c>
      <c r="F210" s="31">
        <v>0</v>
      </c>
      <c r="G210" s="31">
        <v>0</v>
      </c>
      <c r="H210" s="31">
        <v>0</v>
      </c>
      <c r="I210" s="32">
        <v>0</v>
      </c>
      <c r="J210" s="32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34">
        <f t="shared" si="18"/>
        <v>59163.98750000001</v>
      </c>
      <c r="Q210" s="42"/>
      <c r="R210" s="42"/>
      <c r="S210" s="45"/>
      <c r="T210" s="38">
        <f t="shared" si="17"/>
        <v>59163.98750000001</v>
      </c>
      <c r="U210" s="39"/>
      <c r="V210" s="39"/>
      <c r="W210" s="39"/>
      <c r="X210" s="39"/>
      <c r="Y210" s="39"/>
      <c r="Z210" s="40"/>
    </row>
    <row r="211" spans="1:26" s="41" customFormat="1" ht="12" customHeight="1">
      <c r="A211" s="46">
        <v>16500601</v>
      </c>
      <c r="B211" s="30" t="s">
        <v>261</v>
      </c>
      <c r="C211" s="31">
        <v>1212816.53</v>
      </c>
      <c r="D211" s="31">
        <v>1212816.53</v>
      </c>
      <c r="E211" s="31">
        <v>1212816.53</v>
      </c>
      <c r="F211" s="31">
        <v>0</v>
      </c>
      <c r="G211" s="31">
        <v>0</v>
      </c>
      <c r="H211" s="31">
        <v>0</v>
      </c>
      <c r="I211" s="32">
        <v>0</v>
      </c>
      <c r="J211" s="32">
        <v>0</v>
      </c>
      <c r="K211" s="33">
        <v>0</v>
      </c>
      <c r="L211" s="33">
        <v>0</v>
      </c>
      <c r="M211" s="33">
        <v>0</v>
      </c>
      <c r="N211" s="33">
        <v>0</v>
      </c>
      <c r="O211" s="33">
        <v>0</v>
      </c>
      <c r="P211" s="34">
        <f t="shared" si="18"/>
        <v>252670.11041666669</v>
      </c>
      <c r="Q211" s="42"/>
      <c r="R211" s="42"/>
      <c r="S211" s="45"/>
      <c r="T211" s="38">
        <f t="shared" si="17"/>
        <v>252670.11041666669</v>
      </c>
      <c r="U211" s="39"/>
      <c r="V211" s="39"/>
      <c r="W211" s="39"/>
      <c r="X211" s="39"/>
      <c r="Y211" s="39"/>
      <c r="Z211" s="40"/>
    </row>
    <row r="212" spans="1:26" s="41" customFormat="1" ht="12" customHeight="1">
      <c r="A212" s="46">
        <v>16500611</v>
      </c>
      <c r="B212" s="30" t="s">
        <v>262</v>
      </c>
      <c r="C212" s="31">
        <v>179332.31</v>
      </c>
      <c r="D212" s="31">
        <v>119554.9</v>
      </c>
      <c r="E212" s="31">
        <v>59777.49</v>
      </c>
      <c r="F212" s="31">
        <v>0</v>
      </c>
      <c r="G212" s="31">
        <v>655347</v>
      </c>
      <c r="H212" s="31">
        <v>595770</v>
      </c>
      <c r="I212" s="32">
        <v>536193</v>
      </c>
      <c r="J212" s="32">
        <v>476616</v>
      </c>
      <c r="K212" s="33">
        <v>417039</v>
      </c>
      <c r="L212" s="33">
        <v>357462</v>
      </c>
      <c r="M212" s="33">
        <v>297885</v>
      </c>
      <c r="N212" s="33">
        <v>238308</v>
      </c>
      <c r="O212" s="33">
        <v>178731</v>
      </c>
      <c r="P212" s="34">
        <f t="shared" si="18"/>
        <v>327748.67041666666</v>
      </c>
      <c r="Q212" s="42"/>
      <c r="R212" s="42"/>
      <c r="S212" s="45"/>
      <c r="T212" s="38">
        <f t="shared" si="17"/>
        <v>327748.67041666666</v>
      </c>
      <c r="U212" s="39"/>
      <c r="V212" s="39"/>
      <c r="W212" s="39"/>
      <c r="X212" s="39"/>
      <c r="Y212" s="39"/>
      <c r="Z212" s="40"/>
    </row>
    <row r="213" spans="1:26" s="41" customFormat="1" ht="12" customHeight="1">
      <c r="A213" s="46">
        <v>16500612</v>
      </c>
      <c r="B213" s="30" t="s">
        <v>263</v>
      </c>
      <c r="C213" s="31">
        <v>112464.94</v>
      </c>
      <c r="D213" s="31">
        <v>74976.600000000006</v>
      </c>
      <c r="E213" s="31">
        <v>37488.26</v>
      </c>
      <c r="F213" s="31">
        <v>0</v>
      </c>
      <c r="G213" s="31">
        <v>412371.66</v>
      </c>
      <c r="H213" s="31">
        <v>374883.32</v>
      </c>
      <c r="I213" s="32">
        <v>337394.98</v>
      </c>
      <c r="J213" s="32">
        <v>299906.64</v>
      </c>
      <c r="K213" s="33">
        <v>262418.3</v>
      </c>
      <c r="L213" s="33">
        <v>224929.96</v>
      </c>
      <c r="M213" s="33">
        <v>187441.62</v>
      </c>
      <c r="N213" s="33">
        <v>149953.28</v>
      </c>
      <c r="O213" s="33">
        <v>112464.94</v>
      </c>
      <c r="P213" s="34">
        <f t="shared" si="18"/>
        <v>206185.79666666663</v>
      </c>
      <c r="Q213" s="42"/>
      <c r="R213" s="42"/>
      <c r="S213" s="45"/>
      <c r="T213" s="38">
        <f t="shared" si="17"/>
        <v>206185.79666666663</v>
      </c>
      <c r="U213" s="39"/>
      <c r="V213" s="39"/>
      <c r="W213" s="39"/>
      <c r="X213" s="39"/>
      <c r="Y213" s="39"/>
      <c r="Z213" s="40"/>
    </row>
    <row r="214" spans="1:26" s="41" customFormat="1" ht="12" customHeight="1">
      <c r="A214" s="46">
        <v>16500622</v>
      </c>
      <c r="B214" s="30" t="s">
        <v>264</v>
      </c>
      <c r="C214" s="31">
        <v>21963.47</v>
      </c>
      <c r="D214" s="31">
        <v>14642.3</v>
      </c>
      <c r="E214" s="31">
        <v>7321.13</v>
      </c>
      <c r="F214" s="31">
        <v>0</v>
      </c>
      <c r="G214" s="31">
        <v>80034.17</v>
      </c>
      <c r="H214" s="31">
        <v>72758.34</v>
      </c>
      <c r="I214" s="32">
        <v>65482.51</v>
      </c>
      <c r="J214" s="32">
        <v>58206.68</v>
      </c>
      <c r="K214" s="33">
        <v>50930.85</v>
      </c>
      <c r="L214" s="33">
        <v>43655.02</v>
      </c>
      <c r="M214" s="33">
        <v>36379.19</v>
      </c>
      <c r="N214" s="33">
        <v>29103.360000000001</v>
      </c>
      <c r="O214" s="33">
        <v>21827.53</v>
      </c>
      <c r="P214" s="34">
        <f t="shared" si="18"/>
        <v>40034.087500000001</v>
      </c>
      <c r="Q214" s="42"/>
      <c r="R214" s="42"/>
      <c r="S214" s="45"/>
      <c r="T214" s="38">
        <f t="shared" si="17"/>
        <v>40034.087500000001</v>
      </c>
      <c r="U214" s="39"/>
      <c r="V214" s="39"/>
      <c r="W214" s="39"/>
      <c r="X214" s="39"/>
      <c r="Y214" s="39"/>
      <c r="Z214" s="40"/>
    </row>
    <row r="215" spans="1:26" s="41" customFormat="1" ht="12" customHeight="1">
      <c r="A215" s="46">
        <v>16500623</v>
      </c>
      <c r="B215" s="30" t="s">
        <v>265</v>
      </c>
      <c r="C215" s="31">
        <v>37159.75</v>
      </c>
      <c r="D215" s="31">
        <v>29727.8</v>
      </c>
      <c r="E215" s="31">
        <v>22295.85</v>
      </c>
      <c r="F215" s="31">
        <v>14863.9</v>
      </c>
      <c r="G215" s="31">
        <v>7431.95</v>
      </c>
      <c r="H215" s="31">
        <v>0</v>
      </c>
      <c r="I215" s="32">
        <v>0</v>
      </c>
      <c r="J215" s="32">
        <v>74319.47</v>
      </c>
      <c r="K215" s="33">
        <v>66887.520000000004</v>
      </c>
      <c r="L215" s="33">
        <v>59455.57</v>
      </c>
      <c r="M215" s="33">
        <v>52023.62</v>
      </c>
      <c r="N215" s="33">
        <v>44591.67</v>
      </c>
      <c r="O215" s="33">
        <v>37159.72</v>
      </c>
      <c r="P215" s="34">
        <f t="shared" si="18"/>
        <v>34063.090416666666</v>
      </c>
      <c r="Q215" s="42"/>
      <c r="R215" s="42"/>
      <c r="S215" s="45"/>
      <c r="T215" s="38">
        <f t="shared" si="17"/>
        <v>34063.090416666666</v>
      </c>
      <c r="U215" s="39"/>
      <c r="V215" s="39"/>
      <c r="W215" s="39"/>
      <c r="X215" s="39"/>
      <c r="Y215" s="39"/>
      <c r="Z215" s="40"/>
    </row>
    <row r="216" spans="1:26" s="41" customFormat="1" ht="12" customHeight="1">
      <c r="A216" s="46">
        <v>16500633</v>
      </c>
      <c r="B216" s="30" t="s">
        <v>266</v>
      </c>
      <c r="C216" s="31">
        <v>252521.62</v>
      </c>
      <c r="D216" s="31">
        <v>168347.7</v>
      </c>
      <c r="E216" s="31">
        <v>84173.78</v>
      </c>
      <c r="F216" s="31">
        <v>0</v>
      </c>
      <c r="G216" s="31">
        <v>970217.52</v>
      </c>
      <c r="H216" s="31">
        <v>0</v>
      </c>
      <c r="I216" s="32">
        <v>0</v>
      </c>
      <c r="J216" s="32">
        <v>0</v>
      </c>
      <c r="K216" s="33">
        <v>0</v>
      </c>
      <c r="L216" s="33">
        <v>0</v>
      </c>
      <c r="M216" s="33">
        <v>0</v>
      </c>
      <c r="N216" s="33">
        <v>0</v>
      </c>
      <c r="O216" s="33">
        <v>0</v>
      </c>
      <c r="P216" s="34">
        <f t="shared" si="18"/>
        <v>112416.65083333333</v>
      </c>
      <c r="Q216" s="42"/>
      <c r="R216" s="42"/>
      <c r="S216" s="45"/>
      <c r="T216" s="38">
        <f t="shared" si="17"/>
        <v>112416.65083333333</v>
      </c>
      <c r="U216" s="39"/>
      <c r="V216" s="39"/>
      <c r="W216" s="39"/>
      <c r="X216" s="39"/>
      <c r="Y216" s="39"/>
      <c r="Z216" s="40"/>
    </row>
    <row r="217" spans="1:26" s="41" customFormat="1" ht="12" customHeight="1">
      <c r="A217" s="46">
        <v>16500643</v>
      </c>
      <c r="B217" s="60" t="s">
        <v>267</v>
      </c>
      <c r="C217" s="31">
        <v>87600</v>
      </c>
      <c r="D217" s="31">
        <v>87600</v>
      </c>
      <c r="E217" s="31">
        <v>87600</v>
      </c>
      <c r="F217" s="31">
        <v>0</v>
      </c>
      <c r="G217" s="31">
        <v>0</v>
      </c>
      <c r="H217" s="31">
        <v>0</v>
      </c>
      <c r="I217" s="32">
        <v>0</v>
      </c>
      <c r="J217" s="32">
        <v>0</v>
      </c>
      <c r="K217" s="33">
        <v>0</v>
      </c>
      <c r="L217" s="33">
        <v>0</v>
      </c>
      <c r="M217" s="33">
        <v>0</v>
      </c>
      <c r="N217" s="33">
        <v>0</v>
      </c>
      <c r="O217" s="33">
        <v>0</v>
      </c>
      <c r="P217" s="34">
        <f t="shared" si="18"/>
        <v>18250</v>
      </c>
      <c r="Q217" s="42"/>
      <c r="R217" s="42"/>
      <c r="S217" s="45"/>
      <c r="T217" s="38">
        <f t="shared" si="17"/>
        <v>18250</v>
      </c>
      <c r="U217" s="39"/>
      <c r="V217" s="39"/>
      <c r="W217" s="39"/>
      <c r="X217" s="39"/>
      <c r="Y217" s="39"/>
      <c r="Z217" s="40"/>
    </row>
    <row r="218" spans="1:26" s="41" customFormat="1" ht="12" customHeight="1">
      <c r="A218" s="54">
        <v>16500651</v>
      </c>
      <c r="B218" s="55" t="s">
        <v>268</v>
      </c>
      <c r="C218" s="31">
        <v>994942.18</v>
      </c>
      <c r="D218" s="31">
        <v>1033959.46</v>
      </c>
      <c r="E218" s="31">
        <v>1074277.32</v>
      </c>
      <c r="F218" s="31">
        <v>0</v>
      </c>
      <c r="G218" s="31">
        <v>0</v>
      </c>
      <c r="H218" s="31">
        <v>0</v>
      </c>
      <c r="I218" s="32">
        <v>0</v>
      </c>
      <c r="J218" s="32">
        <v>0</v>
      </c>
      <c r="K218" s="33">
        <v>0</v>
      </c>
      <c r="L218" s="33">
        <v>0</v>
      </c>
      <c r="M218" s="33">
        <v>0</v>
      </c>
      <c r="N218" s="33">
        <v>0</v>
      </c>
      <c r="O218" s="33">
        <v>0</v>
      </c>
      <c r="P218" s="34">
        <f t="shared" si="18"/>
        <v>217142.32250000001</v>
      </c>
      <c r="Q218" s="42"/>
      <c r="R218" s="42"/>
      <c r="S218" s="45"/>
      <c r="T218" s="38">
        <f t="shared" si="17"/>
        <v>217142.32250000001</v>
      </c>
      <c r="U218" s="39"/>
      <c r="V218" s="39"/>
      <c r="W218" s="39"/>
      <c r="X218" s="39"/>
      <c r="Y218" s="39"/>
      <c r="Z218" s="40"/>
    </row>
    <row r="219" spans="1:26" s="41" customFormat="1" ht="12" customHeight="1">
      <c r="A219" s="54">
        <v>16500661</v>
      </c>
      <c r="B219" s="55" t="s">
        <v>269</v>
      </c>
      <c r="C219" s="31">
        <v>2152493.29</v>
      </c>
      <c r="D219" s="31">
        <v>2236904.66</v>
      </c>
      <c r="E219" s="31">
        <v>2324129.75</v>
      </c>
      <c r="F219" s="31">
        <v>0</v>
      </c>
      <c r="G219" s="31">
        <v>0</v>
      </c>
      <c r="H219" s="31">
        <v>0</v>
      </c>
      <c r="I219" s="32">
        <v>0</v>
      </c>
      <c r="J219" s="32">
        <v>0</v>
      </c>
      <c r="K219" s="33">
        <v>0</v>
      </c>
      <c r="L219" s="33">
        <v>0</v>
      </c>
      <c r="M219" s="33">
        <v>0</v>
      </c>
      <c r="N219" s="33">
        <v>0</v>
      </c>
      <c r="O219" s="33">
        <v>0</v>
      </c>
      <c r="P219" s="34">
        <f t="shared" si="18"/>
        <v>469773.42124999996</v>
      </c>
      <c r="Q219" s="42"/>
      <c r="R219" s="42"/>
      <c r="S219" s="45"/>
      <c r="T219" s="38">
        <f t="shared" si="17"/>
        <v>469773.42124999996</v>
      </c>
      <c r="U219" s="39"/>
      <c r="V219" s="39"/>
      <c r="W219" s="39"/>
      <c r="X219" s="39"/>
      <c r="Y219" s="39"/>
      <c r="Z219" s="40"/>
    </row>
    <row r="220" spans="1:26" s="41" customFormat="1" ht="12" customHeight="1">
      <c r="A220" s="54">
        <v>16500671</v>
      </c>
      <c r="B220" s="55" t="s">
        <v>270</v>
      </c>
      <c r="C220" s="31">
        <v>2128915.67</v>
      </c>
      <c r="D220" s="31">
        <v>2166807.35</v>
      </c>
      <c r="E220" s="31">
        <v>2205962.08</v>
      </c>
      <c r="F220" s="31">
        <v>0</v>
      </c>
      <c r="G220" s="31">
        <v>0</v>
      </c>
      <c r="H220" s="31">
        <v>0</v>
      </c>
      <c r="I220" s="32">
        <v>0</v>
      </c>
      <c r="J220" s="32">
        <v>0</v>
      </c>
      <c r="K220" s="33">
        <v>0</v>
      </c>
      <c r="L220" s="33">
        <v>0</v>
      </c>
      <c r="M220" s="33">
        <v>0</v>
      </c>
      <c r="N220" s="33">
        <v>0</v>
      </c>
      <c r="O220" s="33">
        <v>0</v>
      </c>
      <c r="P220" s="34">
        <f t="shared" si="18"/>
        <v>453102.27208333329</v>
      </c>
      <c r="Q220" s="42"/>
      <c r="R220" s="42"/>
      <c r="S220" s="45"/>
      <c r="T220" s="38">
        <f t="shared" si="17"/>
        <v>453102.27208333329</v>
      </c>
      <c r="U220" s="39"/>
      <c r="V220" s="39"/>
      <c r="W220" s="39"/>
      <c r="X220" s="39"/>
      <c r="Y220" s="39"/>
      <c r="Z220" s="40"/>
    </row>
    <row r="221" spans="1:26" s="41" customFormat="1" ht="12" customHeight="1">
      <c r="A221" s="54">
        <v>16500673</v>
      </c>
      <c r="B221" s="55" t="s">
        <v>271</v>
      </c>
      <c r="C221" s="31">
        <v>56392.11</v>
      </c>
      <c r="D221" s="31">
        <v>37594.69</v>
      </c>
      <c r="E221" s="31">
        <v>18797.27</v>
      </c>
      <c r="F221" s="31">
        <v>0</v>
      </c>
      <c r="G221" s="31">
        <v>207805.34</v>
      </c>
      <c r="H221" s="31">
        <v>188913.94</v>
      </c>
      <c r="I221" s="32">
        <v>170022.54</v>
      </c>
      <c r="J221" s="32">
        <v>151131.14000000001</v>
      </c>
      <c r="K221" s="33">
        <v>132239.74</v>
      </c>
      <c r="L221" s="33">
        <v>113348.34</v>
      </c>
      <c r="M221" s="33">
        <v>94456.94</v>
      </c>
      <c r="N221" s="33">
        <v>75565.539999999994</v>
      </c>
      <c r="O221" s="33">
        <v>56674.14</v>
      </c>
      <c r="P221" s="34">
        <f t="shared" si="18"/>
        <v>103867.38374999999</v>
      </c>
      <c r="Q221" s="42"/>
      <c r="R221" s="42"/>
      <c r="S221" s="45" t="s">
        <v>115</v>
      </c>
      <c r="T221" s="38">
        <f t="shared" si="17"/>
        <v>103867.38374999999</v>
      </c>
      <c r="U221" s="39"/>
      <c r="V221" s="39"/>
      <c r="W221" s="39"/>
      <c r="X221" s="39"/>
      <c r="Y221" s="39"/>
      <c r="Z221" s="40"/>
    </row>
    <row r="222" spans="1:26" s="41" customFormat="1" ht="12" customHeight="1">
      <c r="A222" s="46">
        <v>16500681</v>
      </c>
      <c r="B222" s="30" t="s">
        <v>272</v>
      </c>
      <c r="C222" s="31">
        <v>63904.85</v>
      </c>
      <c r="D222" s="31">
        <v>63904.85</v>
      </c>
      <c r="E222" s="31">
        <v>63904.85</v>
      </c>
      <c r="F222" s="31">
        <v>0</v>
      </c>
      <c r="G222" s="31">
        <v>0</v>
      </c>
      <c r="H222" s="31">
        <v>0</v>
      </c>
      <c r="I222" s="32">
        <v>0</v>
      </c>
      <c r="J222" s="32">
        <v>0</v>
      </c>
      <c r="K222" s="33">
        <v>0</v>
      </c>
      <c r="L222" s="33">
        <v>0</v>
      </c>
      <c r="M222" s="33">
        <v>0</v>
      </c>
      <c r="N222" s="33">
        <v>0</v>
      </c>
      <c r="O222" s="33">
        <v>0</v>
      </c>
      <c r="P222" s="34">
        <f t="shared" si="18"/>
        <v>13313.510416666666</v>
      </c>
      <c r="Q222" s="42"/>
      <c r="R222" s="42"/>
      <c r="S222" s="45"/>
      <c r="T222" s="38">
        <f t="shared" si="17"/>
        <v>13313.510416666666</v>
      </c>
      <c r="U222" s="39"/>
      <c r="V222" s="39"/>
      <c r="W222" s="39"/>
      <c r="X222" s="39"/>
      <c r="Y222" s="39"/>
      <c r="Z222" s="40"/>
    </row>
    <row r="223" spans="1:26" s="41" customFormat="1" ht="12" customHeight="1">
      <c r="A223" s="46">
        <v>16500683</v>
      </c>
      <c r="B223" s="30" t="s">
        <v>273</v>
      </c>
      <c r="C223" s="31">
        <v>15330</v>
      </c>
      <c r="D223" s="31">
        <v>15330</v>
      </c>
      <c r="E223" s="31">
        <v>15330</v>
      </c>
      <c r="F223" s="31">
        <v>0</v>
      </c>
      <c r="G223" s="31">
        <v>0</v>
      </c>
      <c r="H223" s="31">
        <v>0</v>
      </c>
      <c r="I223" s="32">
        <v>0</v>
      </c>
      <c r="J223" s="32">
        <v>0</v>
      </c>
      <c r="K223" s="33">
        <v>0</v>
      </c>
      <c r="L223" s="33">
        <v>0</v>
      </c>
      <c r="M223" s="33">
        <v>0</v>
      </c>
      <c r="N223" s="33">
        <v>0</v>
      </c>
      <c r="O223" s="33">
        <v>0</v>
      </c>
      <c r="P223" s="34">
        <f t="shared" si="18"/>
        <v>3193.75</v>
      </c>
      <c r="Q223" s="42"/>
      <c r="R223" s="42"/>
      <c r="S223" s="45"/>
      <c r="T223" s="38">
        <f t="shared" si="17"/>
        <v>3193.75</v>
      </c>
      <c r="U223" s="39"/>
      <c r="V223" s="39"/>
      <c r="W223" s="39"/>
      <c r="X223" s="39"/>
      <c r="Y223" s="39"/>
      <c r="Z223" s="40"/>
    </row>
    <row r="224" spans="1:26" s="41" customFormat="1" ht="12" customHeight="1">
      <c r="A224" s="46">
        <v>16500693</v>
      </c>
      <c r="B224" s="30" t="s">
        <v>274</v>
      </c>
      <c r="C224" s="31">
        <v>72847.92</v>
      </c>
      <c r="D224" s="31">
        <v>48565.279999999999</v>
      </c>
      <c r="E224" s="31">
        <v>24282.639999999999</v>
      </c>
      <c r="F224" s="31">
        <v>0</v>
      </c>
      <c r="G224" s="31">
        <v>347413.81</v>
      </c>
      <c r="H224" s="31">
        <v>315830.74</v>
      </c>
      <c r="I224" s="32">
        <v>284247.67</v>
      </c>
      <c r="J224" s="32">
        <v>252664.6</v>
      </c>
      <c r="K224" s="33">
        <v>143703.31</v>
      </c>
      <c r="L224" s="33">
        <v>123174.27</v>
      </c>
      <c r="M224" s="33">
        <v>102645.23</v>
      </c>
      <c r="N224" s="33">
        <v>82116.19</v>
      </c>
      <c r="O224" s="33">
        <v>61587.15</v>
      </c>
      <c r="P224" s="34">
        <f t="shared" si="18"/>
        <v>149321.77291666667</v>
      </c>
      <c r="Q224" s="42"/>
      <c r="R224" s="42"/>
      <c r="S224" s="45"/>
      <c r="T224" s="38">
        <f t="shared" si="17"/>
        <v>149321.77291666667</v>
      </c>
      <c r="U224" s="39"/>
      <c r="V224" s="39"/>
      <c r="W224" s="39"/>
      <c r="X224" s="39"/>
      <c r="Y224" s="39"/>
      <c r="Z224" s="40"/>
    </row>
    <row r="225" spans="1:26" s="41" customFormat="1" ht="12" customHeight="1">
      <c r="A225" s="54">
        <v>16500703</v>
      </c>
      <c r="B225" s="55" t="s">
        <v>275</v>
      </c>
      <c r="C225" s="31">
        <v>31555.18</v>
      </c>
      <c r="D225" s="31">
        <v>25244.15</v>
      </c>
      <c r="E225" s="31">
        <v>18933.12</v>
      </c>
      <c r="F225" s="31">
        <v>12622.09</v>
      </c>
      <c r="G225" s="31">
        <v>119188.59</v>
      </c>
      <c r="H225" s="31">
        <v>112877.53</v>
      </c>
      <c r="I225" s="32">
        <v>112877.53</v>
      </c>
      <c r="J225" s="32">
        <v>0</v>
      </c>
      <c r="K225" s="33">
        <v>0</v>
      </c>
      <c r="L225" s="33">
        <v>0</v>
      </c>
      <c r="M225" s="33">
        <v>0</v>
      </c>
      <c r="N225" s="33">
        <v>0</v>
      </c>
      <c r="O225" s="33">
        <v>0</v>
      </c>
      <c r="P225" s="34">
        <f t="shared" si="18"/>
        <v>34793.383333333339</v>
      </c>
      <c r="Q225" s="42"/>
      <c r="R225" s="42"/>
      <c r="S225" s="45"/>
      <c r="T225" s="38">
        <f t="shared" si="17"/>
        <v>34793.383333333339</v>
      </c>
      <c r="U225" s="39"/>
      <c r="V225" s="39"/>
      <c r="W225" s="39"/>
      <c r="X225" s="39"/>
      <c r="Y225" s="39"/>
      <c r="Z225" s="40"/>
    </row>
    <row r="226" spans="1:26" s="41" customFormat="1" ht="12" customHeight="1">
      <c r="A226" s="51">
        <v>16500731</v>
      </c>
      <c r="B226" s="30" t="s">
        <v>276</v>
      </c>
      <c r="C226" s="31">
        <v>482909.6</v>
      </c>
      <c r="D226" s="31">
        <v>482909.6</v>
      </c>
      <c r="E226" s="31">
        <v>482909.6</v>
      </c>
      <c r="F226" s="31">
        <v>0</v>
      </c>
      <c r="G226" s="31">
        <v>0</v>
      </c>
      <c r="H226" s="31">
        <v>0</v>
      </c>
      <c r="I226" s="32">
        <v>0</v>
      </c>
      <c r="J226" s="32">
        <v>0</v>
      </c>
      <c r="K226" s="33">
        <v>0</v>
      </c>
      <c r="L226" s="33">
        <v>0</v>
      </c>
      <c r="M226" s="33">
        <v>0</v>
      </c>
      <c r="N226" s="33">
        <v>0</v>
      </c>
      <c r="O226" s="33">
        <v>0</v>
      </c>
      <c r="P226" s="34">
        <f t="shared" si="18"/>
        <v>100606.16666666667</v>
      </c>
      <c r="Q226" s="42"/>
      <c r="R226" s="42"/>
      <c r="S226" s="45"/>
      <c r="T226" s="38">
        <f t="shared" si="17"/>
        <v>100606.16666666667</v>
      </c>
      <c r="U226" s="39"/>
      <c r="V226" s="39"/>
      <c r="W226" s="39"/>
      <c r="X226" s="39"/>
      <c r="Y226" s="39"/>
      <c r="Z226" s="40"/>
    </row>
    <row r="227" spans="1:26" s="41" customFormat="1" ht="12" customHeight="1">
      <c r="A227" s="51">
        <v>16500741</v>
      </c>
      <c r="B227" s="30" t="s">
        <v>277</v>
      </c>
      <c r="C227" s="31">
        <v>541444.1</v>
      </c>
      <c r="D227" s="31">
        <v>541444.1</v>
      </c>
      <c r="E227" s="31">
        <v>541444.1</v>
      </c>
      <c r="F227" s="31">
        <v>0</v>
      </c>
      <c r="G227" s="31">
        <v>0</v>
      </c>
      <c r="H227" s="31">
        <v>0</v>
      </c>
      <c r="I227" s="32">
        <v>0</v>
      </c>
      <c r="J227" s="32">
        <v>0</v>
      </c>
      <c r="K227" s="33">
        <v>0</v>
      </c>
      <c r="L227" s="33">
        <v>0</v>
      </c>
      <c r="M227" s="33">
        <v>0</v>
      </c>
      <c r="N227" s="33">
        <v>0</v>
      </c>
      <c r="O227" s="33">
        <v>0</v>
      </c>
      <c r="P227" s="34">
        <f t="shared" si="18"/>
        <v>112800.85416666667</v>
      </c>
      <c r="Q227" s="42"/>
      <c r="R227" s="42"/>
      <c r="S227" s="45"/>
      <c r="T227" s="38">
        <f t="shared" si="17"/>
        <v>112800.85416666667</v>
      </c>
      <c r="U227" s="39"/>
      <c r="V227" s="39"/>
      <c r="W227" s="39"/>
      <c r="X227" s="39"/>
      <c r="Y227" s="39"/>
      <c r="Z227" s="40"/>
    </row>
    <row r="228" spans="1:26" s="41" customFormat="1" ht="12" customHeight="1">
      <c r="A228" s="51">
        <v>16500743</v>
      </c>
      <c r="B228" s="30" t="s">
        <v>278</v>
      </c>
      <c r="C228" s="31">
        <v>117664.76</v>
      </c>
      <c r="D228" s="31">
        <v>100855.5</v>
      </c>
      <c r="E228" s="31">
        <v>84046.24</v>
      </c>
      <c r="F228" s="31">
        <v>67236.98</v>
      </c>
      <c r="G228" s="31">
        <v>50427.72</v>
      </c>
      <c r="H228" s="31">
        <v>33618.46</v>
      </c>
      <c r="I228" s="32">
        <v>16809.2</v>
      </c>
      <c r="J228" s="32">
        <v>0</v>
      </c>
      <c r="K228" s="33">
        <v>0</v>
      </c>
      <c r="L228" s="33">
        <v>163483.96</v>
      </c>
      <c r="M228" s="33">
        <v>147135.56</v>
      </c>
      <c r="N228" s="33">
        <v>130787.16</v>
      </c>
      <c r="O228" s="33">
        <v>114438.76</v>
      </c>
      <c r="P228" s="34">
        <f t="shared" si="18"/>
        <v>75871.044999999998</v>
      </c>
      <c r="Q228" s="42"/>
      <c r="R228" s="42"/>
      <c r="S228" s="45"/>
      <c r="T228" s="38">
        <f t="shared" si="17"/>
        <v>75871.044999999998</v>
      </c>
      <c r="U228" s="39"/>
      <c r="V228" s="39"/>
      <c r="W228" s="39"/>
      <c r="X228" s="39"/>
      <c r="Y228" s="39"/>
      <c r="Z228" s="40"/>
    </row>
    <row r="229" spans="1:26" s="41" customFormat="1" ht="12" customHeight="1">
      <c r="A229" s="51">
        <v>16500751</v>
      </c>
      <c r="B229" s="61" t="s">
        <v>279</v>
      </c>
      <c r="C229" s="31">
        <v>0</v>
      </c>
      <c r="D229" s="31">
        <v>0</v>
      </c>
      <c r="E229" s="31">
        <v>0</v>
      </c>
      <c r="F229" s="31">
        <v>0</v>
      </c>
      <c r="G229" s="31">
        <v>0</v>
      </c>
      <c r="H229" s="31">
        <v>0</v>
      </c>
      <c r="I229" s="32">
        <v>1598.38</v>
      </c>
      <c r="J229" s="32">
        <v>6480.9</v>
      </c>
      <c r="K229" s="33">
        <v>6480.9</v>
      </c>
      <c r="L229" s="33">
        <v>6480.9</v>
      </c>
      <c r="M229" s="33">
        <v>6480.9</v>
      </c>
      <c r="N229" s="33">
        <v>6480.9</v>
      </c>
      <c r="O229" s="33">
        <v>10345.450000000001</v>
      </c>
      <c r="P229" s="34">
        <f t="shared" si="18"/>
        <v>3264.6337500000004</v>
      </c>
      <c r="Q229" s="42"/>
      <c r="R229" s="42"/>
      <c r="S229" s="45"/>
      <c r="T229" s="38">
        <f t="shared" si="17"/>
        <v>3264.6337500000004</v>
      </c>
      <c r="U229" s="39"/>
      <c r="V229" s="39"/>
      <c r="W229" s="39"/>
      <c r="X229" s="39"/>
      <c r="Y229" s="39"/>
      <c r="Z229" s="40"/>
    </row>
    <row r="230" spans="1:26" s="41" customFormat="1" ht="12" customHeight="1">
      <c r="A230" s="51">
        <v>16500753</v>
      </c>
      <c r="B230" s="30" t="s">
        <v>280</v>
      </c>
      <c r="C230" s="31">
        <v>528494.12</v>
      </c>
      <c r="D230" s="31">
        <v>462432.36</v>
      </c>
      <c r="E230" s="31">
        <v>396370.6</v>
      </c>
      <c r="F230" s="31">
        <v>330308.84000000003</v>
      </c>
      <c r="G230" s="31">
        <v>264247.08</v>
      </c>
      <c r="H230" s="31">
        <v>198185.32</v>
      </c>
      <c r="I230" s="32">
        <v>132123.56</v>
      </c>
      <c r="J230" s="32">
        <v>66061.8</v>
      </c>
      <c r="K230" s="33">
        <v>843618.76</v>
      </c>
      <c r="L230" s="33">
        <v>773317.2</v>
      </c>
      <c r="M230" s="33">
        <v>703015.64</v>
      </c>
      <c r="N230" s="33">
        <v>632714.07999999996</v>
      </c>
      <c r="O230" s="33">
        <v>562412.52</v>
      </c>
      <c r="P230" s="34">
        <f t="shared" si="18"/>
        <v>445654.04666666669</v>
      </c>
      <c r="Q230" s="42"/>
      <c r="R230" s="42"/>
      <c r="S230" s="45"/>
      <c r="T230" s="38">
        <f t="shared" si="17"/>
        <v>445654.04666666669</v>
      </c>
      <c r="U230" s="39"/>
      <c r="V230" s="39"/>
      <c r="W230" s="39"/>
      <c r="X230" s="39"/>
      <c r="Y230" s="39"/>
      <c r="Z230" s="40"/>
    </row>
    <row r="231" spans="1:26" s="41" customFormat="1" ht="12" customHeight="1">
      <c r="A231" s="51">
        <v>16500763</v>
      </c>
      <c r="B231" s="30" t="s">
        <v>281</v>
      </c>
      <c r="C231" s="31">
        <v>95207.23</v>
      </c>
      <c r="D231" s="31">
        <v>85686.51</v>
      </c>
      <c r="E231" s="31">
        <v>76165.789999999994</v>
      </c>
      <c r="F231" s="31">
        <v>66645.070000000007</v>
      </c>
      <c r="G231" s="31">
        <v>57124.35</v>
      </c>
      <c r="H231" s="31">
        <v>47603.63</v>
      </c>
      <c r="I231" s="32">
        <v>38082.910000000003</v>
      </c>
      <c r="J231" s="32">
        <v>28562.19</v>
      </c>
      <c r="K231" s="33">
        <v>19041.47</v>
      </c>
      <c r="L231" s="33">
        <v>9520.75</v>
      </c>
      <c r="M231" s="33">
        <v>0</v>
      </c>
      <c r="N231" s="33">
        <v>222424.07</v>
      </c>
      <c r="O231" s="33">
        <v>0</v>
      </c>
      <c r="P231" s="34">
        <f t="shared" si="18"/>
        <v>58205.029583333329</v>
      </c>
      <c r="Q231" s="42"/>
      <c r="R231" s="42"/>
      <c r="S231" s="45"/>
      <c r="T231" s="38">
        <f t="shared" si="17"/>
        <v>58205.029583333329</v>
      </c>
      <c r="U231" s="39"/>
      <c r="V231" s="39"/>
      <c r="W231" s="39"/>
      <c r="X231" s="39"/>
      <c r="Y231" s="39"/>
      <c r="Z231" s="40"/>
    </row>
    <row r="232" spans="1:26" s="41" customFormat="1" ht="12" customHeight="1">
      <c r="A232" s="51">
        <v>16500783</v>
      </c>
      <c r="B232" s="30" t="s">
        <v>282</v>
      </c>
      <c r="C232" s="31">
        <v>81257.759999999995</v>
      </c>
      <c r="D232" s="31">
        <v>74486.28</v>
      </c>
      <c r="E232" s="31">
        <v>67714.8</v>
      </c>
      <c r="F232" s="31">
        <v>60943.32</v>
      </c>
      <c r="G232" s="31">
        <v>54171.839999999997</v>
      </c>
      <c r="H232" s="31">
        <v>47400.36</v>
      </c>
      <c r="I232" s="32">
        <v>40628.879999999997</v>
      </c>
      <c r="J232" s="32">
        <v>33857.4</v>
      </c>
      <c r="K232" s="33">
        <v>27085.919999999998</v>
      </c>
      <c r="L232" s="33">
        <v>20314.439999999999</v>
      </c>
      <c r="M232" s="33">
        <v>13542.96</v>
      </c>
      <c r="N232" s="33">
        <v>89488.88</v>
      </c>
      <c r="O232" s="33">
        <v>82717.399999999994</v>
      </c>
      <c r="P232" s="34">
        <f t="shared" si="18"/>
        <v>50968.555</v>
      </c>
      <c r="Q232" s="42"/>
      <c r="R232" s="42"/>
      <c r="S232" s="45"/>
      <c r="T232" s="38">
        <f t="shared" si="17"/>
        <v>50968.555</v>
      </c>
      <c r="U232" s="39"/>
      <c r="V232" s="39"/>
      <c r="W232" s="39"/>
      <c r="X232" s="39"/>
      <c r="Y232" s="39"/>
      <c r="Z232" s="40"/>
    </row>
    <row r="233" spans="1:26" s="41" customFormat="1" ht="12" customHeight="1">
      <c r="A233" s="51">
        <v>16500881</v>
      </c>
      <c r="B233" s="30" t="s">
        <v>283</v>
      </c>
      <c r="C233" s="31">
        <v>250000</v>
      </c>
      <c r="D233" s="31">
        <v>125000</v>
      </c>
      <c r="E233" s="31">
        <v>62500</v>
      </c>
      <c r="F233" s="31">
        <v>0</v>
      </c>
      <c r="G233" s="31">
        <v>0</v>
      </c>
      <c r="H233" s="31">
        <v>0</v>
      </c>
      <c r="I233" s="32">
        <v>0</v>
      </c>
      <c r="J233" s="32">
        <v>0</v>
      </c>
      <c r="K233" s="33">
        <v>0</v>
      </c>
      <c r="L233" s="33">
        <v>0</v>
      </c>
      <c r="M233" s="33">
        <v>0</v>
      </c>
      <c r="N233" s="33">
        <v>0</v>
      </c>
      <c r="O233" s="33">
        <v>0</v>
      </c>
      <c r="P233" s="34">
        <f t="shared" si="18"/>
        <v>26041.666666666668</v>
      </c>
      <c r="Q233" s="42"/>
      <c r="R233" s="42"/>
      <c r="S233" s="45"/>
      <c r="T233" s="38">
        <f t="shared" si="17"/>
        <v>26041.666666666668</v>
      </c>
      <c r="U233" s="39"/>
      <c r="V233" s="39"/>
      <c r="W233" s="39"/>
      <c r="X233" s="39"/>
      <c r="Y233" s="39"/>
      <c r="Z233" s="40"/>
    </row>
    <row r="234" spans="1:26" s="41" customFormat="1" ht="12" customHeight="1">
      <c r="A234" s="51">
        <v>16500893</v>
      </c>
      <c r="B234" s="30" t="s">
        <v>284</v>
      </c>
      <c r="C234" s="31">
        <v>289002.89</v>
      </c>
      <c r="D234" s="31">
        <v>247716.77</v>
      </c>
      <c r="E234" s="31">
        <v>206430.65</v>
      </c>
      <c r="F234" s="31">
        <v>0</v>
      </c>
      <c r="G234" s="31">
        <v>0</v>
      </c>
      <c r="H234" s="31">
        <v>0</v>
      </c>
      <c r="I234" s="32">
        <v>0</v>
      </c>
      <c r="J234" s="32">
        <v>0</v>
      </c>
      <c r="K234" s="33">
        <v>0</v>
      </c>
      <c r="L234" s="33">
        <v>0</v>
      </c>
      <c r="M234" s="33">
        <v>0</v>
      </c>
      <c r="N234" s="33">
        <v>0</v>
      </c>
      <c r="O234" s="33">
        <v>0</v>
      </c>
      <c r="P234" s="34">
        <f t="shared" si="18"/>
        <v>49887.405416666668</v>
      </c>
      <c r="Q234" s="42"/>
      <c r="R234" s="42"/>
      <c r="S234" s="45"/>
      <c r="T234" s="38">
        <f t="shared" si="17"/>
        <v>49887.405416666668</v>
      </c>
      <c r="U234" s="39"/>
      <c r="V234" s="39"/>
      <c r="W234" s="39"/>
      <c r="X234" s="39"/>
      <c r="Y234" s="39"/>
      <c r="Z234" s="40"/>
    </row>
    <row r="235" spans="1:26" s="41" customFormat="1" ht="12" customHeight="1">
      <c r="A235" s="51">
        <v>16500901</v>
      </c>
      <c r="B235" s="30" t="s">
        <v>285</v>
      </c>
      <c r="C235" s="31">
        <v>178411.89</v>
      </c>
      <c r="D235" s="31">
        <v>311705.77</v>
      </c>
      <c r="E235" s="31">
        <v>249664.75</v>
      </c>
      <c r="F235" s="31">
        <v>0</v>
      </c>
      <c r="G235" s="31">
        <v>0</v>
      </c>
      <c r="H235" s="31">
        <v>0</v>
      </c>
      <c r="I235" s="32">
        <v>0</v>
      </c>
      <c r="J235" s="32">
        <v>0</v>
      </c>
      <c r="K235" s="33">
        <v>0</v>
      </c>
      <c r="L235" s="33">
        <v>0</v>
      </c>
      <c r="M235" s="33">
        <v>0</v>
      </c>
      <c r="N235" s="33">
        <v>0</v>
      </c>
      <c r="O235" s="33">
        <v>0</v>
      </c>
      <c r="P235" s="34">
        <f t="shared" si="18"/>
        <v>54214.705416666671</v>
      </c>
      <c r="Q235" s="49"/>
      <c r="R235" s="49"/>
      <c r="S235" s="50" t="s">
        <v>45</v>
      </c>
      <c r="T235" s="38"/>
      <c r="U235" s="39"/>
      <c r="V235" s="39"/>
      <c r="W235" s="39">
        <f>P235</f>
        <v>54214.705416666671</v>
      </c>
      <c r="X235" s="39"/>
      <c r="Y235" s="39"/>
      <c r="Z235" s="40">
        <f>W235</f>
        <v>54214.705416666671</v>
      </c>
    </row>
    <row r="236" spans="1:26" s="41" customFormat="1" ht="12" customHeight="1">
      <c r="A236" s="51">
        <v>16500911</v>
      </c>
      <c r="B236" s="30" t="s">
        <v>286</v>
      </c>
      <c r="C236" s="31">
        <v>234146.5</v>
      </c>
      <c r="D236" s="31">
        <v>232889</v>
      </c>
      <c r="E236" s="31">
        <v>231631.5</v>
      </c>
      <c r="F236" s="31">
        <v>0</v>
      </c>
      <c r="G236" s="31">
        <v>0</v>
      </c>
      <c r="H236" s="31">
        <v>0</v>
      </c>
      <c r="I236" s="32">
        <v>0</v>
      </c>
      <c r="J236" s="32">
        <v>0</v>
      </c>
      <c r="K236" s="33">
        <v>0</v>
      </c>
      <c r="L236" s="33">
        <v>0</v>
      </c>
      <c r="M236" s="33">
        <v>0</v>
      </c>
      <c r="N236" s="33">
        <v>0</v>
      </c>
      <c r="O236" s="33">
        <v>0</v>
      </c>
      <c r="P236" s="34">
        <f t="shared" si="18"/>
        <v>48466.145833333336</v>
      </c>
      <c r="Q236" s="42"/>
      <c r="R236" s="42"/>
      <c r="S236" s="45"/>
      <c r="T236" s="38">
        <f t="shared" ref="T236:T244" si="19">P236</f>
        <v>48466.145833333336</v>
      </c>
      <c r="U236" s="39"/>
      <c r="V236" s="39"/>
      <c r="W236" s="39"/>
      <c r="X236" s="39"/>
      <c r="Y236" s="39"/>
      <c r="Z236" s="40"/>
    </row>
    <row r="237" spans="1:26" s="41" customFormat="1" ht="12" customHeight="1">
      <c r="A237" s="51">
        <v>16500953</v>
      </c>
      <c r="B237" s="30" t="s">
        <v>287</v>
      </c>
      <c r="C237" s="31">
        <v>74286.080000000002</v>
      </c>
      <c r="D237" s="31">
        <v>70159.08</v>
      </c>
      <c r="E237" s="31">
        <v>66032.08</v>
      </c>
      <c r="F237" s="31">
        <v>0</v>
      </c>
      <c r="G237" s="31">
        <v>0</v>
      </c>
      <c r="H237" s="31">
        <v>0</v>
      </c>
      <c r="I237" s="32">
        <v>0</v>
      </c>
      <c r="J237" s="32">
        <v>0</v>
      </c>
      <c r="K237" s="33">
        <v>0</v>
      </c>
      <c r="L237" s="33">
        <v>0</v>
      </c>
      <c r="M237" s="33">
        <v>0</v>
      </c>
      <c r="N237" s="33">
        <v>0</v>
      </c>
      <c r="O237" s="33">
        <v>0</v>
      </c>
      <c r="P237" s="34">
        <f t="shared" si="18"/>
        <v>14444.516666666668</v>
      </c>
      <c r="Q237" s="42"/>
      <c r="R237" s="42"/>
      <c r="S237" s="45"/>
      <c r="T237" s="38">
        <f t="shared" si="19"/>
        <v>14444.516666666668</v>
      </c>
      <c r="U237" s="39"/>
      <c r="V237" s="39"/>
      <c r="W237" s="39"/>
      <c r="X237" s="39"/>
      <c r="Y237" s="39"/>
      <c r="Z237" s="40"/>
    </row>
    <row r="238" spans="1:26" s="41" customFormat="1" ht="12" customHeight="1">
      <c r="A238" s="46">
        <v>16501003</v>
      </c>
      <c r="B238" s="30" t="s">
        <v>288</v>
      </c>
      <c r="C238" s="31">
        <v>40070</v>
      </c>
      <c r="D238" s="31">
        <v>41580.699999999997</v>
      </c>
      <c r="E238" s="31">
        <v>40070</v>
      </c>
      <c r="F238" s="31">
        <v>37070</v>
      </c>
      <c r="G238" s="31">
        <v>37070</v>
      </c>
      <c r="H238" s="31">
        <v>37070</v>
      </c>
      <c r="I238" s="32">
        <v>43070</v>
      </c>
      <c r="J238" s="32">
        <v>44730</v>
      </c>
      <c r="K238" s="33">
        <v>37070</v>
      </c>
      <c r="L238" s="33">
        <v>37870</v>
      </c>
      <c r="M238" s="33">
        <v>37870</v>
      </c>
      <c r="N238" s="33">
        <v>1099</v>
      </c>
      <c r="O238" s="33">
        <v>1999</v>
      </c>
      <c r="P238" s="34">
        <f t="shared" si="18"/>
        <v>34633.683333333334</v>
      </c>
      <c r="Q238" s="42"/>
      <c r="R238" s="42"/>
      <c r="S238" s="45"/>
      <c r="T238" s="38">
        <f t="shared" si="19"/>
        <v>34633.683333333334</v>
      </c>
      <c r="U238" s="39"/>
      <c r="V238" s="39"/>
      <c r="W238" s="39"/>
      <c r="X238" s="39"/>
      <c r="Y238" s="39"/>
      <c r="Z238" s="40"/>
    </row>
    <row r="239" spans="1:26" s="41" customFormat="1" ht="12" customHeight="1">
      <c r="A239" s="46">
        <v>16501013</v>
      </c>
      <c r="B239" s="61" t="s">
        <v>289</v>
      </c>
      <c r="C239" s="31">
        <v>227365.28</v>
      </c>
      <c r="D239" s="31">
        <v>648203.61</v>
      </c>
      <c r="E239" s="31">
        <v>745012.42</v>
      </c>
      <c r="F239" s="31">
        <v>830590.95</v>
      </c>
      <c r="G239" s="31">
        <v>239099.29</v>
      </c>
      <c r="H239" s="31">
        <v>239099.29</v>
      </c>
      <c r="I239" s="32">
        <v>239099.29</v>
      </c>
      <c r="J239" s="32">
        <v>59045.46</v>
      </c>
      <c r="K239" s="33">
        <v>90981.47</v>
      </c>
      <c r="L239" s="33">
        <v>106695.88</v>
      </c>
      <c r="M239" s="33">
        <v>106695.88</v>
      </c>
      <c r="N239" s="33">
        <v>123570.92</v>
      </c>
      <c r="O239" s="33">
        <v>146987.49</v>
      </c>
      <c r="P239" s="34">
        <f t="shared" si="18"/>
        <v>301272.57041666663</v>
      </c>
      <c r="Q239" s="42"/>
      <c r="R239" s="42"/>
      <c r="S239" s="45"/>
      <c r="T239" s="38">
        <f t="shared" si="19"/>
        <v>301272.57041666663</v>
      </c>
      <c r="U239" s="39"/>
      <c r="V239" s="39"/>
      <c r="W239" s="39"/>
      <c r="X239" s="39"/>
      <c r="Y239" s="39"/>
      <c r="Z239" s="40"/>
    </row>
    <row r="240" spans="1:26" s="41" customFormat="1" ht="12" customHeight="1">
      <c r="A240" s="46">
        <v>16501051</v>
      </c>
      <c r="B240" s="30" t="s">
        <v>290</v>
      </c>
      <c r="C240" s="31">
        <v>73504.179999999993</v>
      </c>
      <c r="D240" s="31">
        <v>49002.8</v>
      </c>
      <c r="E240" s="31">
        <v>24501.42</v>
      </c>
      <c r="F240" s="31">
        <v>0</v>
      </c>
      <c r="G240" s="31">
        <v>639297.13</v>
      </c>
      <c r="H240" s="31">
        <v>581179.26</v>
      </c>
      <c r="I240" s="32">
        <v>523061.39</v>
      </c>
      <c r="J240" s="32">
        <v>464943.52</v>
      </c>
      <c r="K240" s="33">
        <v>406825.65</v>
      </c>
      <c r="L240" s="33">
        <v>348707.78</v>
      </c>
      <c r="M240" s="33">
        <v>290589.90999999997</v>
      </c>
      <c r="N240" s="33">
        <v>232472.04</v>
      </c>
      <c r="O240" s="33">
        <v>174354.17</v>
      </c>
      <c r="P240" s="34">
        <f t="shared" si="18"/>
        <v>307042.50625000003</v>
      </c>
      <c r="Q240" s="42"/>
      <c r="R240" s="42"/>
      <c r="S240" s="45"/>
      <c r="T240" s="38">
        <f t="shared" si="19"/>
        <v>307042.50625000003</v>
      </c>
      <c r="U240" s="39"/>
      <c r="V240" s="39"/>
      <c r="W240" s="39"/>
      <c r="X240" s="39"/>
      <c r="Y240" s="39"/>
      <c r="Z240" s="40"/>
    </row>
    <row r="241" spans="1:26" s="41" customFormat="1" ht="12" customHeight="1">
      <c r="A241" s="46">
        <v>16501083</v>
      </c>
      <c r="B241" s="30" t="s">
        <v>291</v>
      </c>
      <c r="C241" s="31">
        <v>23351.17</v>
      </c>
      <c r="D241" s="31">
        <v>22601.17</v>
      </c>
      <c r="E241" s="31">
        <v>21601.17</v>
      </c>
      <c r="F241" s="31">
        <v>21351.17</v>
      </c>
      <c r="G241" s="31">
        <v>20101.169999999998</v>
      </c>
      <c r="H241" s="31">
        <v>17851.169999999998</v>
      </c>
      <c r="I241" s="32">
        <v>16851.169999999998</v>
      </c>
      <c r="J241" s="32">
        <v>16351.17</v>
      </c>
      <c r="K241" s="33">
        <v>15101.17</v>
      </c>
      <c r="L241" s="33">
        <v>13351.17</v>
      </c>
      <c r="M241" s="33">
        <v>12851.17</v>
      </c>
      <c r="N241" s="33">
        <v>11351.17</v>
      </c>
      <c r="O241" s="33">
        <v>10101.17</v>
      </c>
      <c r="P241" s="34">
        <f t="shared" si="18"/>
        <v>17174.08666666667</v>
      </c>
      <c r="Q241" s="42"/>
      <c r="R241" s="42"/>
      <c r="S241" s="45"/>
      <c r="T241" s="38">
        <f t="shared" si="19"/>
        <v>17174.08666666667</v>
      </c>
      <c r="U241" s="39"/>
      <c r="V241" s="39"/>
      <c r="W241" s="39"/>
      <c r="X241" s="39"/>
      <c r="Y241" s="39"/>
      <c r="Z241" s="40"/>
    </row>
    <row r="242" spans="1:26" s="41" customFormat="1" ht="12" customHeight="1">
      <c r="A242" s="46" t="s">
        <v>292</v>
      </c>
      <c r="B242" s="30" t="s">
        <v>293</v>
      </c>
      <c r="C242" s="31"/>
      <c r="D242" s="31"/>
      <c r="E242" s="31"/>
      <c r="F242" s="31"/>
      <c r="G242" s="31"/>
      <c r="H242" s="31"/>
      <c r="I242" s="32"/>
      <c r="J242" s="32"/>
      <c r="K242" s="33"/>
      <c r="L242" s="33"/>
      <c r="M242" s="33"/>
      <c r="N242" s="33"/>
      <c r="O242" s="33">
        <v>62134.36</v>
      </c>
      <c r="P242" s="34">
        <f t="shared" si="18"/>
        <v>2588.9316666666668</v>
      </c>
      <c r="Q242" s="42"/>
      <c r="R242" s="42"/>
      <c r="S242" s="45"/>
      <c r="T242" s="38">
        <f t="shared" si="19"/>
        <v>2588.9316666666668</v>
      </c>
      <c r="U242" s="39"/>
      <c r="V242" s="39"/>
      <c r="W242" s="39"/>
      <c r="X242" s="39"/>
      <c r="Y242" s="39"/>
      <c r="Z242" s="40"/>
    </row>
    <row r="243" spans="1:26" s="41" customFormat="1" ht="12" customHeight="1">
      <c r="A243" s="46">
        <v>16501103</v>
      </c>
      <c r="B243" s="30" t="s">
        <v>294</v>
      </c>
      <c r="C243" s="31">
        <v>127145.85</v>
      </c>
      <c r="D243" s="31">
        <v>113018.53</v>
      </c>
      <c r="E243" s="31">
        <v>98891.21</v>
      </c>
      <c r="F243" s="31">
        <v>84763.89</v>
      </c>
      <c r="G243" s="31">
        <v>70636.570000000007</v>
      </c>
      <c r="H243" s="31">
        <v>56509.25</v>
      </c>
      <c r="I243" s="32">
        <v>42381.93</v>
      </c>
      <c r="J243" s="32">
        <v>28254.61</v>
      </c>
      <c r="K243" s="33">
        <v>14127.29</v>
      </c>
      <c r="L243" s="33">
        <v>0</v>
      </c>
      <c r="M243" s="33">
        <v>0</v>
      </c>
      <c r="N243" s="33">
        <v>0</v>
      </c>
      <c r="O243" s="33">
        <v>169072.71</v>
      </c>
      <c r="P243" s="34">
        <f t="shared" si="18"/>
        <v>54724.38</v>
      </c>
      <c r="Q243" s="42"/>
      <c r="R243" s="42"/>
      <c r="S243" s="45"/>
      <c r="T243" s="38">
        <f t="shared" si="19"/>
        <v>54724.38</v>
      </c>
      <c r="U243" s="39"/>
      <c r="V243" s="39"/>
      <c r="W243" s="39"/>
      <c r="X243" s="39"/>
      <c r="Y243" s="39"/>
      <c r="Z243" s="40"/>
    </row>
    <row r="244" spans="1:26" s="41" customFormat="1" ht="12" customHeight="1">
      <c r="A244" s="46" t="s">
        <v>295</v>
      </c>
      <c r="B244" s="30" t="s">
        <v>296</v>
      </c>
      <c r="C244" s="31"/>
      <c r="D244" s="31"/>
      <c r="E244" s="31"/>
      <c r="F244" s="31"/>
      <c r="G244" s="31"/>
      <c r="H244" s="31"/>
      <c r="I244" s="32"/>
      <c r="J244" s="32"/>
      <c r="K244" s="33"/>
      <c r="L244" s="33">
        <v>0</v>
      </c>
      <c r="M244" s="33">
        <v>136065.06</v>
      </c>
      <c r="N244" s="33">
        <v>123695.51</v>
      </c>
      <c r="O244" s="33">
        <v>111325.96</v>
      </c>
      <c r="P244" s="34">
        <f t="shared" si="18"/>
        <v>26285.295833333334</v>
      </c>
      <c r="Q244" s="42"/>
      <c r="R244" s="42"/>
      <c r="S244" s="45"/>
      <c r="T244" s="38">
        <f t="shared" si="19"/>
        <v>26285.295833333334</v>
      </c>
      <c r="U244" s="39"/>
      <c r="V244" s="39"/>
      <c r="W244" s="39"/>
      <c r="X244" s="39"/>
      <c r="Y244" s="39"/>
      <c r="Z244" s="40"/>
    </row>
    <row r="245" spans="1:26" s="41" customFormat="1" ht="12" customHeight="1">
      <c r="A245" s="46">
        <v>16502001</v>
      </c>
      <c r="B245" s="56" t="s">
        <v>297</v>
      </c>
      <c r="C245" s="31">
        <v>35144</v>
      </c>
      <c r="D245" s="31">
        <v>35144</v>
      </c>
      <c r="E245" s="31">
        <v>35144</v>
      </c>
      <c r="F245" s="31">
        <v>35144</v>
      </c>
      <c r="G245" s="31">
        <v>35144</v>
      </c>
      <c r="H245" s="31">
        <v>35144</v>
      </c>
      <c r="I245" s="32">
        <v>35144</v>
      </c>
      <c r="J245" s="32">
        <v>35144</v>
      </c>
      <c r="K245" s="33">
        <v>35144</v>
      </c>
      <c r="L245" s="33">
        <v>35144</v>
      </c>
      <c r="M245" s="33">
        <v>1250</v>
      </c>
      <c r="N245" s="33">
        <v>1251</v>
      </c>
      <c r="O245" s="33">
        <v>1251</v>
      </c>
      <c r="P245" s="34">
        <f t="shared" si="18"/>
        <v>28082.875</v>
      </c>
      <c r="Q245" s="42"/>
      <c r="R245" s="42"/>
      <c r="S245" s="45" t="s">
        <v>45</v>
      </c>
      <c r="T245" s="38"/>
      <c r="U245" s="39"/>
      <c r="V245" s="39"/>
      <c r="W245" s="39">
        <f>P245</f>
        <v>28082.875</v>
      </c>
      <c r="X245" s="39"/>
      <c r="Y245" s="39"/>
      <c r="Z245" s="40">
        <f>W245</f>
        <v>28082.875</v>
      </c>
    </row>
    <row r="246" spans="1:26" s="41" customFormat="1" ht="12" customHeight="1">
      <c r="A246" s="46">
        <v>16502003</v>
      </c>
      <c r="B246" s="30" t="s">
        <v>298</v>
      </c>
      <c r="C246" s="31">
        <v>17975.509999999998</v>
      </c>
      <c r="D246" s="31">
        <v>11983.67</v>
      </c>
      <c r="E246" s="31">
        <v>11983.67</v>
      </c>
      <c r="F246" s="31">
        <v>11983.67</v>
      </c>
      <c r="G246" s="31">
        <v>11983.67</v>
      </c>
      <c r="H246" s="31">
        <v>5991.83</v>
      </c>
      <c r="I246" s="32">
        <v>5991.83</v>
      </c>
      <c r="J246" s="32">
        <v>0</v>
      </c>
      <c r="K246" s="33">
        <v>0</v>
      </c>
      <c r="L246" s="33">
        <v>41618.17</v>
      </c>
      <c r="M246" s="33">
        <v>31213.62</v>
      </c>
      <c r="N246" s="33">
        <v>31213.62</v>
      </c>
      <c r="O246" s="33">
        <v>31213.62</v>
      </c>
      <c r="P246" s="34">
        <f t="shared" si="18"/>
        <v>15713.192916666667</v>
      </c>
      <c r="Q246" s="42"/>
      <c r="R246" s="42"/>
      <c r="S246" s="45"/>
      <c r="T246" s="38">
        <f t="shared" ref="T246:T247" si="20">P246</f>
        <v>15713.192916666667</v>
      </c>
      <c r="U246" s="39"/>
      <c r="V246" s="39"/>
      <c r="W246" s="39"/>
      <c r="X246" s="39"/>
      <c r="Y246" s="39"/>
      <c r="Z246" s="40"/>
    </row>
    <row r="247" spans="1:26" s="41" customFormat="1" ht="12" customHeight="1">
      <c r="A247" s="46">
        <v>16502013</v>
      </c>
      <c r="B247" s="30" t="s">
        <v>299</v>
      </c>
      <c r="C247" s="31">
        <v>97870.74</v>
      </c>
      <c r="D247" s="31">
        <v>97870.74</v>
      </c>
      <c r="E247" s="31">
        <v>97870.74</v>
      </c>
      <c r="F247" s="31">
        <v>89714.85</v>
      </c>
      <c r="G247" s="31">
        <v>81558.960000000006</v>
      </c>
      <c r="H247" s="31">
        <v>73403.070000000007</v>
      </c>
      <c r="I247" s="32">
        <v>65247.18</v>
      </c>
      <c r="J247" s="32">
        <v>57091.29</v>
      </c>
      <c r="K247" s="33">
        <v>48935.4</v>
      </c>
      <c r="L247" s="33">
        <v>40779.51</v>
      </c>
      <c r="M247" s="33">
        <v>32623.62</v>
      </c>
      <c r="N247" s="33">
        <v>24467.73</v>
      </c>
      <c r="O247" s="33">
        <v>16311.84</v>
      </c>
      <c r="P247" s="34">
        <f t="shared" si="18"/>
        <v>63887.865000000013</v>
      </c>
      <c r="Q247" s="42"/>
      <c r="R247" s="42"/>
      <c r="S247" s="45"/>
      <c r="T247" s="38">
        <f t="shared" si="20"/>
        <v>63887.865000000013</v>
      </c>
      <c r="U247" s="39"/>
      <c r="V247" s="39"/>
      <c r="W247" s="39"/>
      <c r="X247" s="39"/>
      <c r="Y247" s="39"/>
      <c r="Z247" s="40"/>
    </row>
    <row r="248" spans="1:26" s="41" customFormat="1" ht="12" customHeight="1">
      <c r="A248" s="46">
        <v>16502021</v>
      </c>
      <c r="B248" s="56" t="s">
        <v>300</v>
      </c>
      <c r="C248" s="31">
        <v>54130</v>
      </c>
      <c r="D248" s="31">
        <v>54130</v>
      </c>
      <c r="E248" s="31">
        <v>54130</v>
      </c>
      <c r="F248" s="31">
        <v>54130</v>
      </c>
      <c r="G248" s="31">
        <v>54130</v>
      </c>
      <c r="H248" s="31">
        <v>54130</v>
      </c>
      <c r="I248" s="32">
        <v>54130</v>
      </c>
      <c r="J248" s="32">
        <v>54130</v>
      </c>
      <c r="K248" s="33">
        <v>54130</v>
      </c>
      <c r="L248" s="33">
        <v>54130</v>
      </c>
      <c r="M248" s="33">
        <v>1924</v>
      </c>
      <c r="N248" s="33">
        <v>1925</v>
      </c>
      <c r="O248" s="33">
        <v>1925</v>
      </c>
      <c r="P248" s="34">
        <f t="shared" si="18"/>
        <v>43253.875</v>
      </c>
      <c r="Q248" s="42"/>
      <c r="R248" s="42"/>
      <c r="S248" s="45" t="s">
        <v>45</v>
      </c>
      <c r="T248" s="38"/>
      <c r="U248" s="39"/>
      <c r="V248" s="39"/>
      <c r="W248" s="39">
        <f>P248</f>
        <v>43253.875</v>
      </c>
      <c r="X248" s="39"/>
      <c r="Y248" s="39"/>
      <c r="Z248" s="40">
        <f>W248</f>
        <v>43253.875</v>
      </c>
    </row>
    <row r="249" spans="1:26" s="41" customFormat="1" ht="12" customHeight="1">
      <c r="A249" s="46">
        <v>16502023</v>
      </c>
      <c r="B249" s="30" t="s">
        <v>301</v>
      </c>
      <c r="C249" s="31">
        <v>140179.20000000001</v>
      </c>
      <c r="D249" s="31">
        <v>127435.63</v>
      </c>
      <c r="E249" s="31">
        <v>114692.06</v>
      </c>
      <c r="F249" s="31">
        <v>101948.49</v>
      </c>
      <c r="G249" s="31">
        <v>89204.92</v>
      </c>
      <c r="H249" s="31">
        <v>76461.350000000006</v>
      </c>
      <c r="I249" s="32">
        <v>63717.78</v>
      </c>
      <c r="J249" s="32">
        <v>50974.21</v>
      </c>
      <c r="K249" s="33">
        <v>38230.639999999999</v>
      </c>
      <c r="L249" s="33">
        <v>25487.07</v>
      </c>
      <c r="M249" s="33">
        <v>12743.5</v>
      </c>
      <c r="N249" s="33">
        <v>0</v>
      </c>
      <c r="O249" s="33">
        <v>0</v>
      </c>
      <c r="P249" s="34">
        <f t="shared" si="18"/>
        <v>64248.770833333321</v>
      </c>
      <c r="Q249" s="42"/>
      <c r="R249" s="42"/>
      <c r="S249" s="45"/>
      <c r="T249" s="38">
        <f t="shared" ref="T249:T312" si="21">P249</f>
        <v>64248.770833333321</v>
      </c>
      <c r="U249" s="39"/>
      <c r="V249" s="39"/>
      <c r="W249" s="39"/>
      <c r="X249" s="39"/>
      <c r="Y249" s="39"/>
      <c r="Z249" s="40"/>
    </row>
    <row r="250" spans="1:26" s="41" customFormat="1" ht="12" customHeight="1">
      <c r="A250" s="46">
        <v>16502033</v>
      </c>
      <c r="B250" s="30" t="s">
        <v>302</v>
      </c>
      <c r="C250" s="31">
        <v>60000</v>
      </c>
      <c r="D250" s="31">
        <v>60000</v>
      </c>
      <c r="E250" s="31">
        <v>60000</v>
      </c>
      <c r="F250" s="31">
        <v>0</v>
      </c>
      <c r="G250" s="31">
        <v>0</v>
      </c>
      <c r="H250" s="31">
        <v>0</v>
      </c>
      <c r="I250" s="32">
        <v>0</v>
      </c>
      <c r="J250" s="32">
        <v>0</v>
      </c>
      <c r="K250" s="33">
        <v>0</v>
      </c>
      <c r="L250" s="33">
        <v>0</v>
      </c>
      <c r="M250" s="33">
        <v>0</v>
      </c>
      <c r="N250" s="33">
        <v>0</v>
      </c>
      <c r="O250" s="33">
        <v>0</v>
      </c>
      <c r="P250" s="34">
        <f t="shared" si="18"/>
        <v>12500</v>
      </c>
      <c r="Q250" s="42"/>
      <c r="R250" s="42"/>
      <c r="S250" s="45"/>
      <c r="T250" s="38">
        <f t="shared" si="21"/>
        <v>12500</v>
      </c>
      <c r="U250" s="39"/>
      <c r="V250" s="39"/>
      <c r="W250" s="39"/>
      <c r="X250" s="39"/>
      <c r="Y250" s="39"/>
      <c r="Z250" s="40"/>
    </row>
    <row r="251" spans="1:26" s="41" customFormat="1" ht="12" customHeight="1">
      <c r="A251" s="46">
        <v>16502053</v>
      </c>
      <c r="B251" s="30" t="s">
        <v>303</v>
      </c>
      <c r="C251" s="31">
        <v>25245.75</v>
      </c>
      <c r="D251" s="31">
        <v>16830.490000000002</v>
      </c>
      <c r="E251" s="31">
        <v>8415.23</v>
      </c>
      <c r="F251" s="31">
        <v>0</v>
      </c>
      <c r="G251" s="31">
        <v>92567.83</v>
      </c>
      <c r="H251" s="31">
        <v>84152.57</v>
      </c>
      <c r="I251" s="32">
        <v>75737.31</v>
      </c>
      <c r="J251" s="32">
        <v>67322.05</v>
      </c>
      <c r="K251" s="33">
        <v>58906.79</v>
      </c>
      <c r="L251" s="33">
        <v>50491.53</v>
      </c>
      <c r="M251" s="33">
        <v>42076.27</v>
      </c>
      <c r="N251" s="33">
        <v>33661.01</v>
      </c>
      <c r="O251" s="33">
        <v>25245.75</v>
      </c>
      <c r="P251" s="34">
        <f t="shared" si="18"/>
        <v>46283.902499999997</v>
      </c>
      <c r="Q251" s="42"/>
      <c r="R251" s="42"/>
      <c r="S251" s="45"/>
      <c r="T251" s="38">
        <f t="shared" si="21"/>
        <v>46283.902499999997</v>
      </c>
      <c r="U251" s="39"/>
      <c r="V251" s="39"/>
      <c r="W251" s="39"/>
      <c r="X251" s="39"/>
      <c r="Y251" s="39"/>
      <c r="Z251" s="40"/>
    </row>
    <row r="252" spans="1:26" s="41" customFormat="1" ht="12" customHeight="1">
      <c r="A252" s="46">
        <v>16502063</v>
      </c>
      <c r="B252" s="30" t="s">
        <v>304</v>
      </c>
      <c r="C252" s="31">
        <v>43149.29</v>
      </c>
      <c r="D252" s="31">
        <v>28766.17</v>
      </c>
      <c r="E252" s="31">
        <v>14383.05</v>
      </c>
      <c r="F252" s="31">
        <v>0</v>
      </c>
      <c r="G252" s="31">
        <v>158366.66</v>
      </c>
      <c r="H252" s="31">
        <v>143969.69</v>
      </c>
      <c r="I252" s="32">
        <v>129572.72</v>
      </c>
      <c r="J252" s="32">
        <v>115175.75</v>
      </c>
      <c r="K252" s="33">
        <v>100778.78</v>
      </c>
      <c r="L252" s="33">
        <v>86381.81</v>
      </c>
      <c r="M252" s="33">
        <v>71984.84</v>
      </c>
      <c r="N252" s="33">
        <v>57587.87</v>
      </c>
      <c r="O252" s="33">
        <v>43190.9</v>
      </c>
      <c r="P252" s="34">
        <f t="shared" si="18"/>
        <v>79178.119583333333</v>
      </c>
      <c r="Q252" s="42"/>
      <c r="R252" s="42"/>
      <c r="S252" s="45"/>
      <c r="T252" s="38">
        <f t="shared" si="21"/>
        <v>79178.119583333333</v>
      </c>
      <c r="U252" s="39"/>
      <c r="V252" s="39"/>
      <c r="W252" s="39"/>
      <c r="X252" s="39"/>
      <c r="Y252" s="39"/>
      <c r="Z252" s="40"/>
    </row>
    <row r="253" spans="1:26" s="41" customFormat="1" ht="12" customHeight="1">
      <c r="A253" s="46">
        <v>16502083</v>
      </c>
      <c r="B253" s="30" t="s">
        <v>305</v>
      </c>
      <c r="C253" s="31">
        <v>73158.16</v>
      </c>
      <c r="D253" s="31">
        <v>58526.52</v>
      </c>
      <c r="E253" s="31">
        <v>43894.879999999997</v>
      </c>
      <c r="F253" s="31">
        <v>29263.24</v>
      </c>
      <c r="G253" s="31">
        <v>14631.6</v>
      </c>
      <c r="H253" s="31">
        <v>0</v>
      </c>
      <c r="I253" s="32">
        <v>0</v>
      </c>
      <c r="J253" s="32">
        <v>0</v>
      </c>
      <c r="K253" s="33">
        <v>0</v>
      </c>
      <c r="L253" s="33">
        <v>0</v>
      </c>
      <c r="M253" s="33">
        <v>0</v>
      </c>
      <c r="N253" s="33">
        <v>0</v>
      </c>
      <c r="O253" s="33">
        <v>0</v>
      </c>
      <c r="P253" s="34">
        <f t="shared" si="18"/>
        <v>15241.276666666667</v>
      </c>
      <c r="Q253" s="42"/>
      <c r="R253" s="42"/>
      <c r="S253" s="45"/>
      <c r="T253" s="38">
        <f t="shared" si="21"/>
        <v>15241.276666666667</v>
      </c>
      <c r="U253" s="39"/>
      <c r="V253" s="39"/>
      <c r="W253" s="39"/>
      <c r="X253" s="39"/>
      <c r="Y253" s="39"/>
      <c r="Z253" s="40"/>
    </row>
    <row r="254" spans="1:26" s="41" customFormat="1" ht="12" customHeight="1">
      <c r="A254" s="46">
        <v>16502103</v>
      </c>
      <c r="B254" s="30" t="s">
        <v>306</v>
      </c>
      <c r="C254" s="31">
        <v>110788</v>
      </c>
      <c r="D254" s="31">
        <v>97295</v>
      </c>
      <c r="E254" s="31">
        <v>83644</v>
      </c>
      <c r="F254" s="31">
        <v>69993</v>
      </c>
      <c r="G254" s="31">
        <v>56342</v>
      </c>
      <c r="H254" s="31">
        <v>43176</v>
      </c>
      <c r="I254" s="32">
        <v>29525</v>
      </c>
      <c r="J254" s="32">
        <v>15923.95</v>
      </c>
      <c r="K254" s="33">
        <v>0</v>
      </c>
      <c r="L254" s="33">
        <v>0</v>
      </c>
      <c r="M254" s="33">
        <v>0</v>
      </c>
      <c r="N254" s="33">
        <v>163812</v>
      </c>
      <c r="O254" s="33">
        <v>109208</v>
      </c>
      <c r="P254" s="34">
        <f t="shared" si="18"/>
        <v>55809.079166666663</v>
      </c>
      <c r="Q254" s="42"/>
      <c r="R254" s="42"/>
      <c r="S254" s="45"/>
      <c r="T254" s="38">
        <f t="shared" si="21"/>
        <v>55809.079166666663</v>
      </c>
      <c r="U254" s="39"/>
      <c r="V254" s="39"/>
      <c r="W254" s="39"/>
      <c r="X254" s="39"/>
      <c r="Y254" s="39"/>
      <c r="Z254" s="40"/>
    </row>
    <row r="255" spans="1:26" s="41" customFormat="1" ht="12" customHeight="1">
      <c r="A255" s="46">
        <v>16502011</v>
      </c>
      <c r="B255" s="30" t="s">
        <v>307</v>
      </c>
      <c r="C255" s="31">
        <v>0</v>
      </c>
      <c r="D255" s="31">
        <v>19213.86</v>
      </c>
      <c r="E255" s="31">
        <v>9606.93</v>
      </c>
      <c r="F255" s="31">
        <v>0</v>
      </c>
      <c r="G255" s="31">
        <v>0</v>
      </c>
      <c r="H255" s="31">
        <v>0</v>
      </c>
      <c r="I255" s="32">
        <v>0</v>
      </c>
      <c r="J255" s="32">
        <v>0</v>
      </c>
      <c r="K255" s="33">
        <v>0</v>
      </c>
      <c r="L255" s="33">
        <v>0</v>
      </c>
      <c r="M255" s="33">
        <v>0</v>
      </c>
      <c r="N255" s="33">
        <v>0</v>
      </c>
      <c r="O255" s="33">
        <v>0</v>
      </c>
      <c r="P255" s="34">
        <f t="shared" si="18"/>
        <v>2401.7325000000001</v>
      </c>
      <c r="Q255" s="42"/>
      <c r="R255" s="42"/>
      <c r="S255" s="45"/>
      <c r="T255" s="38">
        <f t="shared" si="21"/>
        <v>2401.7325000000001</v>
      </c>
      <c r="U255" s="39"/>
      <c r="V255" s="39"/>
      <c r="W255" s="39"/>
      <c r="X255" s="39"/>
      <c r="Y255" s="39"/>
      <c r="Z255" s="40"/>
    </row>
    <row r="256" spans="1:26" s="41" customFormat="1" ht="12" customHeight="1">
      <c r="A256" s="46">
        <v>16502113</v>
      </c>
      <c r="B256" s="30" t="s">
        <v>308</v>
      </c>
      <c r="C256" s="31">
        <v>83835.95</v>
      </c>
      <c r="D256" s="31">
        <v>75452.36</v>
      </c>
      <c r="E256" s="31">
        <v>67068.77</v>
      </c>
      <c r="F256" s="31">
        <v>58685.18</v>
      </c>
      <c r="G256" s="31">
        <v>50301.59</v>
      </c>
      <c r="H256" s="31">
        <v>41918</v>
      </c>
      <c r="I256" s="32">
        <v>33534.410000000003</v>
      </c>
      <c r="J256" s="32">
        <v>25150.82</v>
      </c>
      <c r="K256" s="33">
        <v>16767.23</v>
      </c>
      <c r="L256" s="33">
        <v>8383.64</v>
      </c>
      <c r="M256" s="33">
        <v>0.05</v>
      </c>
      <c r="N256" s="33">
        <v>92219.54</v>
      </c>
      <c r="O256" s="33">
        <v>83835.95</v>
      </c>
      <c r="P256" s="34">
        <f t="shared" si="18"/>
        <v>46109.795000000006</v>
      </c>
      <c r="Q256" s="42"/>
      <c r="R256" s="42"/>
      <c r="S256" s="45"/>
      <c r="T256" s="38">
        <f t="shared" si="21"/>
        <v>46109.795000000006</v>
      </c>
      <c r="U256" s="39"/>
      <c r="V256" s="39"/>
      <c r="W256" s="39"/>
      <c r="X256" s="39"/>
      <c r="Y256" s="39"/>
      <c r="Z256" s="40"/>
    </row>
    <row r="257" spans="1:26" s="41" customFormat="1" ht="12" customHeight="1">
      <c r="A257" s="46">
        <v>16502123</v>
      </c>
      <c r="B257" s="30" t="s">
        <v>309</v>
      </c>
      <c r="C257" s="31">
        <v>19711.169999999998</v>
      </c>
      <c r="D257" s="31">
        <v>13140.78</v>
      </c>
      <c r="E257" s="31">
        <v>6570.39</v>
      </c>
      <c r="F257" s="31">
        <v>0</v>
      </c>
      <c r="G257" s="31">
        <v>0</v>
      </c>
      <c r="H257" s="31">
        <v>0</v>
      </c>
      <c r="I257" s="32">
        <v>0</v>
      </c>
      <c r="J257" s="32">
        <v>0</v>
      </c>
      <c r="K257" s="33">
        <v>0</v>
      </c>
      <c r="L257" s="33">
        <v>0</v>
      </c>
      <c r="M257" s="33">
        <v>0</v>
      </c>
      <c r="N257" s="33">
        <v>0</v>
      </c>
      <c r="O257" s="33">
        <v>0</v>
      </c>
      <c r="P257" s="34">
        <f t="shared" si="18"/>
        <v>2463.8962500000002</v>
      </c>
      <c r="Q257" s="42"/>
      <c r="R257" s="42"/>
      <c r="S257" s="45"/>
      <c r="T257" s="38">
        <f t="shared" si="21"/>
        <v>2463.8962500000002</v>
      </c>
      <c r="U257" s="39"/>
      <c r="V257" s="39"/>
      <c r="W257" s="39"/>
      <c r="X257" s="39"/>
      <c r="Y257" s="39"/>
      <c r="Z257" s="40"/>
    </row>
    <row r="258" spans="1:26" s="41" customFormat="1" ht="12" customHeight="1">
      <c r="A258" s="46">
        <v>16502133</v>
      </c>
      <c r="B258" s="30" t="s">
        <v>310</v>
      </c>
      <c r="C258" s="31">
        <v>290919.59999999998</v>
      </c>
      <c r="D258" s="31">
        <v>258595.20000000001</v>
      </c>
      <c r="E258" s="31">
        <v>226270.8</v>
      </c>
      <c r="F258" s="31">
        <v>193946.4</v>
      </c>
      <c r="G258" s="31">
        <v>161622</v>
      </c>
      <c r="H258" s="31">
        <v>129297.60000000001</v>
      </c>
      <c r="I258" s="32">
        <v>96973.2</v>
      </c>
      <c r="J258" s="32">
        <v>64648.800000000003</v>
      </c>
      <c r="K258" s="33">
        <v>32324.400000000001</v>
      </c>
      <c r="L258" s="33">
        <v>412530.3</v>
      </c>
      <c r="M258" s="33">
        <v>378152.77</v>
      </c>
      <c r="N258" s="33">
        <v>343775.24</v>
      </c>
      <c r="O258" s="33">
        <v>309397.71000000002</v>
      </c>
      <c r="P258" s="34">
        <f t="shared" si="18"/>
        <v>216524.61375000002</v>
      </c>
      <c r="Q258" s="42"/>
      <c r="R258" s="42"/>
      <c r="S258" s="45"/>
      <c r="T258" s="38">
        <f t="shared" si="21"/>
        <v>216524.61375000002</v>
      </c>
      <c r="U258" s="39"/>
      <c r="V258" s="39"/>
      <c r="W258" s="39"/>
      <c r="X258" s="39"/>
      <c r="Y258" s="39"/>
      <c r="Z258" s="40"/>
    </row>
    <row r="259" spans="1:26" s="41" customFormat="1" ht="12" customHeight="1">
      <c r="A259" s="46">
        <v>16502143</v>
      </c>
      <c r="B259" s="56" t="s">
        <v>311</v>
      </c>
      <c r="C259" s="31">
        <v>99653.16</v>
      </c>
      <c r="D259" s="31">
        <v>99653.16</v>
      </c>
      <c r="E259" s="31">
        <v>99653.16</v>
      </c>
      <c r="F259" s="31">
        <v>0</v>
      </c>
      <c r="G259" s="31">
        <v>0</v>
      </c>
      <c r="H259" s="31">
        <v>0</v>
      </c>
      <c r="I259" s="32">
        <v>0</v>
      </c>
      <c r="J259" s="32">
        <v>0</v>
      </c>
      <c r="K259" s="33">
        <v>0</v>
      </c>
      <c r="L259" s="33">
        <v>0</v>
      </c>
      <c r="M259" s="33">
        <v>0</v>
      </c>
      <c r="N259" s="33">
        <v>0</v>
      </c>
      <c r="O259" s="33">
        <v>0</v>
      </c>
      <c r="P259" s="34">
        <f t="shared" ref="P259:P322" si="22">(C259+O259+SUM(D259:N259)*2)/24</f>
        <v>20761.075000000001</v>
      </c>
      <c r="Q259" s="42"/>
      <c r="R259" s="42"/>
      <c r="S259" s="45"/>
      <c r="T259" s="38">
        <f t="shared" si="21"/>
        <v>20761.075000000001</v>
      </c>
      <c r="U259" s="39"/>
      <c r="V259" s="39"/>
      <c r="W259" s="39"/>
      <c r="X259" s="39"/>
      <c r="Y259" s="39"/>
      <c r="Z259" s="40"/>
    </row>
    <row r="260" spans="1:26" s="41" customFormat="1" ht="12" customHeight="1">
      <c r="A260" s="46">
        <v>16502153</v>
      </c>
      <c r="B260" s="56" t="s">
        <v>312</v>
      </c>
      <c r="C260" s="31">
        <v>208190.26</v>
      </c>
      <c r="D260" s="31">
        <v>189263.87</v>
      </c>
      <c r="E260" s="31">
        <v>170337.48</v>
      </c>
      <c r="F260" s="31">
        <v>151411.09</v>
      </c>
      <c r="G260" s="31">
        <v>132484.70000000001</v>
      </c>
      <c r="H260" s="31">
        <v>113558.31</v>
      </c>
      <c r="I260" s="32">
        <v>94631.92</v>
      </c>
      <c r="J260" s="32">
        <v>75705.53</v>
      </c>
      <c r="K260" s="33">
        <v>56779.14</v>
      </c>
      <c r="L260" s="33">
        <v>37852.75</v>
      </c>
      <c r="M260" s="33">
        <v>18926.36</v>
      </c>
      <c r="N260" s="33">
        <v>0</v>
      </c>
      <c r="O260" s="33">
        <v>214026.07</v>
      </c>
      <c r="P260" s="34">
        <f t="shared" si="22"/>
        <v>104338.27625</v>
      </c>
      <c r="Q260" s="42"/>
      <c r="R260" s="42"/>
      <c r="S260" s="45"/>
      <c r="T260" s="38">
        <f t="shared" si="21"/>
        <v>104338.27625</v>
      </c>
      <c r="U260" s="39"/>
      <c r="V260" s="39"/>
      <c r="W260" s="39"/>
      <c r="X260" s="39"/>
      <c r="Y260" s="39"/>
      <c r="Z260" s="40"/>
    </row>
    <row r="261" spans="1:26" s="41" customFormat="1" ht="12" customHeight="1">
      <c r="A261" s="46" t="s">
        <v>313</v>
      </c>
      <c r="B261" s="56" t="s">
        <v>314</v>
      </c>
      <c r="C261" s="31"/>
      <c r="D261" s="31">
        <v>72664.2</v>
      </c>
      <c r="E261" s="31">
        <v>67473.899999999994</v>
      </c>
      <c r="F261" s="31">
        <v>62283.6</v>
      </c>
      <c r="G261" s="31">
        <v>57093.3</v>
      </c>
      <c r="H261" s="31">
        <v>51903</v>
      </c>
      <c r="I261" s="32">
        <v>46712.7</v>
      </c>
      <c r="J261" s="32">
        <v>41522.400000000001</v>
      </c>
      <c r="K261" s="33">
        <v>36332.1</v>
      </c>
      <c r="L261" s="33">
        <v>31141.8</v>
      </c>
      <c r="M261" s="33">
        <v>25951.5</v>
      </c>
      <c r="N261" s="33">
        <v>20761.2</v>
      </c>
      <c r="O261" s="33">
        <v>15570.9</v>
      </c>
      <c r="P261" s="34">
        <f t="shared" si="22"/>
        <v>43468.762500000004</v>
      </c>
      <c r="Q261" s="42"/>
      <c r="R261" s="42"/>
      <c r="S261" s="45"/>
      <c r="T261" s="38">
        <f t="shared" si="21"/>
        <v>43468.762500000004</v>
      </c>
      <c r="U261" s="39"/>
      <c r="V261" s="39"/>
      <c r="W261" s="39"/>
      <c r="X261" s="39"/>
      <c r="Y261" s="39"/>
      <c r="Z261" s="40"/>
    </row>
    <row r="262" spans="1:26" s="41" customFormat="1" ht="12" customHeight="1">
      <c r="A262" s="46" t="s">
        <v>315</v>
      </c>
      <c r="B262" s="56" t="s">
        <v>316</v>
      </c>
      <c r="C262" s="31"/>
      <c r="D262" s="31"/>
      <c r="E262" s="31"/>
      <c r="F262" s="31">
        <v>165144.53</v>
      </c>
      <c r="G262" s="31">
        <v>123858.41</v>
      </c>
      <c r="H262" s="31">
        <v>82572.289999999994</v>
      </c>
      <c r="I262" s="32">
        <v>41286.17</v>
      </c>
      <c r="J262" s="32">
        <v>0</v>
      </c>
      <c r="K262" s="33">
        <v>0</v>
      </c>
      <c r="L262" s="33">
        <v>452425.7</v>
      </c>
      <c r="M262" s="33">
        <v>452425.7</v>
      </c>
      <c r="N262" s="33">
        <v>402156.18</v>
      </c>
      <c r="O262" s="33">
        <v>351886.66</v>
      </c>
      <c r="P262" s="34">
        <f t="shared" si="22"/>
        <v>157984.35916666666</v>
      </c>
      <c r="Q262" s="42"/>
      <c r="R262" s="42"/>
      <c r="S262" s="45"/>
      <c r="T262" s="38">
        <f t="shared" si="21"/>
        <v>157984.35916666666</v>
      </c>
      <c r="U262" s="39"/>
      <c r="V262" s="39"/>
      <c r="W262" s="39"/>
      <c r="X262" s="39"/>
      <c r="Y262" s="39"/>
      <c r="Z262" s="40"/>
    </row>
    <row r="263" spans="1:26" s="41" customFormat="1" ht="12" customHeight="1">
      <c r="A263" s="46">
        <v>16502181</v>
      </c>
      <c r="B263" s="56" t="s">
        <v>317</v>
      </c>
      <c r="C263" s="31"/>
      <c r="D263" s="31"/>
      <c r="E263" s="31"/>
      <c r="F263" s="31">
        <v>9164.11</v>
      </c>
      <c r="G263" s="31">
        <v>9164.11</v>
      </c>
      <c r="H263" s="31">
        <v>9164.11</v>
      </c>
      <c r="I263" s="32">
        <v>9164.11</v>
      </c>
      <c r="J263" s="32">
        <v>9164.11</v>
      </c>
      <c r="K263" s="33">
        <v>9164.11</v>
      </c>
      <c r="L263" s="33">
        <v>9164.11</v>
      </c>
      <c r="M263" s="33">
        <v>9164.11</v>
      </c>
      <c r="N263" s="33">
        <v>9164.11</v>
      </c>
      <c r="O263" s="33">
        <v>9164.11</v>
      </c>
      <c r="P263" s="34">
        <f t="shared" si="22"/>
        <v>7254.9204166666677</v>
      </c>
      <c r="Q263" s="42"/>
      <c r="R263" s="42"/>
      <c r="S263" s="45"/>
      <c r="T263" s="38">
        <f t="shared" si="21"/>
        <v>7254.9204166666677</v>
      </c>
      <c r="U263" s="39"/>
      <c r="V263" s="39"/>
      <c r="W263" s="39"/>
      <c r="X263" s="39"/>
      <c r="Y263" s="39"/>
      <c r="Z263" s="40"/>
    </row>
    <row r="264" spans="1:26" s="41" customFormat="1" ht="12" customHeight="1">
      <c r="A264" s="46">
        <v>16502191</v>
      </c>
      <c r="B264" s="56" t="s">
        <v>285</v>
      </c>
      <c r="C264" s="31"/>
      <c r="D264" s="31"/>
      <c r="E264" s="31"/>
      <c r="F264" s="31">
        <v>185550.72</v>
      </c>
      <c r="G264" s="31">
        <v>482649.55</v>
      </c>
      <c r="H264" s="31">
        <v>530321.75</v>
      </c>
      <c r="I264" s="32">
        <v>816223.16</v>
      </c>
      <c r="J264" s="32">
        <v>559143.41</v>
      </c>
      <c r="K264" s="33">
        <v>345954.58</v>
      </c>
      <c r="L264" s="33">
        <v>291088.71999999997</v>
      </c>
      <c r="M264" s="33">
        <v>163817.44</v>
      </c>
      <c r="N264" s="33">
        <v>77187.55</v>
      </c>
      <c r="O264" s="33">
        <v>130033.5</v>
      </c>
      <c r="P264" s="34">
        <f t="shared" si="22"/>
        <v>293079.46916666668</v>
      </c>
      <c r="Q264" s="42"/>
      <c r="R264" s="42"/>
      <c r="S264" s="45"/>
      <c r="T264" s="38">
        <f t="shared" si="21"/>
        <v>293079.46916666668</v>
      </c>
      <c r="U264" s="39"/>
      <c r="V264" s="39"/>
      <c r="W264" s="39"/>
      <c r="X264" s="39"/>
      <c r="Y264" s="39"/>
      <c r="Z264" s="40"/>
    </row>
    <row r="265" spans="1:26" s="41" customFormat="1" ht="12" customHeight="1">
      <c r="A265" s="46">
        <v>16502201</v>
      </c>
      <c r="B265" s="56" t="s">
        <v>318</v>
      </c>
      <c r="C265" s="31"/>
      <c r="D265" s="31"/>
      <c r="E265" s="31"/>
      <c r="F265" s="31">
        <v>14084</v>
      </c>
      <c r="G265" s="31">
        <v>14084</v>
      </c>
      <c r="H265" s="31">
        <v>14084</v>
      </c>
      <c r="I265" s="32">
        <v>14084</v>
      </c>
      <c r="J265" s="32">
        <v>14084</v>
      </c>
      <c r="K265" s="33">
        <v>14084</v>
      </c>
      <c r="L265" s="33">
        <v>14084</v>
      </c>
      <c r="M265" s="33">
        <v>14084</v>
      </c>
      <c r="N265" s="33">
        <v>14084</v>
      </c>
      <c r="O265" s="33">
        <v>14084</v>
      </c>
      <c r="P265" s="34">
        <f t="shared" si="22"/>
        <v>11149.833333333334</v>
      </c>
      <c r="Q265" s="42"/>
      <c r="R265" s="42"/>
      <c r="S265" s="45"/>
      <c r="T265" s="38">
        <f t="shared" si="21"/>
        <v>11149.833333333334</v>
      </c>
      <c r="U265" s="39"/>
      <c r="V265" s="39"/>
      <c r="W265" s="39"/>
      <c r="X265" s="39"/>
      <c r="Y265" s="39"/>
      <c r="Z265" s="40"/>
    </row>
    <row r="266" spans="1:26" s="41" customFormat="1" ht="12" customHeight="1">
      <c r="A266" s="46">
        <v>16502213</v>
      </c>
      <c r="B266" s="56" t="s">
        <v>319</v>
      </c>
      <c r="C266" s="31"/>
      <c r="D266" s="31"/>
      <c r="E266" s="31"/>
      <c r="F266" s="31">
        <v>49524</v>
      </c>
      <c r="G266" s="31">
        <v>49524</v>
      </c>
      <c r="H266" s="31">
        <v>49524</v>
      </c>
      <c r="I266" s="32">
        <v>49524</v>
      </c>
      <c r="J266" s="32">
        <v>45397</v>
      </c>
      <c r="K266" s="33">
        <v>41270</v>
      </c>
      <c r="L266" s="33">
        <v>37143</v>
      </c>
      <c r="M266" s="33">
        <v>33016</v>
      </c>
      <c r="N266" s="33">
        <v>28889</v>
      </c>
      <c r="O266" s="33">
        <v>24762</v>
      </c>
      <c r="P266" s="34">
        <f t="shared" si="22"/>
        <v>33016</v>
      </c>
      <c r="Q266" s="42"/>
      <c r="R266" s="42"/>
      <c r="S266" s="45"/>
      <c r="T266" s="38">
        <f t="shared" si="21"/>
        <v>33016</v>
      </c>
      <c r="U266" s="39"/>
      <c r="V266" s="39"/>
      <c r="W266" s="39"/>
      <c r="X266" s="39"/>
      <c r="Y266" s="39"/>
      <c r="Z266" s="40"/>
    </row>
    <row r="267" spans="1:26" s="41" customFormat="1" ht="12" customHeight="1">
      <c r="A267" s="46">
        <v>16502221</v>
      </c>
      <c r="B267" s="56" t="s">
        <v>320</v>
      </c>
      <c r="C267" s="31"/>
      <c r="D267" s="31"/>
      <c r="E267" s="31"/>
      <c r="F267" s="31">
        <v>348295.47</v>
      </c>
      <c r="G267" s="31">
        <v>17548295.469999999</v>
      </c>
      <c r="H267" s="31">
        <v>17548295.469999999</v>
      </c>
      <c r="I267" s="32">
        <v>17648271.690000001</v>
      </c>
      <c r="J267" s="32">
        <v>18023674.600000001</v>
      </c>
      <c r="K267" s="33">
        <v>18023674.600000001</v>
      </c>
      <c r="L267" s="33">
        <v>0</v>
      </c>
      <c r="M267" s="33">
        <v>0</v>
      </c>
      <c r="N267" s="33">
        <v>48794.25</v>
      </c>
      <c r="O267" s="33">
        <v>0</v>
      </c>
      <c r="P267" s="34">
        <f t="shared" si="22"/>
        <v>7432441.7958333315</v>
      </c>
      <c r="Q267" s="42"/>
      <c r="R267" s="42"/>
      <c r="S267" s="45"/>
      <c r="T267" s="38">
        <f t="shared" si="21"/>
        <v>7432441.7958333315</v>
      </c>
      <c r="U267" s="39"/>
      <c r="V267" s="39"/>
      <c r="W267" s="39"/>
      <c r="X267" s="39"/>
      <c r="Y267" s="39"/>
      <c r="Z267" s="40"/>
    </row>
    <row r="268" spans="1:26" s="41" customFormat="1" ht="12" customHeight="1">
      <c r="A268" s="46">
        <v>16502231</v>
      </c>
      <c r="B268" s="56" t="s">
        <v>321</v>
      </c>
      <c r="C268" s="31"/>
      <c r="D268" s="31"/>
      <c r="E268" s="31"/>
      <c r="F268" s="31">
        <v>1487363.59</v>
      </c>
      <c r="G268" s="31">
        <v>1487363.59</v>
      </c>
      <c r="H268" s="31">
        <v>1487363.59</v>
      </c>
      <c r="I268" s="32">
        <v>1542240.76</v>
      </c>
      <c r="J268" s="32">
        <v>1748299.98</v>
      </c>
      <c r="K268" s="33">
        <v>1748299.98</v>
      </c>
      <c r="L268" s="33">
        <v>0</v>
      </c>
      <c r="M268" s="33">
        <v>0</v>
      </c>
      <c r="N268" s="33">
        <v>26783.63</v>
      </c>
      <c r="O268" s="33">
        <v>0</v>
      </c>
      <c r="P268" s="34">
        <f t="shared" si="22"/>
        <v>793976.26000000013</v>
      </c>
      <c r="Q268" s="42"/>
      <c r="R268" s="42"/>
      <c r="S268" s="45"/>
      <c r="T268" s="38">
        <f t="shared" si="21"/>
        <v>793976.26000000013</v>
      </c>
      <c r="U268" s="39"/>
      <c r="V268" s="39"/>
      <c r="W268" s="39"/>
      <c r="X268" s="39"/>
      <c r="Y268" s="39"/>
      <c r="Z268" s="40"/>
    </row>
    <row r="269" spans="1:26" s="41" customFormat="1" ht="12" customHeight="1">
      <c r="A269" s="46">
        <v>16502241</v>
      </c>
      <c r="B269" s="56" t="s">
        <v>322</v>
      </c>
      <c r="C269" s="31"/>
      <c r="D269" s="31"/>
      <c r="E269" s="31"/>
      <c r="F269" s="31">
        <v>78391.89</v>
      </c>
      <c r="G269" s="31">
        <v>78391.89</v>
      </c>
      <c r="H269" s="31">
        <v>78391.89</v>
      </c>
      <c r="I269" s="32">
        <v>79988.320000000007</v>
      </c>
      <c r="J269" s="32">
        <v>85982.52</v>
      </c>
      <c r="K269" s="33">
        <v>85982.52</v>
      </c>
      <c r="L269" s="33">
        <v>0</v>
      </c>
      <c r="M269" s="33">
        <v>0</v>
      </c>
      <c r="N269" s="33">
        <v>780.45</v>
      </c>
      <c r="O269" s="33">
        <v>0</v>
      </c>
      <c r="P269" s="34">
        <f t="shared" si="22"/>
        <v>40659.123333333337</v>
      </c>
      <c r="Q269" s="42"/>
      <c r="R269" s="42"/>
      <c r="S269" s="45"/>
      <c r="T269" s="38">
        <f t="shared" si="21"/>
        <v>40659.123333333337</v>
      </c>
      <c r="U269" s="39"/>
      <c r="V269" s="39"/>
      <c r="W269" s="39"/>
      <c r="X269" s="39"/>
      <c r="Y269" s="39"/>
      <c r="Z269" s="40"/>
    </row>
    <row r="270" spans="1:26" s="41" customFormat="1" ht="12" customHeight="1">
      <c r="A270" s="46" t="s">
        <v>323</v>
      </c>
      <c r="B270" s="30" t="s">
        <v>324</v>
      </c>
      <c r="C270" s="31"/>
      <c r="D270" s="31"/>
      <c r="E270" s="31"/>
      <c r="F270" s="31"/>
      <c r="G270" s="31"/>
      <c r="H270" s="31"/>
      <c r="I270" s="32"/>
      <c r="J270" s="32"/>
      <c r="K270" s="33"/>
      <c r="L270" s="33"/>
      <c r="M270" s="33"/>
      <c r="N270" s="33"/>
      <c r="O270" s="33">
        <v>1355478.73</v>
      </c>
      <c r="P270" s="34">
        <f t="shared" si="22"/>
        <v>56478.280416666668</v>
      </c>
      <c r="Q270" s="42"/>
      <c r="R270" s="42"/>
      <c r="S270" s="45"/>
      <c r="T270" s="38">
        <f t="shared" si="21"/>
        <v>56478.280416666668</v>
      </c>
      <c r="U270" s="39"/>
      <c r="V270" s="39"/>
      <c r="W270" s="39"/>
      <c r="X270" s="39"/>
      <c r="Y270" s="39"/>
      <c r="Z270" s="40"/>
    </row>
    <row r="271" spans="1:26" s="41" customFormat="1" ht="12" customHeight="1">
      <c r="A271" s="46" t="s">
        <v>325</v>
      </c>
      <c r="B271" s="30" t="s">
        <v>326</v>
      </c>
      <c r="C271" s="31"/>
      <c r="D271" s="31"/>
      <c r="E271" s="31"/>
      <c r="F271" s="31"/>
      <c r="G271" s="31"/>
      <c r="H271" s="31"/>
      <c r="I271" s="32"/>
      <c r="J271" s="32"/>
      <c r="K271" s="33"/>
      <c r="L271" s="33"/>
      <c r="M271" s="33"/>
      <c r="N271" s="33"/>
      <c r="O271" s="33">
        <v>1148988.94</v>
      </c>
      <c r="P271" s="34">
        <f t="shared" si="22"/>
        <v>47874.539166666662</v>
      </c>
      <c r="Q271" s="42"/>
      <c r="R271" s="42"/>
      <c r="S271" s="45"/>
      <c r="T271" s="38">
        <f t="shared" si="21"/>
        <v>47874.539166666662</v>
      </c>
      <c r="U271" s="39"/>
      <c r="V271" s="39"/>
      <c r="W271" s="39"/>
      <c r="X271" s="39"/>
      <c r="Y271" s="39"/>
      <c r="Z271" s="40"/>
    </row>
    <row r="272" spans="1:26" s="41" customFormat="1" ht="12" customHeight="1">
      <c r="A272" s="46" t="s">
        <v>327</v>
      </c>
      <c r="B272" s="30" t="s">
        <v>328</v>
      </c>
      <c r="C272" s="31"/>
      <c r="D272" s="31"/>
      <c r="E272" s="31"/>
      <c r="F272" s="31"/>
      <c r="G272" s="31"/>
      <c r="H272" s="31"/>
      <c r="I272" s="32"/>
      <c r="J272" s="32"/>
      <c r="K272" s="33"/>
      <c r="L272" s="33"/>
      <c r="M272" s="33"/>
      <c r="N272" s="33"/>
      <c r="O272" s="33">
        <v>1261603.25</v>
      </c>
      <c r="P272" s="34">
        <f t="shared" si="22"/>
        <v>52566.802083333336</v>
      </c>
      <c r="Q272" s="42"/>
      <c r="R272" s="42"/>
      <c r="S272" s="45"/>
      <c r="T272" s="38">
        <f t="shared" si="21"/>
        <v>52566.802083333336</v>
      </c>
      <c r="U272" s="39"/>
      <c r="V272" s="39"/>
      <c r="W272" s="39"/>
      <c r="X272" s="39"/>
      <c r="Y272" s="39"/>
      <c r="Z272" s="40"/>
    </row>
    <row r="273" spans="1:26" s="41" customFormat="1" ht="12" customHeight="1">
      <c r="A273" s="46">
        <v>16502382</v>
      </c>
      <c r="B273" s="56" t="s">
        <v>329</v>
      </c>
      <c r="C273" s="31"/>
      <c r="D273" s="31"/>
      <c r="E273" s="31"/>
      <c r="F273" s="31">
        <v>2279473.75</v>
      </c>
      <c r="G273" s="31">
        <v>1982067.5</v>
      </c>
      <c r="H273" s="31">
        <v>1958661.25</v>
      </c>
      <c r="I273" s="32">
        <v>2272017.5</v>
      </c>
      <c r="J273" s="32">
        <v>2140805</v>
      </c>
      <c r="K273" s="33">
        <v>2005486.25</v>
      </c>
      <c r="L273" s="33">
        <v>2222348.75</v>
      </c>
      <c r="M273" s="33">
        <v>2087030</v>
      </c>
      <c r="N273" s="33">
        <v>1981161.25</v>
      </c>
      <c r="O273" s="33">
        <v>2201848.75</v>
      </c>
      <c r="P273" s="34">
        <f t="shared" si="22"/>
        <v>1669164.6354166667</v>
      </c>
      <c r="Q273" s="49"/>
      <c r="R273" s="49"/>
      <c r="S273" s="50" t="s">
        <v>45</v>
      </c>
      <c r="T273" s="38"/>
      <c r="U273" s="39"/>
      <c r="V273" s="39"/>
      <c r="W273" s="39">
        <f>P273</f>
        <v>1669164.6354166667</v>
      </c>
      <c r="X273" s="39"/>
      <c r="Y273" s="39"/>
      <c r="Z273" s="40">
        <f>W273</f>
        <v>1669164.6354166667</v>
      </c>
    </row>
    <row r="274" spans="1:26" s="41" customFormat="1" ht="12" customHeight="1">
      <c r="A274" s="46" t="s">
        <v>330</v>
      </c>
      <c r="B274" s="30" t="s">
        <v>331</v>
      </c>
      <c r="C274" s="31"/>
      <c r="D274" s="31"/>
      <c r="E274" s="31"/>
      <c r="F274" s="31"/>
      <c r="G274" s="31"/>
      <c r="H274" s="31"/>
      <c r="I274" s="32"/>
      <c r="J274" s="32"/>
      <c r="K274" s="33"/>
      <c r="L274" s="33"/>
      <c r="M274" s="33"/>
      <c r="N274" s="33"/>
      <c r="O274" s="33">
        <v>2729397.3</v>
      </c>
      <c r="P274" s="34">
        <f t="shared" si="22"/>
        <v>113724.8875</v>
      </c>
      <c r="Q274" s="42"/>
      <c r="R274" s="42"/>
      <c r="S274" s="45"/>
      <c r="T274" s="38">
        <f t="shared" si="21"/>
        <v>113724.8875</v>
      </c>
      <c r="U274" s="39"/>
      <c r="V274" s="39"/>
      <c r="W274" s="39"/>
      <c r="X274" s="39"/>
      <c r="Y274" s="39"/>
      <c r="Z274" s="40"/>
    </row>
    <row r="275" spans="1:26" s="41" customFormat="1" ht="12" customHeight="1">
      <c r="A275" s="46">
        <v>16502393</v>
      </c>
      <c r="B275" s="56" t="s">
        <v>332</v>
      </c>
      <c r="C275" s="31"/>
      <c r="D275" s="31"/>
      <c r="E275" s="31"/>
      <c r="F275" s="31">
        <v>15330</v>
      </c>
      <c r="G275" s="31">
        <v>15330</v>
      </c>
      <c r="H275" s="31">
        <v>15330</v>
      </c>
      <c r="I275" s="32">
        <v>15330</v>
      </c>
      <c r="J275" s="32">
        <v>15330</v>
      </c>
      <c r="K275" s="33">
        <v>15330</v>
      </c>
      <c r="L275" s="33">
        <v>15330</v>
      </c>
      <c r="M275" s="33">
        <v>15330</v>
      </c>
      <c r="N275" s="33">
        <v>15330</v>
      </c>
      <c r="O275" s="33">
        <v>15330</v>
      </c>
      <c r="P275" s="34">
        <f t="shared" si="22"/>
        <v>12136.25</v>
      </c>
      <c r="Q275" s="42"/>
      <c r="R275" s="42"/>
      <c r="S275" s="45"/>
      <c r="T275" s="38">
        <f t="shared" si="21"/>
        <v>12136.25</v>
      </c>
      <c r="U275" s="39"/>
      <c r="V275" s="39"/>
      <c r="W275" s="39"/>
      <c r="X275" s="39"/>
      <c r="Y275" s="39"/>
      <c r="Z275" s="40"/>
    </row>
    <row r="276" spans="1:26" s="41" customFormat="1" ht="12" customHeight="1">
      <c r="A276" s="46" t="s">
        <v>333</v>
      </c>
      <c r="B276" s="30" t="s">
        <v>334</v>
      </c>
      <c r="C276" s="31"/>
      <c r="D276" s="31"/>
      <c r="E276" s="31"/>
      <c r="F276" s="31"/>
      <c r="G276" s="31"/>
      <c r="H276" s="31"/>
      <c r="I276" s="32"/>
      <c r="J276" s="32"/>
      <c r="K276" s="33"/>
      <c r="L276" s="33"/>
      <c r="M276" s="33"/>
      <c r="N276" s="33"/>
      <c r="O276" s="33">
        <v>2387883.85</v>
      </c>
      <c r="P276" s="34">
        <f t="shared" si="22"/>
        <v>99495.160416666666</v>
      </c>
      <c r="Q276" s="42"/>
      <c r="R276" s="42"/>
      <c r="S276" s="45"/>
      <c r="T276" s="38">
        <f t="shared" si="21"/>
        <v>99495.160416666666</v>
      </c>
      <c r="U276" s="39"/>
      <c r="V276" s="39"/>
      <c r="W276" s="39"/>
      <c r="X276" s="39"/>
      <c r="Y276" s="39"/>
      <c r="Z276" s="40"/>
    </row>
    <row r="277" spans="1:26" s="41" customFormat="1" ht="12" customHeight="1">
      <c r="A277" s="46">
        <v>16502403</v>
      </c>
      <c r="B277" s="56" t="s">
        <v>335</v>
      </c>
      <c r="C277" s="31"/>
      <c r="D277" s="31"/>
      <c r="E277" s="31"/>
      <c r="F277" s="31">
        <v>87600</v>
      </c>
      <c r="G277" s="31">
        <v>87600</v>
      </c>
      <c r="H277" s="31">
        <v>87600</v>
      </c>
      <c r="I277" s="32">
        <v>87600</v>
      </c>
      <c r="J277" s="32">
        <v>87600</v>
      </c>
      <c r="K277" s="33">
        <v>87600</v>
      </c>
      <c r="L277" s="33">
        <v>87600</v>
      </c>
      <c r="M277" s="33">
        <v>87600</v>
      </c>
      <c r="N277" s="33">
        <v>87600</v>
      </c>
      <c r="O277" s="33">
        <v>87600</v>
      </c>
      <c r="P277" s="34">
        <f t="shared" si="22"/>
        <v>69350</v>
      </c>
      <c r="Q277" s="42"/>
      <c r="R277" s="42"/>
      <c r="S277" s="45"/>
      <c r="T277" s="38">
        <f t="shared" si="21"/>
        <v>69350</v>
      </c>
      <c r="U277" s="39"/>
      <c r="V277" s="39"/>
      <c r="W277" s="39"/>
      <c r="X277" s="39"/>
      <c r="Y277" s="39"/>
      <c r="Z277" s="40"/>
    </row>
    <row r="278" spans="1:26" s="41" customFormat="1" ht="12" customHeight="1">
      <c r="A278" s="46">
        <v>16502413</v>
      </c>
      <c r="B278" s="56" t="s">
        <v>336</v>
      </c>
      <c r="C278" s="31"/>
      <c r="D278" s="31"/>
      <c r="E278" s="31"/>
      <c r="F278" s="31">
        <v>60000</v>
      </c>
      <c r="G278" s="31">
        <v>60000</v>
      </c>
      <c r="H278" s="31">
        <v>60000</v>
      </c>
      <c r="I278" s="32">
        <v>60000</v>
      </c>
      <c r="J278" s="32">
        <v>60000</v>
      </c>
      <c r="K278" s="33">
        <v>60000</v>
      </c>
      <c r="L278" s="33">
        <v>60000</v>
      </c>
      <c r="M278" s="33">
        <v>60000</v>
      </c>
      <c r="N278" s="33">
        <v>60000</v>
      </c>
      <c r="O278" s="33">
        <v>60000</v>
      </c>
      <c r="P278" s="34">
        <f t="shared" si="22"/>
        <v>47500</v>
      </c>
      <c r="Q278" s="42"/>
      <c r="R278" s="42"/>
      <c r="S278" s="45"/>
      <c r="T278" s="38">
        <f t="shared" si="21"/>
        <v>47500</v>
      </c>
      <c r="U278" s="39"/>
      <c r="V278" s="39"/>
      <c r="W278" s="39"/>
      <c r="X278" s="39"/>
      <c r="Y278" s="39"/>
      <c r="Z278" s="40"/>
    </row>
    <row r="279" spans="1:26" s="41" customFormat="1" ht="12" customHeight="1">
      <c r="A279" s="46">
        <v>16502423</v>
      </c>
      <c r="B279" s="56" t="s">
        <v>337</v>
      </c>
      <c r="C279" s="31"/>
      <c r="D279" s="31"/>
      <c r="E279" s="31"/>
      <c r="F279" s="31">
        <v>99653.16</v>
      </c>
      <c r="G279" s="31">
        <v>99653.16</v>
      </c>
      <c r="H279" s="31">
        <v>99653.16</v>
      </c>
      <c r="I279" s="32">
        <v>99653.16</v>
      </c>
      <c r="J279" s="32">
        <v>99653.16</v>
      </c>
      <c r="K279" s="33">
        <v>99653.16</v>
      </c>
      <c r="L279" s="33">
        <v>99653.16</v>
      </c>
      <c r="M279" s="33">
        <v>99653.16</v>
      </c>
      <c r="N279" s="33">
        <v>99653.16</v>
      </c>
      <c r="O279" s="33">
        <v>99653.16</v>
      </c>
      <c r="P279" s="34">
        <f t="shared" si="22"/>
        <v>78892.085000000006</v>
      </c>
      <c r="Q279" s="42"/>
      <c r="R279" s="42"/>
      <c r="S279" s="45"/>
      <c r="T279" s="38">
        <f t="shared" si="21"/>
        <v>78892.085000000006</v>
      </c>
      <c r="U279" s="39"/>
      <c r="V279" s="39"/>
      <c r="W279" s="39"/>
      <c r="X279" s="39"/>
      <c r="Y279" s="39"/>
      <c r="Z279" s="40"/>
    </row>
    <row r="280" spans="1:26" s="41" customFormat="1" ht="12" customHeight="1">
      <c r="A280" s="46">
        <v>16502433</v>
      </c>
      <c r="B280" s="62" t="s">
        <v>338</v>
      </c>
      <c r="C280" s="31"/>
      <c r="D280" s="31"/>
      <c r="E280" s="31"/>
      <c r="F280" s="31"/>
      <c r="G280" s="31">
        <v>0</v>
      </c>
      <c r="H280" s="31">
        <v>40906.92</v>
      </c>
      <c r="I280" s="32">
        <v>40906.92</v>
      </c>
      <c r="J280" s="32">
        <v>40906.92</v>
      </c>
      <c r="K280" s="33">
        <v>40906.92</v>
      </c>
      <c r="L280" s="33">
        <v>40906.92</v>
      </c>
      <c r="M280" s="33">
        <v>40906.92</v>
      </c>
      <c r="N280" s="33">
        <v>40906.92</v>
      </c>
      <c r="O280" s="33">
        <v>40906.92</v>
      </c>
      <c r="P280" s="34">
        <f t="shared" si="22"/>
        <v>25566.824999999997</v>
      </c>
      <c r="Q280" s="42"/>
      <c r="R280" s="42"/>
      <c r="S280" s="45"/>
      <c r="T280" s="38">
        <f t="shared" si="21"/>
        <v>25566.824999999997</v>
      </c>
      <c r="U280" s="39"/>
      <c r="V280" s="39"/>
      <c r="W280" s="39"/>
      <c r="X280" s="39"/>
      <c r="Y280" s="39"/>
      <c r="Z280" s="40"/>
    </row>
    <row r="281" spans="1:26" s="41" customFormat="1" ht="12" customHeight="1">
      <c r="A281" s="46">
        <v>16502453</v>
      </c>
      <c r="B281" s="62" t="s">
        <v>339</v>
      </c>
      <c r="C281" s="31"/>
      <c r="D281" s="31"/>
      <c r="E281" s="31"/>
      <c r="F281" s="31"/>
      <c r="G281" s="31"/>
      <c r="H281" s="31"/>
      <c r="I281" s="32"/>
      <c r="J281" s="32">
        <v>148920</v>
      </c>
      <c r="K281" s="33">
        <v>148920</v>
      </c>
      <c r="L281" s="33">
        <v>148920</v>
      </c>
      <c r="M281" s="33">
        <v>148920</v>
      </c>
      <c r="N281" s="33">
        <v>148920</v>
      </c>
      <c r="O281" s="33">
        <v>148920</v>
      </c>
      <c r="P281" s="34">
        <f t="shared" si="22"/>
        <v>68255</v>
      </c>
      <c r="Q281" s="42"/>
      <c r="R281" s="42"/>
      <c r="S281" s="45"/>
      <c r="T281" s="38">
        <f t="shared" si="21"/>
        <v>68255</v>
      </c>
      <c r="U281" s="39"/>
      <c r="V281" s="39"/>
      <c r="W281" s="39"/>
      <c r="X281" s="39"/>
      <c r="Y281" s="39"/>
      <c r="Z281" s="40"/>
    </row>
    <row r="282" spans="1:26" s="41" customFormat="1" ht="12" customHeight="1">
      <c r="A282" s="46">
        <v>16502443</v>
      </c>
      <c r="B282" s="62" t="s">
        <v>340</v>
      </c>
      <c r="C282" s="31"/>
      <c r="D282" s="31"/>
      <c r="E282" s="31"/>
      <c r="F282" s="31"/>
      <c r="G282" s="31">
        <v>0</v>
      </c>
      <c r="H282" s="31">
        <v>970217.52</v>
      </c>
      <c r="I282" s="32">
        <v>970217.52</v>
      </c>
      <c r="J282" s="32">
        <v>970217.52</v>
      </c>
      <c r="K282" s="33">
        <v>970217.52</v>
      </c>
      <c r="L282" s="33">
        <v>970217.52</v>
      </c>
      <c r="M282" s="33">
        <v>970217.52</v>
      </c>
      <c r="N282" s="33">
        <v>970217.52</v>
      </c>
      <c r="O282" s="33">
        <v>970217.52</v>
      </c>
      <c r="P282" s="34">
        <f t="shared" si="22"/>
        <v>606385.94999999984</v>
      </c>
      <c r="Q282" s="42"/>
      <c r="R282" s="42"/>
      <c r="S282" s="45"/>
      <c r="T282" s="38">
        <f t="shared" si="21"/>
        <v>606385.94999999984</v>
      </c>
      <c r="U282" s="39"/>
      <c r="V282" s="39"/>
      <c r="W282" s="39"/>
      <c r="X282" s="39"/>
      <c r="Y282" s="39"/>
      <c r="Z282" s="40"/>
    </row>
    <row r="283" spans="1:26" s="41" customFormat="1" ht="12" customHeight="1">
      <c r="A283" s="46">
        <v>16502473</v>
      </c>
      <c r="B283" s="62" t="s">
        <v>341</v>
      </c>
      <c r="C283" s="31"/>
      <c r="D283" s="31"/>
      <c r="E283" s="31"/>
      <c r="F283" s="31"/>
      <c r="G283" s="31"/>
      <c r="H283" s="31"/>
      <c r="I283" s="32"/>
      <c r="J283" s="32"/>
      <c r="K283" s="33"/>
      <c r="L283" s="33">
        <v>94608</v>
      </c>
      <c r="M283" s="33">
        <v>86724</v>
      </c>
      <c r="N283" s="33">
        <v>78840</v>
      </c>
      <c r="O283" s="33">
        <v>70956</v>
      </c>
      <c r="P283" s="34">
        <f t="shared" si="22"/>
        <v>24637.5</v>
      </c>
      <c r="Q283" s="42"/>
      <c r="R283" s="42"/>
      <c r="S283" s="45"/>
      <c r="T283" s="38">
        <f t="shared" si="21"/>
        <v>24637.5</v>
      </c>
      <c r="U283" s="39"/>
      <c r="V283" s="39"/>
      <c r="W283" s="39"/>
      <c r="X283" s="39"/>
      <c r="Y283" s="39"/>
      <c r="Z283" s="40"/>
    </row>
    <row r="284" spans="1:26" s="41" customFormat="1" ht="12" customHeight="1">
      <c r="A284" s="46" t="s">
        <v>342</v>
      </c>
      <c r="B284" s="30" t="s">
        <v>343</v>
      </c>
      <c r="C284" s="31"/>
      <c r="D284" s="31"/>
      <c r="E284" s="31"/>
      <c r="F284" s="31"/>
      <c r="G284" s="31"/>
      <c r="H284" s="31"/>
      <c r="I284" s="32"/>
      <c r="J284" s="32"/>
      <c r="K284" s="33"/>
      <c r="L284" s="33"/>
      <c r="M284" s="33"/>
      <c r="N284" s="33"/>
      <c r="O284" s="33">
        <v>74141.350000000006</v>
      </c>
      <c r="P284" s="34">
        <f t="shared" si="22"/>
        <v>3089.2229166666671</v>
      </c>
      <c r="Q284" s="42"/>
      <c r="R284" s="42"/>
      <c r="S284" s="45"/>
      <c r="T284" s="38">
        <f t="shared" si="21"/>
        <v>3089.2229166666671</v>
      </c>
      <c r="U284" s="39"/>
      <c r="V284" s="39"/>
      <c r="W284" s="39"/>
      <c r="X284" s="39"/>
      <c r="Y284" s="39"/>
      <c r="Z284" s="40"/>
    </row>
    <row r="285" spans="1:26" s="41" customFormat="1" ht="12" customHeight="1">
      <c r="A285" s="46">
        <v>16504003</v>
      </c>
      <c r="B285" s="30" t="s">
        <v>344</v>
      </c>
      <c r="C285" s="31">
        <v>30660</v>
      </c>
      <c r="D285" s="31">
        <v>29382.5</v>
      </c>
      <c r="E285" s="31">
        <v>28105</v>
      </c>
      <c r="F285" s="31">
        <v>0</v>
      </c>
      <c r="G285" s="31">
        <v>0</v>
      </c>
      <c r="H285" s="31">
        <v>0</v>
      </c>
      <c r="I285" s="32">
        <v>0</v>
      </c>
      <c r="J285" s="32">
        <v>0</v>
      </c>
      <c r="K285" s="33">
        <v>0</v>
      </c>
      <c r="L285" s="33">
        <v>0</v>
      </c>
      <c r="M285" s="33">
        <v>0</v>
      </c>
      <c r="N285" s="33">
        <v>0</v>
      </c>
      <c r="O285" s="33">
        <v>0</v>
      </c>
      <c r="P285" s="34">
        <f t="shared" si="22"/>
        <v>6068.125</v>
      </c>
      <c r="Q285" s="42"/>
      <c r="R285" s="42"/>
      <c r="S285" s="45"/>
      <c r="T285" s="38">
        <f t="shared" si="21"/>
        <v>6068.125</v>
      </c>
      <c r="U285" s="39"/>
      <c r="V285" s="39"/>
      <c r="W285" s="39"/>
      <c r="X285" s="39"/>
      <c r="Y285" s="39"/>
      <c r="Z285" s="40"/>
    </row>
    <row r="286" spans="1:26" s="41" customFormat="1" ht="12" customHeight="1">
      <c r="A286" s="46">
        <v>16504013</v>
      </c>
      <c r="B286" s="30" t="s">
        <v>345</v>
      </c>
      <c r="C286" s="31">
        <v>16311.89</v>
      </c>
      <c r="D286" s="31">
        <v>8156</v>
      </c>
      <c r="E286" s="31">
        <v>0</v>
      </c>
      <c r="F286" s="31">
        <v>0</v>
      </c>
      <c r="G286" s="31">
        <v>0</v>
      </c>
      <c r="H286" s="31">
        <v>0</v>
      </c>
      <c r="I286" s="32">
        <v>0</v>
      </c>
      <c r="J286" s="32">
        <v>0</v>
      </c>
      <c r="K286" s="33">
        <v>0</v>
      </c>
      <c r="L286" s="33">
        <v>0</v>
      </c>
      <c r="M286" s="33">
        <v>0</v>
      </c>
      <c r="N286" s="33">
        <v>0</v>
      </c>
      <c r="O286" s="33">
        <v>0</v>
      </c>
      <c r="P286" s="34">
        <f t="shared" si="22"/>
        <v>1359.3287499999999</v>
      </c>
      <c r="Q286" s="42"/>
      <c r="R286" s="42"/>
      <c r="S286" s="45"/>
      <c r="T286" s="38">
        <f t="shared" si="21"/>
        <v>1359.3287499999999</v>
      </c>
      <c r="U286" s="39"/>
      <c r="V286" s="39"/>
      <c r="W286" s="39"/>
      <c r="X286" s="39"/>
      <c r="Y286" s="39"/>
      <c r="Z286" s="40"/>
    </row>
    <row r="287" spans="1:26" s="41" customFormat="1" ht="12" customHeight="1">
      <c r="A287" s="46">
        <v>16504023</v>
      </c>
      <c r="B287" s="30" t="s">
        <v>346</v>
      </c>
      <c r="C287" s="31"/>
      <c r="D287" s="31"/>
      <c r="E287" s="31"/>
      <c r="F287" s="31"/>
      <c r="G287" s="31"/>
      <c r="H287" s="31"/>
      <c r="I287" s="32"/>
      <c r="J287" s="32">
        <v>421940</v>
      </c>
      <c r="K287" s="33">
        <v>409530</v>
      </c>
      <c r="L287" s="33">
        <v>397120</v>
      </c>
      <c r="M287" s="33">
        <v>384710</v>
      </c>
      <c r="N287" s="33">
        <v>372300</v>
      </c>
      <c r="O287" s="33">
        <v>359890</v>
      </c>
      <c r="P287" s="34">
        <f t="shared" si="22"/>
        <v>180462.08333333334</v>
      </c>
      <c r="Q287" s="42"/>
      <c r="R287" s="42"/>
      <c r="S287" s="45"/>
      <c r="T287" s="38">
        <f t="shared" si="21"/>
        <v>180462.08333333334</v>
      </c>
      <c r="U287" s="39"/>
      <c r="V287" s="39"/>
      <c r="W287" s="39"/>
      <c r="X287" s="39"/>
      <c r="Y287" s="39"/>
      <c r="Z287" s="40"/>
    </row>
    <row r="288" spans="1:26" s="41" customFormat="1" ht="12" customHeight="1">
      <c r="A288" s="46">
        <v>16504033</v>
      </c>
      <c r="B288" s="30" t="s">
        <v>347</v>
      </c>
      <c r="C288" s="31">
        <v>110000</v>
      </c>
      <c r="D288" s="31">
        <v>105000</v>
      </c>
      <c r="E288" s="31">
        <v>100000</v>
      </c>
      <c r="F288" s="31">
        <v>0</v>
      </c>
      <c r="G288" s="31">
        <v>0</v>
      </c>
      <c r="H288" s="31">
        <v>0</v>
      </c>
      <c r="I288" s="32">
        <v>0</v>
      </c>
      <c r="J288" s="32">
        <v>0</v>
      </c>
      <c r="K288" s="33">
        <v>0</v>
      </c>
      <c r="L288" s="33">
        <v>0</v>
      </c>
      <c r="M288" s="33">
        <v>0</v>
      </c>
      <c r="N288" s="33">
        <v>0</v>
      </c>
      <c r="O288" s="33">
        <v>0</v>
      </c>
      <c r="P288" s="34">
        <f t="shared" si="22"/>
        <v>21666.666666666668</v>
      </c>
      <c r="Q288" s="42"/>
      <c r="R288" s="42"/>
      <c r="S288" s="45"/>
      <c r="T288" s="38">
        <f t="shared" si="21"/>
        <v>21666.666666666668</v>
      </c>
      <c r="U288" s="39"/>
      <c r="V288" s="39"/>
      <c r="W288" s="39"/>
      <c r="X288" s="39"/>
      <c r="Y288" s="39"/>
      <c r="Z288" s="40"/>
    </row>
    <row r="289" spans="1:26" s="41" customFormat="1" ht="12" customHeight="1">
      <c r="A289" s="46">
        <v>16504043</v>
      </c>
      <c r="B289" s="30" t="s">
        <v>348</v>
      </c>
      <c r="C289" s="31">
        <v>87600</v>
      </c>
      <c r="D289" s="31">
        <v>80300</v>
      </c>
      <c r="E289" s="31">
        <v>73000</v>
      </c>
      <c r="F289" s="31">
        <v>0</v>
      </c>
      <c r="G289" s="31">
        <v>0</v>
      </c>
      <c r="H289" s="31">
        <v>0</v>
      </c>
      <c r="I289" s="32">
        <v>0</v>
      </c>
      <c r="J289" s="32">
        <v>0</v>
      </c>
      <c r="K289" s="33">
        <v>0</v>
      </c>
      <c r="L289" s="33">
        <v>0</v>
      </c>
      <c r="M289" s="33">
        <v>0</v>
      </c>
      <c r="N289" s="33">
        <v>0</v>
      </c>
      <c r="O289" s="33">
        <v>0</v>
      </c>
      <c r="P289" s="34">
        <f t="shared" si="22"/>
        <v>16425</v>
      </c>
      <c r="Q289" s="42"/>
      <c r="R289" s="42"/>
      <c r="S289" s="45"/>
      <c r="T289" s="38">
        <f t="shared" si="21"/>
        <v>16425</v>
      </c>
      <c r="U289" s="39"/>
      <c r="V289" s="39"/>
      <c r="W289" s="39"/>
      <c r="X289" s="39"/>
      <c r="Y289" s="39"/>
      <c r="Z289" s="40"/>
    </row>
    <row r="290" spans="1:26" s="41" customFormat="1" ht="12" customHeight="1">
      <c r="A290" s="46">
        <v>16504053</v>
      </c>
      <c r="B290" s="56" t="s">
        <v>349</v>
      </c>
      <c r="C290" s="31">
        <v>398612.62</v>
      </c>
      <c r="D290" s="31">
        <v>348786.04</v>
      </c>
      <c r="E290" s="31">
        <v>340481.61</v>
      </c>
      <c r="F290" s="31">
        <v>0</v>
      </c>
      <c r="G290" s="31">
        <v>0</v>
      </c>
      <c r="H290" s="31">
        <v>0</v>
      </c>
      <c r="I290" s="32">
        <v>0</v>
      </c>
      <c r="J290" s="32">
        <v>0</v>
      </c>
      <c r="K290" s="33">
        <v>0</v>
      </c>
      <c r="L290" s="33">
        <v>0</v>
      </c>
      <c r="M290" s="33">
        <v>0</v>
      </c>
      <c r="N290" s="33">
        <v>0</v>
      </c>
      <c r="O290" s="33">
        <v>0</v>
      </c>
      <c r="P290" s="34">
        <f t="shared" si="22"/>
        <v>74047.83</v>
      </c>
      <c r="Q290" s="42"/>
      <c r="R290" s="42"/>
      <c r="S290" s="45"/>
      <c r="T290" s="38">
        <f t="shared" si="21"/>
        <v>74047.83</v>
      </c>
      <c r="U290" s="39"/>
      <c r="V290" s="39"/>
      <c r="W290" s="39"/>
      <c r="X290" s="39"/>
      <c r="Y290" s="39"/>
      <c r="Z290" s="40"/>
    </row>
    <row r="291" spans="1:26" s="41" customFormat="1" ht="12" customHeight="1">
      <c r="A291" s="46">
        <v>16504063</v>
      </c>
      <c r="B291" s="30" t="s">
        <v>350</v>
      </c>
      <c r="C291" s="31"/>
      <c r="D291" s="31"/>
      <c r="E291" s="31"/>
      <c r="F291" s="31">
        <v>26827.5</v>
      </c>
      <c r="G291" s="31">
        <v>25550</v>
      </c>
      <c r="H291" s="31">
        <v>24272.5</v>
      </c>
      <c r="I291" s="32">
        <v>22995</v>
      </c>
      <c r="J291" s="32">
        <v>21717.5</v>
      </c>
      <c r="K291" s="33">
        <v>20440</v>
      </c>
      <c r="L291" s="33">
        <v>19162.5</v>
      </c>
      <c r="M291" s="33">
        <v>17885</v>
      </c>
      <c r="N291" s="33">
        <v>16607.5</v>
      </c>
      <c r="O291" s="33">
        <v>15330</v>
      </c>
      <c r="P291" s="34">
        <f t="shared" si="22"/>
        <v>16926.875</v>
      </c>
      <c r="Q291" s="42"/>
      <c r="R291" s="42"/>
      <c r="S291" s="45"/>
      <c r="T291" s="38">
        <f t="shared" si="21"/>
        <v>16926.875</v>
      </c>
      <c r="U291" s="39"/>
      <c r="V291" s="39"/>
      <c r="W291" s="39"/>
      <c r="X291" s="39"/>
      <c r="Y291" s="39"/>
      <c r="Z291" s="40"/>
    </row>
    <row r="292" spans="1:26" s="41" customFormat="1" ht="12" customHeight="1">
      <c r="A292" s="46">
        <v>16504073</v>
      </c>
      <c r="B292" s="30" t="s">
        <v>336</v>
      </c>
      <c r="C292" s="31"/>
      <c r="D292" s="31"/>
      <c r="E292" s="31"/>
      <c r="F292" s="31">
        <v>95000</v>
      </c>
      <c r="G292" s="31">
        <v>90000</v>
      </c>
      <c r="H292" s="31">
        <v>85000</v>
      </c>
      <c r="I292" s="32">
        <v>80000</v>
      </c>
      <c r="J292" s="32">
        <v>75000</v>
      </c>
      <c r="K292" s="33">
        <v>70000</v>
      </c>
      <c r="L292" s="33">
        <v>65000</v>
      </c>
      <c r="M292" s="33">
        <v>60000</v>
      </c>
      <c r="N292" s="33">
        <v>55000</v>
      </c>
      <c r="O292" s="33">
        <v>50000</v>
      </c>
      <c r="P292" s="34">
        <f t="shared" si="22"/>
        <v>58333.333333333336</v>
      </c>
      <c r="Q292" s="42"/>
      <c r="R292" s="42"/>
      <c r="S292" s="45"/>
      <c r="T292" s="38">
        <f t="shared" si="21"/>
        <v>58333.333333333336</v>
      </c>
      <c r="U292" s="39"/>
      <c r="V292" s="39"/>
      <c r="W292" s="39"/>
      <c r="X292" s="39"/>
      <c r="Y292" s="39"/>
      <c r="Z292" s="40"/>
    </row>
    <row r="293" spans="1:26" s="41" customFormat="1" ht="12" customHeight="1">
      <c r="A293" s="46">
        <v>16504083</v>
      </c>
      <c r="B293" s="30" t="s">
        <v>335</v>
      </c>
      <c r="C293" s="31"/>
      <c r="D293" s="31"/>
      <c r="E293" s="31"/>
      <c r="F293" s="31">
        <v>65700</v>
      </c>
      <c r="G293" s="31">
        <v>58400</v>
      </c>
      <c r="H293" s="31">
        <v>51100</v>
      </c>
      <c r="I293" s="32">
        <v>43800</v>
      </c>
      <c r="J293" s="32">
        <v>36500</v>
      </c>
      <c r="K293" s="33">
        <v>29200</v>
      </c>
      <c r="L293" s="33">
        <v>21900</v>
      </c>
      <c r="M293" s="33">
        <v>14600</v>
      </c>
      <c r="N293" s="33">
        <v>7300</v>
      </c>
      <c r="O293" s="33">
        <v>0</v>
      </c>
      <c r="P293" s="34">
        <f t="shared" si="22"/>
        <v>27375</v>
      </c>
      <c r="Q293" s="42"/>
      <c r="R293" s="42"/>
      <c r="S293" s="45"/>
      <c r="T293" s="38">
        <f t="shared" si="21"/>
        <v>27375</v>
      </c>
      <c r="U293" s="39"/>
      <c r="V293" s="39"/>
      <c r="W293" s="39"/>
      <c r="X293" s="39"/>
      <c r="Y293" s="39"/>
      <c r="Z293" s="40"/>
    </row>
    <row r="294" spans="1:26" s="41" customFormat="1" ht="12" customHeight="1">
      <c r="A294" s="46">
        <v>16504093</v>
      </c>
      <c r="B294" s="30" t="s">
        <v>351</v>
      </c>
      <c r="C294" s="31"/>
      <c r="D294" s="31"/>
      <c r="E294" s="31"/>
      <c r="F294" s="31">
        <v>332177.18</v>
      </c>
      <c r="G294" s="31">
        <v>2183456.3199999998</v>
      </c>
      <c r="H294" s="31">
        <v>315568.32</v>
      </c>
      <c r="I294" s="32">
        <v>307263.89</v>
      </c>
      <c r="J294" s="32">
        <v>298959.46000000002</v>
      </c>
      <c r="K294" s="33">
        <v>290655.03000000003</v>
      </c>
      <c r="L294" s="33">
        <v>282350.59999999998</v>
      </c>
      <c r="M294" s="33">
        <v>274046.17</v>
      </c>
      <c r="N294" s="33">
        <v>265741.74</v>
      </c>
      <c r="O294" s="33">
        <v>257437.31</v>
      </c>
      <c r="P294" s="34">
        <f t="shared" si="22"/>
        <v>389911.44708333345</v>
      </c>
      <c r="Q294" s="42"/>
      <c r="R294" s="42"/>
      <c r="S294" s="45"/>
      <c r="T294" s="38">
        <f t="shared" si="21"/>
        <v>389911.44708333345</v>
      </c>
      <c r="U294" s="39"/>
      <c r="V294" s="39"/>
      <c r="W294" s="39"/>
      <c r="X294" s="39"/>
      <c r="Y294" s="39"/>
      <c r="Z294" s="40"/>
    </row>
    <row r="295" spans="1:26" s="41" customFormat="1" ht="12" customHeight="1">
      <c r="A295" s="46">
        <v>16504101</v>
      </c>
      <c r="B295" s="30" t="s">
        <v>317</v>
      </c>
      <c r="C295" s="31"/>
      <c r="D295" s="31"/>
      <c r="E295" s="31"/>
      <c r="F295" s="31">
        <v>109836</v>
      </c>
      <c r="G295" s="31">
        <v>109022.39999999999</v>
      </c>
      <c r="H295" s="31">
        <v>108208.8</v>
      </c>
      <c r="I295" s="32">
        <v>107395.2</v>
      </c>
      <c r="J295" s="32">
        <v>106581.6</v>
      </c>
      <c r="K295" s="33">
        <v>105768</v>
      </c>
      <c r="L295" s="33">
        <v>104954.4</v>
      </c>
      <c r="M295" s="33">
        <v>104140.8</v>
      </c>
      <c r="N295" s="33">
        <v>103327.2</v>
      </c>
      <c r="O295" s="33">
        <v>102513.60000000001</v>
      </c>
      <c r="P295" s="34">
        <f t="shared" si="22"/>
        <v>84207.6</v>
      </c>
      <c r="Q295" s="42"/>
      <c r="R295" s="42"/>
      <c r="S295" s="45"/>
      <c r="T295" s="38">
        <f t="shared" si="21"/>
        <v>84207.6</v>
      </c>
      <c r="U295" s="39"/>
      <c r="V295" s="39"/>
      <c r="W295" s="39"/>
      <c r="X295" s="39"/>
      <c r="Y295" s="39"/>
      <c r="Z295" s="40"/>
    </row>
    <row r="296" spans="1:26" s="41" customFormat="1" ht="12" customHeight="1">
      <c r="A296" s="46">
        <v>16504112</v>
      </c>
      <c r="B296" s="30" t="s">
        <v>352</v>
      </c>
      <c r="C296" s="31"/>
      <c r="D296" s="31"/>
      <c r="E296" s="31"/>
      <c r="F296" s="31">
        <v>1611750</v>
      </c>
      <c r="G296" s="31">
        <v>1611750</v>
      </c>
      <c r="H296" s="31">
        <v>1611750</v>
      </c>
      <c r="I296" s="32">
        <v>1218112.5</v>
      </c>
      <c r="J296" s="32">
        <v>1218112.5</v>
      </c>
      <c r="K296" s="33">
        <v>1218112.5</v>
      </c>
      <c r="L296" s="33">
        <v>870037.5</v>
      </c>
      <c r="M296" s="33">
        <v>870037.5</v>
      </c>
      <c r="N296" s="33">
        <v>870037.5</v>
      </c>
      <c r="O296" s="33">
        <v>518137.5</v>
      </c>
      <c r="P296" s="34">
        <f t="shared" si="22"/>
        <v>946564.0625</v>
      </c>
      <c r="Q296" s="49"/>
      <c r="R296" s="49"/>
      <c r="S296" s="50" t="s">
        <v>116</v>
      </c>
      <c r="T296" s="38"/>
      <c r="U296" s="39"/>
      <c r="V296" s="39"/>
      <c r="W296" s="39">
        <f>P296</f>
        <v>946564.0625</v>
      </c>
      <c r="X296" s="39"/>
      <c r="Y296" s="39"/>
      <c r="Z296" s="40">
        <f>W296</f>
        <v>946564.0625</v>
      </c>
    </row>
    <row r="297" spans="1:26" s="41" customFormat="1" ht="12" customHeight="1">
      <c r="A297" s="46" t="s">
        <v>353</v>
      </c>
      <c r="B297" s="30" t="s">
        <v>320</v>
      </c>
      <c r="C297" s="31"/>
      <c r="D297" s="31"/>
      <c r="E297" s="31"/>
      <c r="F297" s="31"/>
      <c r="G297" s="31"/>
      <c r="H297" s="31"/>
      <c r="I297" s="32"/>
      <c r="J297" s="32"/>
      <c r="K297" s="33"/>
      <c r="L297" s="33"/>
      <c r="M297" s="33"/>
      <c r="N297" s="33"/>
      <c r="O297" s="33">
        <v>48794.25</v>
      </c>
      <c r="P297" s="34">
        <f t="shared" si="22"/>
        <v>2033.09375</v>
      </c>
      <c r="Q297" s="42"/>
      <c r="R297" s="42"/>
      <c r="S297" s="45"/>
      <c r="T297" s="38">
        <f t="shared" si="21"/>
        <v>2033.09375</v>
      </c>
      <c r="U297" s="39"/>
      <c r="V297" s="39"/>
      <c r="W297" s="39"/>
      <c r="X297" s="39"/>
      <c r="Y297" s="39"/>
      <c r="Z297" s="40"/>
    </row>
    <row r="298" spans="1:26" s="41" customFormat="1" ht="12" customHeight="1">
      <c r="A298" s="46" t="s">
        <v>354</v>
      </c>
      <c r="B298" s="30" t="s">
        <v>321</v>
      </c>
      <c r="C298" s="31"/>
      <c r="D298" s="31"/>
      <c r="E298" s="31"/>
      <c r="F298" s="31"/>
      <c r="G298" s="31"/>
      <c r="H298" s="31"/>
      <c r="I298" s="32"/>
      <c r="J298" s="32"/>
      <c r="K298" s="33"/>
      <c r="L298" s="33"/>
      <c r="M298" s="33"/>
      <c r="N298" s="33"/>
      <c r="O298" s="33">
        <v>26783.63</v>
      </c>
      <c r="P298" s="34">
        <f t="shared" si="22"/>
        <v>1115.9845833333334</v>
      </c>
      <c r="Q298" s="42"/>
      <c r="R298" s="42"/>
      <c r="S298" s="45"/>
      <c r="T298" s="38">
        <f t="shared" si="21"/>
        <v>1115.9845833333334</v>
      </c>
      <c r="U298" s="39"/>
      <c r="V298" s="39"/>
      <c r="W298" s="39"/>
      <c r="X298" s="39"/>
      <c r="Y298" s="39"/>
      <c r="Z298" s="40"/>
    </row>
    <row r="299" spans="1:26" s="41" customFormat="1" ht="12" customHeight="1">
      <c r="A299" s="46" t="s">
        <v>355</v>
      </c>
      <c r="B299" s="30" t="s">
        <v>356</v>
      </c>
      <c r="C299" s="31"/>
      <c r="D299" s="31"/>
      <c r="E299" s="31"/>
      <c r="F299" s="31"/>
      <c r="G299" s="31"/>
      <c r="H299" s="31"/>
      <c r="I299" s="32"/>
      <c r="J299" s="32"/>
      <c r="K299" s="33"/>
      <c r="L299" s="33"/>
      <c r="M299" s="33"/>
      <c r="N299" s="33"/>
      <c r="O299" s="33">
        <v>780.45</v>
      </c>
      <c r="P299" s="34">
        <f t="shared" si="22"/>
        <v>32.518750000000004</v>
      </c>
      <c r="Q299" s="42"/>
      <c r="R299" s="42"/>
      <c r="S299" s="45"/>
      <c r="T299" s="38">
        <f t="shared" si="21"/>
        <v>32.518750000000004</v>
      </c>
      <c r="U299" s="39"/>
      <c r="V299" s="39"/>
      <c r="W299" s="39"/>
      <c r="X299" s="39"/>
      <c r="Y299" s="39"/>
      <c r="Z299" s="40"/>
    </row>
    <row r="300" spans="1:26" s="41" customFormat="1" ht="12" customHeight="1">
      <c r="A300" s="46" t="s">
        <v>357</v>
      </c>
      <c r="B300" s="62" t="s">
        <v>296</v>
      </c>
      <c r="C300" s="31"/>
      <c r="D300" s="31"/>
      <c r="E300" s="31"/>
      <c r="F300" s="31"/>
      <c r="G300" s="31"/>
      <c r="H300" s="31"/>
      <c r="I300" s="32"/>
      <c r="J300" s="32"/>
      <c r="K300" s="33"/>
      <c r="L300" s="33">
        <v>0</v>
      </c>
      <c r="M300" s="33">
        <v>33006</v>
      </c>
      <c r="N300" s="33">
        <v>33006</v>
      </c>
      <c r="O300" s="33">
        <v>33006</v>
      </c>
      <c r="P300" s="34">
        <f t="shared" si="22"/>
        <v>6876.25</v>
      </c>
      <c r="Q300" s="42"/>
      <c r="R300" s="42"/>
      <c r="S300" s="45"/>
      <c r="T300" s="38">
        <f t="shared" si="21"/>
        <v>6876.25</v>
      </c>
      <c r="U300" s="39"/>
      <c r="V300" s="39"/>
      <c r="W300" s="39"/>
      <c r="X300" s="39"/>
      <c r="Y300" s="39"/>
      <c r="Z300" s="40"/>
    </row>
    <row r="301" spans="1:26" s="41" customFormat="1" ht="12" customHeight="1">
      <c r="A301" s="46">
        <v>16504221</v>
      </c>
      <c r="B301" s="30" t="s">
        <v>318</v>
      </c>
      <c r="C301" s="31"/>
      <c r="D301" s="31"/>
      <c r="E301" s="31"/>
      <c r="F301" s="31">
        <v>216290</v>
      </c>
      <c r="G301" s="31">
        <v>215032.5</v>
      </c>
      <c r="H301" s="31">
        <v>213775</v>
      </c>
      <c r="I301" s="32">
        <v>212517.5</v>
      </c>
      <c r="J301" s="32">
        <v>211260</v>
      </c>
      <c r="K301" s="33">
        <v>210002.5</v>
      </c>
      <c r="L301" s="33">
        <v>208745</v>
      </c>
      <c r="M301" s="33">
        <v>207487.5</v>
      </c>
      <c r="N301" s="33">
        <v>206230</v>
      </c>
      <c r="O301" s="33">
        <v>204972.5</v>
      </c>
      <c r="P301" s="34">
        <f t="shared" si="22"/>
        <v>166985.52083333334</v>
      </c>
      <c r="Q301" s="42"/>
      <c r="R301" s="42"/>
      <c r="S301" s="45"/>
      <c r="T301" s="38">
        <f t="shared" si="21"/>
        <v>166985.52083333334</v>
      </c>
      <c r="U301" s="39"/>
      <c r="V301" s="39"/>
      <c r="W301" s="39"/>
      <c r="X301" s="39"/>
      <c r="Y301" s="39"/>
      <c r="Z301" s="40"/>
    </row>
    <row r="302" spans="1:26" s="41" customFormat="1" ht="12" customHeight="1">
      <c r="A302" s="46">
        <v>16504223</v>
      </c>
      <c r="B302" s="62" t="s">
        <v>358</v>
      </c>
      <c r="C302" s="31"/>
      <c r="D302" s="31"/>
      <c r="E302" s="31"/>
      <c r="F302" s="31"/>
      <c r="G302" s="31">
        <v>0</v>
      </c>
      <c r="H302" s="31">
        <v>115903.28</v>
      </c>
      <c r="I302" s="32">
        <v>112494.36</v>
      </c>
      <c r="J302" s="32">
        <v>109085.44</v>
      </c>
      <c r="K302" s="33">
        <v>105676.52</v>
      </c>
      <c r="L302" s="33">
        <v>102267.6</v>
      </c>
      <c r="M302" s="33">
        <v>98858.68</v>
      </c>
      <c r="N302" s="33">
        <v>95449.76</v>
      </c>
      <c r="O302" s="33">
        <v>92040.84</v>
      </c>
      <c r="P302" s="34">
        <f t="shared" si="22"/>
        <v>65479.671666666683</v>
      </c>
      <c r="Q302" s="42"/>
      <c r="R302" s="42"/>
      <c r="S302" s="45"/>
      <c r="T302" s="38">
        <f t="shared" si="21"/>
        <v>65479.671666666683</v>
      </c>
      <c r="U302" s="39"/>
      <c r="V302" s="39"/>
      <c r="W302" s="39"/>
      <c r="X302" s="39"/>
      <c r="Y302" s="39"/>
      <c r="Z302" s="40"/>
    </row>
    <row r="303" spans="1:26" s="41" customFormat="1" ht="12" customHeight="1">
      <c r="A303" s="46">
        <v>16504231</v>
      </c>
      <c r="B303" s="30" t="s">
        <v>328</v>
      </c>
      <c r="C303" s="31"/>
      <c r="D303" s="31"/>
      <c r="E303" s="31"/>
      <c r="F303" s="31">
        <v>1104602.42</v>
      </c>
      <c r="G303" s="31">
        <v>1123937.6499999999</v>
      </c>
      <c r="H303" s="31">
        <v>1152940.5</v>
      </c>
      <c r="I303" s="32">
        <v>1164987.0900000001</v>
      </c>
      <c r="J303" s="32">
        <v>1164987.0900000001</v>
      </c>
      <c r="K303" s="33">
        <v>1164997.93</v>
      </c>
      <c r="L303" s="33">
        <v>1165008.77</v>
      </c>
      <c r="M303" s="33">
        <v>1196314.71</v>
      </c>
      <c r="N303" s="33">
        <v>1221285.3899999999</v>
      </c>
      <c r="O303" s="33">
        <v>0</v>
      </c>
      <c r="P303" s="34">
        <f t="shared" si="22"/>
        <v>871588.46250000002</v>
      </c>
      <c r="Q303" s="42"/>
      <c r="R303" s="42"/>
      <c r="S303" s="45"/>
      <c r="T303" s="38">
        <f t="shared" si="21"/>
        <v>871588.46250000002</v>
      </c>
      <c r="U303" s="39"/>
      <c r="V303" s="39"/>
      <c r="W303" s="39"/>
      <c r="X303" s="39"/>
      <c r="Y303" s="39"/>
      <c r="Z303" s="40"/>
    </row>
    <row r="304" spans="1:26" s="41" customFormat="1" ht="12" customHeight="1">
      <c r="A304" s="46">
        <v>16504233</v>
      </c>
      <c r="B304" s="62" t="s">
        <v>340</v>
      </c>
      <c r="C304" s="31"/>
      <c r="D304" s="31"/>
      <c r="E304" s="31"/>
      <c r="F304" s="31"/>
      <c r="G304" s="31">
        <v>0</v>
      </c>
      <c r="H304" s="31">
        <v>1778732.11</v>
      </c>
      <c r="I304" s="32">
        <v>1697880.65</v>
      </c>
      <c r="J304" s="32">
        <v>1617029.19</v>
      </c>
      <c r="K304" s="33">
        <v>1536177.73</v>
      </c>
      <c r="L304" s="33">
        <v>1455326.27</v>
      </c>
      <c r="M304" s="33">
        <v>1374474.81</v>
      </c>
      <c r="N304" s="33">
        <v>1293623.3500000001</v>
      </c>
      <c r="O304" s="33">
        <v>1212771.8899999999</v>
      </c>
      <c r="P304" s="34">
        <f t="shared" si="22"/>
        <v>946635.83791666664</v>
      </c>
      <c r="Q304" s="42"/>
      <c r="R304" s="42"/>
      <c r="S304" s="45"/>
      <c r="T304" s="38">
        <f t="shared" si="21"/>
        <v>946635.83791666664</v>
      </c>
      <c r="U304" s="39"/>
      <c r="V304" s="39"/>
      <c r="W304" s="39"/>
      <c r="X304" s="39"/>
      <c r="Y304" s="39"/>
      <c r="Z304" s="40"/>
    </row>
    <row r="305" spans="1:26" s="41" customFormat="1" ht="12" customHeight="1">
      <c r="A305" s="46">
        <v>16504241</v>
      </c>
      <c r="B305" s="30" t="s">
        <v>331</v>
      </c>
      <c r="C305" s="31"/>
      <c r="D305" s="31"/>
      <c r="E305" s="31"/>
      <c r="F305" s="31">
        <v>2389736.15</v>
      </c>
      <c r="G305" s="31">
        <v>2431566.6800000002</v>
      </c>
      <c r="H305" s="31">
        <v>2494312.4700000002</v>
      </c>
      <c r="I305" s="32">
        <v>2520374.48</v>
      </c>
      <c r="J305" s="32">
        <v>2520374.48</v>
      </c>
      <c r="K305" s="33">
        <v>2520397.92</v>
      </c>
      <c r="L305" s="33">
        <v>2520421.36</v>
      </c>
      <c r="M305" s="33">
        <v>2588149.77</v>
      </c>
      <c r="N305" s="33">
        <v>2642172.21</v>
      </c>
      <c r="O305" s="33">
        <v>0</v>
      </c>
      <c r="P305" s="34">
        <f t="shared" si="22"/>
        <v>1885625.4600000002</v>
      </c>
      <c r="Q305" s="42"/>
      <c r="R305" s="42"/>
      <c r="S305" s="45"/>
      <c r="T305" s="38">
        <f t="shared" si="21"/>
        <v>1885625.4600000002</v>
      </c>
      <c r="U305" s="39"/>
      <c r="V305" s="39"/>
      <c r="W305" s="39"/>
      <c r="X305" s="39"/>
      <c r="Y305" s="39"/>
      <c r="Z305" s="40"/>
    </row>
    <row r="306" spans="1:26" s="41" customFormat="1" ht="12" customHeight="1">
      <c r="A306" s="46">
        <v>16504251</v>
      </c>
      <c r="B306" s="30" t="s">
        <v>334</v>
      </c>
      <c r="C306" s="31"/>
      <c r="D306" s="31"/>
      <c r="E306" s="31"/>
      <c r="F306" s="31">
        <v>2235412.33</v>
      </c>
      <c r="G306" s="31">
        <v>2254189.7599999998</v>
      </c>
      <c r="H306" s="31">
        <v>2282355.91</v>
      </c>
      <c r="I306" s="32">
        <v>2294054.96</v>
      </c>
      <c r="J306" s="32">
        <v>2294054.96</v>
      </c>
      <c r="K306" s="33">
        <v>2294065.4900000002</v>
      </c>
      <c r="L306" s="33">
        <v>2294076.02</v>
      </c>
      <c r="M306" s="33">
        <v>2324478.83</v>
      </c>
      <c r="N306" s="33">
        <v>2348729.12</v>
      </c>
      <c r="O306" s="33">
        <v>0</v>
      </c>
      <c r="P306" s="34">
        <f t="shared" si="22"/>
        <v>1718451.4483333335</v>
      </c>
      <c r="Q306" s="42"/>
      <c r="R306" s="42"/>
      <c r="S306" s="45"/>
      <c r="T306" s="38">
        <f t="shared" si="21"/>
        <v>1718451.4483333335</v>
      </c>
      <c r="U306" s="39"/>
      <c r="V306" s="39"/>
      <c r="W306" s="39"/>
      <c r="X306" s="39"/>
      <c r="Y306" s="39"/>
      <c r="Z306" s="40"/>
    </row>
    <row r="307" spans="1:26" s="41" customFormat="1" ht="12" customHeight="1">
      <c r="A307" s="46">
        <v>16504253</v>
      </c>
      <c r="B307" s="30" t="s">
        <v>359</v>
      </c>
      <c r="C307" s="31"/>
      <c r="D307" s="31"/>
      <c r="E307" s="31"/>
      <c r="F307" s="31">
        <v>12381.08</v>
      </c>
      <c r="G307" s="31">
        <v>8254.08</v>
      </c>
      <c r="H307" s="31">
        <v>4127.08</v>
      </c>
      <c r="I307" s="32">
        <v>0</v>
      </c>
      <c r="J307" s="32">
        <v>0</v>
      </c>
      <c r="K307" s="33">
        <v>0</v>
      </c>
      <c r="L307" s="33">
        <v>0</v>
      </c>
      <c r="M307" s="33">
        <v>0</v>
      </c>
      <c r="N307" s="33">
        <v>0</v>
      </c>
      <c r="O307" s="33">
        <v>0</v>
      </c>
      <c r="P307" s="34">
        <f t="shared" si="22"/>
        <v>2063.52</v>
      </c>
      <c r="Q307" s="42"/>
      <c r="R307" s="42"/>
      <c r="S307" s="45"/>
      <c r="T307" s="38">
        <f t="shared" si="21"/>
        <v>2063.52</v>
      </c>
      <c r="U307" s="39"/>
      <c r="V307" s="39"/>
      <c r="W307" s="39"/>
      <c r="X307" s="39"/>
      <c r="Y307" s="39"/>
      <c r="Z307" s="40"/>
    </row>
    <row r="308" spans="1:26" s="41" customFormat="1" ht="12" customHeight="1">
      <c r="A308" s="46">
        <v>16504261</v>
      </c>
      <c r="B308" s="30" t="s">
        <v>324</v>
      </c>
      <c r="C308" s="31"/>
      <c r="D308" s="31"/>
      <c r="E308" s="31"/>
      <c r="F308" s="31">
        <v>707595.04</v>
      </c>
      <c r="G308" s="31">
        <v>707595.04</v>
      </c>
      <c r="H308" s="31">
        <v>707595.04</v>
      </c>
      <c r="I308" s="32">
        <v>807693.68</v>
      </c>
      <c r="J308" s="32">
        <v>1113461.23</v>
      </c>
      <c r="K308" s="33">
        <v>1113461.23</v>
      </c>
      <c r="L308" s="33">
        <v>1113461.23</v>
      </c>
      <c r="M308" s="33">
        <v>1113461.23</v>
      </c>
      <c r="N308" s="33">
        <v>1113461.23</v>
      </c>
      <c r="O308" s="33">
        <v>0</v>
      </c>
      <c r="P308" s="34">
        <f t="shared" si="22"/>
        <v>708148.74583333347</v>
      </c>
      <c r="Q308" s="42"/>
      <c r="R308" s="42"/>
      <c r="S308" s="45"/>
      <c r="T308" s="38">
        <f t="shared" si="21"/>
        <v>708148.74583333347</v>
      </c>
      <c r="U308" s="39"/>
      <c r="V308" s="39"/>
      <c r="W308" s="39"/>
      <c r="X308" s="39"/>
      <c r="Y308" s="39"/>
      <c r="Z308" s="40"/>
    </row>
    <row r="309" spans="1:26" s="41" customFormat="1" ht="12" customHeight="1">
      <c r="A309" s="46">
        <v>16504271</v>
      </c>
      <c r="B309" s="30" t="s">
        <v>326</v>
      </c>
      <c r="C309" s="31"/>
      <c r="D309" s="31"/>
      <c r="E309" s="31"/>
      <c r="F309" s="31">
        <v>793364.16</v>
      </c>
      <c r="G309" s="31">
        <v>793364.16</v>
      </c>
      <c r="H309" s="31">
        <v>793364.16</v>
      </c>
      <c r="I309" s="32">
        <v>848308.52</v>
      </c>
      <c r="J309" s="32">
        <v>1016145</v>
      </c>
      <c r="K309" s="33">
        <v>1016145</v>
      </c>
      <c r="L309" s="33">
        <v>1016145</v>
      </c>
      <c r="M309" s="33">
        <v>1016145</v>
      </c>
      <c r="N309" s="33">
        <v>1016145</v>
      </c>
      <c r="O309" s="33">
        <v>0</v>
      </c>
      <c r="P309" s="34">
        <f t="shared" si="22"/>
        <v>692427.16666666663</v>
      </c>
      <c r="Q309" s="42"/>
      <c r="R309" s="42"/>
      <c r="S309" s="45"/>
      <c r="T309" s="38">
        <f t="shared" si="21"/>
        <v>692427.16666666663</v>
      </c>
      <c r="U309" s="39"/>
      <c r="V309" s="39"/>
      <c r="W309" s="39"/>
      <c r="X309" s="39"/>
      <c r="Y309" s="39"/>
      <c r="Z309" s="40"/>
    </row>
    <row r="310" spans="1:26" s="41" customFormat="1" ht="12" customHeight="1">
      <c r="A310" s="46">
        <v>16502463</v>
      </c>
      <c r="B310" s="30" t="s">
        <v>360</v>
      </c>
      <c r="C310" s="31"/>
      <c r="D310" s="31"/>
      <c r="E310" s="31"/>
      <c r="F310" s="31"/>
      <c r="G310" s="31"/>
      <c r="H310" s="31"/>
      <c r="I310" s="32">
        <v>169907.38</v>
      </c>
      <c r="J310" s="32">
        <v>169907.38</v>
      </c>
      <c r="K310" s="33">
        <v>169907.38</v>
      </c>
      <c r="L310" s="33">
        <v>169907.38</v>
      </c>
      <c r="M310" s="33">
        <v>169907.38</v>
      </c>
      <c r="N310" s="33">
        <v>169907.38</v>
      </c>
      <c r="O310" s="33">
        <v>169907.38</v>
      </c>
      <c r="P310" s="34">
        <f t="shared" si="22"/>
        <v>92033.164166666669</v>
      </c>
      <c r="Q310" s="42"/>
      <c r="R310" s="42"/>
      <c r="S310" s="45"/>
      <c r="T310" s="38">
        <f t="shared" si="21"/>
        <v>92033.164166666669</v>
      </c>
      <c r="U310" s="39"/>
      <c r="V310" s="39"/>
      <c r="W310" s="39"/>
      <c r="X310" s="39"/>
      <c r="Y310" s="39"/>
      <c r="Z310" s="40"/>
    </row>
    <row r="311" spans="1:26" s="41" customFormat="1" ht="12" customHeight="1">
      <c r="A311" s="46">
        <v>16504273</v>
      </c>
      <c r="B311" s="30" t="s">
        <v>361</v>
      </c>
      <c r="C311" s="31"/>
      <c r="D311" s="31"/>
      <c r="E311" s="31"/>
      <c r="F311" s="31"/>
      <c r="G311" s="31"/>
      <c r="H311" s="31"/>
      <c r="I311" s="32">
        <v>325655.81</v>
      </c>
      <c r="J311" s="32">
        <v>311496.86</v>
      </c>
      <c r="K311" s="33">
        <v>297337.90999999997</v>
      </c>
      <c r="L311" s="33">
        <v>283178.96000000002</v>
      </c>
      <c r="M311" s="33">
        <v>269020.01</v>
      </c>
      <c r="N311" s="33">
        <v>254861.06</v>
      </c>
      <c r="O311" s="33">
        <v>240702.11</v>
      </c>
      <c r="P311" s="34">
        <f t="shared" si="22"/>
        <v>155158.47208333333</v>
      </c>
      <c r="Q311" s="42"/>
      <c r="R311" s="42"/>
      <c r="S311" s="45"/>
      <c r="T311" s="38">
        <f t="shared" si="21"/>
        <v>155158.47208333333</v>
      </c>
      <c r="U311" s="39"/>
      <c r="V311" s="39"/>
      <c r="W311" s="39"/>
      <c r="X311" s="39"/>
      <c r="Y311" s="39"/>
      <c r="Z311" s="40"/>
    </row>
    <row r="312" spans="1:26" s="41" customFormat="1" ht="12" customHeight="1">
      <c r="A312" s="46" t="s">
        <v>362</v>
      </c>
      <c r="B312" s="30" t="s">
        <v>363</v>
      </c>
      <c r="C312" s="31"/>
      <c r="D312" s="31"/>
      <c r="E312" s="31"/>
      <c r="F312" s="31"/>
      <c r="G312" s="31"/>
      <c r="H312" s="31"/>
      <c r="I312" s="32"/>
      <c r="J312" s="32"/>
      <c r="K312" s="33"/>
      <c r="L312" s="33"/>
      <c r="M312" s="33"/>
      <c r="N312" s="33"/>
      <c r="O312" s="33">
        <v>135925.82</v>
      </c>
      <c r="P312" s="34">
        <f t="shared" si="22"/>
        <v>5663.5758333333333</v>
      </c>
      <c r="Q312" s="42"/>
      <c r="R312" s="42"/>
      <c r="S312" s="45"/>
      <c r="T312" s="38">
        <f t="shared" si="21"/>
        <v>5663.5758333333333</v>
      </c>
      <c r="U312" s="39"/>
      <c r="V312" s="39"/>
      <c r="W312" s="39"/>
      <c r="X312" s="39"/>
      <c r="Y312" s="39"/>
      <c r="Z312" s="40"/>
    </row>
    <row r="313" spans="1:26" s="41" customFormat="1" ht="12" customHeight="1">
      <c r="A313" s="46">
        <v>16580001</v>
      </c>
      <c r="B313" s="30" t="s">
        <v>364</v>
      </c>
      <c r="C313" s="31"/>
      <c r="D313" s="31"/>
      <c r="E313" s="31"/>
      <c r="F313" s="31">
        <v>-7556836.0999999996</v>
      </c>
      <c r="G313" s="31">
        <v>-7556836.0999999996</v>
      </c>
      <c r="H313" s="31">
        <v>-7556836.0999999996</v>
      </c>
      <c r="I313" s="32">
        <v>-7955331.4299999997</v>
      </c>
      <c r="J313" s="32">
        <v>-7955331.4299999997</v>
      </c>
      <c r="K313" s="33">
        <v>-7955331.4299999997</v>
      </c>
      <c r="L313" s="33">
        <v>-8422811.7799999993</v>
      </c>
      <c r="M313" s="33">
        <v>-8422811.7799999993</v>
      </c>
      <c r="N313" s="33">
        <v>-8422811.7799999993</v>
      </c>
      <c r="O313" s="33">
        <v>-416850.43</v>
      </c>
      <c r="P313" s="34">
        <f t="shared" si="22"/>
        <v>-6001113.595416666</v>
      </c>
      <c r="Q313" s="42"/>
      <c r="R313" s="42"/>
      <c r="S313" s="45"/>
      <c r="T313" s="38">
        <f t="shared" ref="T313:T321" si="23">P313</f>
        <v>-6001113.595416666</v>
      </c>
      <c r="U313" s="39"/>
      <c r="V313" s="39"/>
      <c r="W313" s="39"/>
      <c r="X313" s="39"/>
      <c r="Y313" s="39"/>
      <c r="Z313" s="40"/>
    </row>
    <row r="314" spans="1:26" s="41" customFormat="1" ht="12" customHeight="1">
      <c r="A314" s="46">
        <v>16580002</v>
      </c>
      <c r="B314" s="30" t="s">
        <v>365</v>
      </c>
      <c r="C314" s="31"/>
      <c r="D314" s="31"/>
      <c r="E314" s="31"/>
      <c r="F314" s="31">
        <v>-1611750</v>
      </c>
      <c r="G314" s="31">
        <v>-1611750</v>
      </c>
      <c r="H314" s="31">
        <v>-1611750</v>
      </c>
      <c r="I314" s="32">
        <v>-1218112.5</v>
      </c>
      <c r="J314" s="32">
        <v>-1218112.5</v>
      </c>
      <c r="K314" s="33">
        <v>-1218112.5</v>
      </c>
      <c r="L314" s="33">
        <v>-870037.5</v>
      </c>
      <c r="M314" s="33">
        <v>-870037.5</v>
      </c>
      <c r="N314" s="33">
        <v>-870037.5</v>
      </c>
      <c r="O314" s="33">
        <v>-518137.5</v>
      </c>
      <c r="P314" s="34">
        <f t="shared" si="22"/>
        <v>-946564.0625</v>
      </c>
      <c r="Q314" s="42"/>
      <c r="R314" s="42"/>
      <c r="S314" s="45"/>
      <c r="T314" s="38">
        <f t="shared" si="23"/>
        <v>-946564.0625</v>
      </c>
      <c r="U314" s="39"/>
      <c r="V314" s="39"/>
      <c r="W314" s="39"/>
      <c r="X314" s="39"/>
      <c r="Y314" s="39"/>
      <c r="Z314" s="40"/>
    </row>
    <row r="315" spans="1:26" s="41" customFormat="1" ht="12" customHeight="1">
      <c r="A315" s="46">
        <v>16580003</v>
      </c>
      <c r="B315" s="30" t="s">
        <v>366</v>
      </c>
      <c r="C315" s="31"/>
      <c r="D315" s="31"/>
      <c r="E315" s="31"/>
      <c r="F315" s="31">
        <v>-532085.76000000001</v>
      </c>
      <c r="G315" s="31">
        <v>-532085.76000000001</v>
      </c>
      <c r="H315" s="31">
        <v>-532085.76000000001</v>
      </c>
      <c r="I315" s="32">
        <v>-2590089.71</v>
      </c>
      <c r="J315" s="32">
        <v>-2590089.71</v>
      </c>
      <c r="K315" s="33">
        <v>-2590089.71</v>
      </c>
      <c r="L315" s="33">
        <v>-2626305.9300000002</v>
      </c>
      <c r="M315" s="33">
        <v>-2626305.9300000002</v>
      </c>
      <c r="N315" s="33">
        <v>-2626305.9300000002</v>
      </c>
      <c r="O315" s="33">
        <v>-2364097.9700000002</v>
      </c>
      <c r="P315" s="34">
        <f t="shared" si="22"/>
        <v>-1535624.4320833331</v>
      </c>
      <c r="Q315" s="42"/>
      <c r="R315" s="42"/>
      <c r="S315" s="45"/>
      <c r="T315" s="38">
        <f t="shared" si="23"/>
        <v>-1535624.4320833331</v>
      </c>
      <c r="U315" s="39"/>
      <c r="V315" s="39"/>
      <c r="W315" s="39"/>
      <c r="X315" s="39"/>
      <c r="Y315" s="39"/>
      <c r="Z315" s="40"/>
    </row>
    <row r="316" spans="1:26" s="41" customFormat="1" ht="12" customHeight="1">
      <c r="A316" s="46">
        <v>16590001</v>
      </c>
      <c r="B316" s="30" t="s">
        <v>364</v>
      </c>
      <c r="C316" s="31"/>
      <c r="D316" s="31"/>
      <c r="E316" s="31"/>
      <c r="F316" s="31">
        <v>7556836.0999999996</v>
      </c>
      <c r="G316" s="31">
        <v>7556836.0999999996</v>
      </c>
      <c r="H316" s="31">
        <v>7556836.0999999996</v>
      </c>
      <c r="I316" s="32">
        <v>7955331.4299999997</v>
      </c>
      <c r="J316" s="32">
        <v>7955331.4299999997</v>
      </c>
      <c r="K316" s="33">
        <v>7955331.4299999997</v>
      </c>
      <c r="L316" s="33">
        <v>8422811.7799999993</v>
      </c>
      <c r="M316" s="33">
        <v>8422811.7799999993</v>
      </c>
      <c r="N316" s="33">
        <v>8422811.7799999993</v>
      </c>
      <c r="O316" s="33">
        <v>416850.43</v>
      </c>
      <c r="P316" s="34">
        <f t="shared" si="22"/>
        <v>6001113.595416666</v>
      </c>
      <c r="Q316" s="42"/>
      <c r="R316" s="42"/>
      <c r="S316" s="45"/>
      <c r="T316" s="38">
        <f t="shared" si="23"/>
        <v>6001113.595416666</v>
      </c>
      <c r="U316" s="39"/>
      <c r="V316" s="39"/>
      <c r="W316" s="39"/>
      <c r="X316" s="39"/>
      <c r="Y316" s="39"/>
      <c r="Z316" s="40"/>
    </row>
    <row r="317" spans="1:26" s="41" customFormat="1" ht="12" customHeight="1">
      <c r="A317" s="46">
        <v>16590002</v>
      </c>
      <c r="B317" s="30" t="s">
        <v>367</v>
      </c>
      <c r="C317" s="31"/>
      <c r="D317" s="31"/>
      <c r="E317" s="31"/>
      <c r="F317" s="31">
        <v>1611750</v>
      </c>
      <c r="G317" s="31">
        <v>1611750</v>
      </c>
      <c r="H317" s="31">
        <v>1611750</v>
      </c>
      <c r="I317" s="32">
        <v>1218112.5</v>
      </c>
      <c r="J317" s="32">
        <v>1218112.5</v>
      </c>
      <c r="K317" s="33">
        <v>1218112.5</v>
      </c>
      <c r="L317" s="33">
        <v>870037.5</v>
      </c>
      <c r="M317" s="33">
        <v>870037.5</v>
      </c>
      <c r="N317" s="33">
        <v>870037.5</v>
      </c>
      <c r="O317" s="33">
        <v>518137.5</v>
      </c>
      <c r="P317" s="34">
        <f t="shared" si="22"/>
        <v>946564.0625</v>
      </c>
      <c r="Q317" s="42"/>
      <c r="R317" s="42"/>
      <c r="S317" s="45"/>
      <c r="T317" s="38">
        <f t="shared" si="23"/>
        <v>946564.0625</v>
      </c>
      <c r="U317" s="39"/>
      <c r="V317" s="39"/>
      <c r="W317" s="39"/>
      <c r="X317" s="39"/>
      <c r="Y317" s="39"/>
      <c r="Z317" s="40"/>
    </row>
    <row r="318" spans="1:26" s="41" customFormat="1" ht="12" customHeight="1">
      <c r="A318" s="46">
        <v>16590003</v>
      </c>
      <c r="B318" s="30" t="s">
        <v>366</v>
      </c>
      <c r="C318" s="31"/>
      <c r="D318" s="31"/>
      <c r="E318" s="31"/>
      <c r="F318" s="31">
        <v>532085.76000000001</v>
      </c>
      <c r="G318" s="31">
        <v>532085.76000000001</v>
      </c>
      <c r="H318" s="31">
        <v>532085.76000000001</v>
      </c>
      <c r="I318" s="32">
        <v>2590089.71</v>
      </c>
      <c r="J318" s="32">
        <v>2590089.71</v>
      </c>
      <c r="K318" s="33">
        <v>2590089.71</v>
      </c>
      <c r="L318" s="33">
        <v>2626305.9300000002</v>
      </c>
      <c r="M318" s="33">
        <v>2626305.9300000002</v>
      </c>
      <c r="N318" s="33">
        <v>2626305.9300000002</v>
      </c>
      <c r="O318" s="33">
        <v>2364097.9700000002</v>
      </c>
      <c r="P318" s="34">
        <f t="shared" si="22"/>
        <v>1535624.4320833331</v>
      </c>
      <c r="Q318" s="42"/>
      <c r="R318" s="42"/>
      <c r="S318" s="45"/>
      <c r="T318" s="38">
        <f t="shared" si="23"/>
        <v>1535624.4320833331</v>
      </c>
      <c r="U318" s="39"/>
      <c r="V318" s="39"/>
      <c r="W318" s="39"/>
      <c r="X318" s="39"/>
      <c r="Y318" s="39"/>
      <c r="Z318" s="40"/>
    </row>
    <row r="319" spans="1:26" s="41" customFormat="1" ht="12" customHeight="1">
      <c r="A319" s="46">
        <v>17300001</v>
      </c>
      <c r="B319" s="30" t="s">
        <v>368</v>
      </c>
      <c r="C319" s="31">
        <v>98951352.25</v>
      </c>
      <c r="D319" s="31">
        <v>111756419.16</v>
      </c>
      <c r="E319" s="31">
        <v>142104771.40000001</v>
      </c>
      <c r="F319" s="31">
        <v>148198369.47999999</v>
      </c>
      <c r="G319" s="31">
        <v>141522127.97999999</v>
      </c>
      <c r="H319" s="31">
        <v>121252101.88</v>
      </c>
      <c r="I319" s="32">
        <v>120444090.01000001</v>
      </c>
      <c r="J319" s="32">
        <v>101645307.7</v>
      </c>
      <c r="K319" s="33">
        <v>106834652.39</v>
      </c>
      <c r="L319" s="33">
        <v>102011325.04000001</v>
      </c>
      <c r="M319" s="33">
        <v>110577988.27</v>
      </c>
      <c r="N319" s="33">
        <v>107949955.48999999</v>
      </c>
      <c r="O319" s="33">
        <v>99871943.5</v>
      </c>
      <c r="P319" s="34">
        <f t="shared" si="22"/>
        <v>117809063.05624999</v>
      </c>
      <c r="Q319" s="42"/>
      <c r="R319" s="42"/>
      <c r="S319" s="45"/>
      <c r="T319" s="38">
        <f t="shared" si="23"/>
        <v>117809063.05624999</v>
      </c>
      <c r="U319" s="39"/>
      <c r="V319" s="39"/>
      <c r="W319" s="39"/>
      <c r="X319" s="39"/>
      <c r="Y319" s="39"/>
      <c r="Z319" s="40"/>
    </row>
    <row r="320" spans="1:26" s="41" customFormat="1" ht="12" customHeight="1">
      <c r="A320" s="46">
        <v>17300002</v>
      </c>
      <c r="B320" s="30" t="s">
        <v>369</v>
      </c>
      <c r="C320" s="31">
        <v>28668535.77</v>
      </c>
      <c r="D320" s="31">
        <v>37005792.979999997</v>
      </c>
      <c r="E320" s="31">
        <v>61348127.350000001</v>
      </c>
      <c r="F320" s="31">
        <v>69075294.359999999</v>
      </c>
      <c r="G320" s="31">
        <v>57890534.479999997</v>
      </c>
      <c r="H320" s="31">
        <v>46386943.799999997</v>
      </c>
      <c r="I320" s="32">
        <v>44634346.530000001</v>
      </c>
      <c r="J320" s="32">
        <v>30302720.960000001</v>
      </c>
      <c r="K320" s="33">
        <v>28672290.129999999</v>
      </c>
      <c r="L320" s="33">
        <v>24229263.170000002</v>
      </c>
      <c r="M320" s="33">
        <v>23225641.41</v>
      </c>
      <c r="N320" s="33">
        <v>22342283.489999998</v>
      </c>
      <c r="O320" s="33">
        <v>26149228.760000002</v>
      </c>
      <c r="P320" s="34">
        <f t="shared" si="22"/>
        <v>39376843.41041667</v>
      </c>
      <c r="Q320" s="42"/>
      <c r="R320" s="42"/>
      <c r="S320" s="45"/>
      <c r="T320" s="38">
        <f t="shared" si="23"/>
        <v>39376843.41041667</v>
      </c>
      <c r="U320" s="39"/>
      <c r="V320" s="39"/>
      <c r="W320" s="39"/>
      <c r="X320" s="39"/>
      <c r="Y320" s="39"/>
      <c r="Z320" s="40"/>
    </row>
    <row r="321" spans="1:26" s="41" customFormat="1" ht="12" customHeight="1">
      <c r="A321" s="46">
        <v>17400001</v>
      </c>
      <c r="B321" s="30" t="s">
        <v>370</v>
      </c>
      <c r="C321" s="31">
        <v>22485722.829999998</v>
      </c>
      <c r="D321" s="31">
        <v>22485722.829999998</v>
      </c>
      <c r="E321" s="31">
        <v>12239505.779999999</v>
      </c>
      <c r="F321" s="31">
        <v>0</v>
      </c>
      <c r="G321" s="31">
        <v>0</v>
      </c>
      <c r="H321" s="31">
        <v>0</v>
      </c>
      <c r="I321" s="32">
        <v>0</v>
      </c>
      <c r="J321" s="32">
        <v>0</v>
      </c>
      <c r="K321" s="33">
        <v>0</v>
      </c>
      <c r="L321" s="33">
        <v>1801927.73</v>
      </c>
      <c r="M321" s="33">
        <v>9553632.6600000001</v>
      </c>
      <c r="N321" s="33">
        <v>17638349.969999999</v>
      </c>
      <c r="O321" s="33">
        <v>23302850.359999999</v>
      </c>
      <c r="P321" s="34">
        <f t="shared" si="22"/>
        <v>7217785.4637500001</v>
      </c>
      <c r="Q321" s="42"/>
      <c r="R321" s="42"/>
      <c r="S321" s="45"/>
      <c r="T321" s="38">
        <f t="shared" si="23"/>
        <v>7217785.4637500001</v>
      </c>
      <c r="U321" s="39"/>
      <c r="V321" s="39"/>
      <c r="W321" s="39"/>
      <c r="X321" s="39"/>
      <c r="Y321" s="39"/>
      <c r="Z321" s="40"/>
    </row>
    <row r="322" spans="1:26" s="41" customFormat="1" ht="12" customHeight="1">
      <c r="A322" s="46">
        <v>17500001</v>
      </c>
      <c r="B322" s="30" t="s">
        <v>371</v>
      </c>
      <c r="C322" s="31">
        <v>13483248.550000001</v>
      </c>
      <c r="D322" s="31">
        <v>13921509.18</v>
      </c>
      <c r="E322" s="31">
        <v>17560217.710000001</v>
      </c>
      <c r="F322" s="31">
        <v>19050974.32</v>
      </c>
      <c r="G322" s="31">
        <v>23482308.140000001</v>
      </c>
      <c r="H322" s="31">
        <v>40647868.600000001</v>
      </c>
      <c r="I322" s="32">
        <v>33140735.530000001</v>
      </c>
      <c r="J322" s="32">
        <v>24472904.09</v>
      </c>
      <c r="K322" s="33">
        <v>22332930.52</v>
      </c>
      <c r="L322" s="33">
        <v>25480073.510000002</v>
      </c>
      <c r="M322" s="33">
        <v>19016011.780000001</v>
      </c>
      <c r="N322" s="33">
        <v>13948148.18</v>
      </c>
      <c r="O322" s="33">
        <v>9254174.0700000003</v>
      </c>
      <c r="P322" s="34">
        <f t="shared" si="22"/>
        <v>22035199.405833334</v>
      </c>
      <c r="Q322" s="42"/>
      <c r="R322" s="42"/>
      <c r="S322" s="45" t="s">
        <v>45</v>
      </c>
      <c r="T322" s="38"/>
      <c r="U322" s="39"/>
      <c r="V322" s="39"/>
      <c r="W322" s="39">
        <f>P322</f>
        <v>22035199.405833334</v>
      </c>
      <c r="X322" s="39"/>
      <c r="Y322" s="39"/>
      <c r="Z322" s="40">
        <f>W322</f>
        <v>22035199.405833334</v>
      </c>
    </row>
    <row r="323" spans="1:26" s="41" customFormat="1" ht="12" customHeight="1">
      <c r="A323" s="46">
        <v>17500002</v>
      </c>
      <c r="B323" s="30" t="s">
        <v>372</v>
      </c>
      <c r="C323" s="31">
        <v>5288075.4400000004</v>
      </c>
      <c r="D323" s="31">
        <v>6119202.8499999996</v>
      </c>
      <c r="E323" s="31">
        <v>6185169.7300000004</v>
      </c>
      <c r="F323" s="31">
        <v>5367340.8099999996</v>
      </c>
      <c r="G323" s="31">
        <v>6437652.9000000004</v>
      </c>
      <c r="H323" s="31">
        <v>9100483.0800000001</v>
      </c>
      <c r="I323" s="32">
        <v>6433550.04</v>
      </c>
      <c r="J323" s="32">
        <v>5416993.6399999997</v>
      </c>
      <c r="K323" s="33">
        <v>6268899.25</v>
      </c>
      <c r="L323" s="33">
        <v>10775333.99</v>
      </c>
      <c r="M323" s="33">
        <v>9418024.7599999998</v>
      </c>
      <c r="N323" s="33">
        <v>7450892.8799999999</v>
      </c>
      <c r="O323" s="33">
        <v>5753463.5599999996</v>
      </c>
      <c r="P323" s="34">
        <f t="shared" ref="P323:P386" si="24">(C323+O323+SUM(D323:N323)*2)/24</f>
        <v>7041192.7858333327</v>
      </c>
      <c r="Q323" s="42"/>
      <c r="R323" s="42"/>
      <c r="S323" s="45" t="s">
        <v>45</v>
      </c>
      <c r="T323" s="38"/>
      <c r="U323" s="39"/>
      <c r="V323" s="39"/>
      <c r="W323" s="39">
        <f t="shared" ref="W323:W325" si="25">P323</f>
        <v>7041192.7858333327</v>
      </c>
      <c r="X323" s="39"/>
      <c r="Y323" s="39"/>
      <c r="Z323" s="40">
        <f t="shared" ref="Z323:Z325" si="26">W323</f>
        <v>7041192.7858333327</v>
      </c>
    </row>
    <row r="324" spans="1:26" s="41" customFormat="1" ht="12" customHeight="1">
      <c r="A324" s="46">
        <v>17500011</v>
      </c>
      <c r="B324" s="30" t="s">
        <v>373</v>
      </c>
      <c r="C324" s="31">
        <v>2432740.9900000002</v>
      </c>
      <c r="D324" s="31">
        <v>2348323.31</v>
      </c>
      <c r="E324" s="31">
        <v>3723680.14</v>
      </c>
      <c r="F324" s="31">
        <v>4392032.7</v>
      </c>
      <c r="G324" s="31">
        <v>5411661.6699999999</v>
      </c>
      <c r="H324" s="31">
        <v>9208007.3800000008</v>
      </c>
      <c r="I324" s="32">
        <v>6987729.0300000003</v>
      </c>
      <c r="J324" s="32">
        <v>4966959.3499999996</v>
      </c>
      <c r="K324" s="33">
        <v>5356506.13</v>
      </c>
      <c r="L324" s="33">
        <v>6177008.5199999996</v>
      </c>
      <c r="M324" s="33">
        <v>6867036</v>
      </c>
      <c r="N324" s="33">
        <v>4873860.78</v>
      </c>
      <c r="O324" s="33">
        <v>4214024.91</v>
      </c>
      <c r="P324" s="34">
        <f t="shared" si="24"/>
        <v>5303015.663333334</v>
      </c>
      <c r="Q324" s="42"/>
      <c r="R324" s="42"/>
      <c r="S324" s="45" t="s">
        <v>45</v>
      </c>
      <c r="T324" s="38"/>
      <c r="U324" s="39"/>
      <c r="V324" s="39"/>
      <c r="W324" s="39">
        <f t="shared" si="25"/>
        <v>5303015.663333334</v>
      </c>
      <c r="X324" s="39"/>
      <c r="Y324" s="39"/>
      <c r="Z324" s="40">
        <f t="shared" si="26"/>
        <v>5303015.663333334</v>
      </c>
    </row>
    <row r="325" spans="1:26" s="41" customFormat="1" ht="12" customHeight="1">
      <c r="A325" s="46">
        <v>17500012</v>
      </c>
      <c r="B325" s="30" t="s">
        <v>374</v>
      </c>
      <c r="C325" s="31">
        <v>876590.69</v>
      </c>
      <c r="D325" s="31">
        <v>803325.47</v>
      </c>
      <c r="E325" s="31">
        <v>780232.38</v>
      </c>
      <c r="F325" s="31">
        <v>833440.85</v>
      </c>
      <c r="G325" s="31">
        <v>809310.61</v>
      </c>
      <c r="H325" s="31">
        <v>723933.54</v>
      </c>
      <c r="I325" s="32">
        <v>963361.94</v>
      </c>
      <c r="J325" s="32">
        <v>1590655.36</v>
      </c>
      <c r="K325" s="33">
        <v>1807145.13</v>
      </c>
      <c r="L325" s="33">
        <v>2605314.38</v>
      </c>
      <c r="M325" s="33">
        <v>2568588.5</v>
      </c>
      <c r="N325" s="33">
        <v>1741319</v>
      </c>
      <c r="O325" s="33">
        <v>1194650.71</v>
      </c>
      <c r="P325" s="34">
        <f t="shared" si="24"/>
        <v>1355187.3216666665</v>
      </c>
      <c r="Q325" s="42"/>
      <c r="R325" s="42"/>
      <c r="S325" s="45" t="s">
        <v>45</v>
      </c>
      <c r="T325" s="38"/>
      <c r="U325" s="39"/>
      <c r="V325" s="39"/>
      <c r="W325" s="39">
        <f t="shared" si="25"/>
        <v>1355187.3216666665</v>
      </c>
      <c r="X325" s="39"/>
      <c r="Y325" s="39"/>
      <c r="Z325" s="40">
        <f t="shared" si="26"/>
        <v>1355187.3216666665</v>
      </c>
    </row>
    <row r="326" spans="1:26" s="41" customFormat="1" ht="12" customHeight="1">
      <c r="A326" s="46">
        <v>18100003</v>
      </c>
      <c r="B326" s="30" t="s">
        <v>375</v>
      </c>
      <c r="C326" s="31">
        <v>273349.24</v>
      </c>
      <c r="D326" s="31">
        <v>264938.48</v>
      </c>
      <c r="E326" s="31">
        <v>256527.72</v>
      </c>
      <c r="F326" s="31">
        <v>248116.96</v>
      </c>
      <c r="G326" s="31">
        <v>239706.2</v>
      </c>
      <c r="H326" s="31">
        <v>231295.44</v>
      </c>
      <c r="I326" s="32">
        <v>222884.68</v>
      </c>
      <c r="J326" s="32">
        <v>214473.92</v>
      </c>
      <c r="K326" s="33">
        <v>206063.16</v>
      </c>
      <c r="L326" s="33">
        <v>197652.4</v>
      </c>
      <c r="M326" s="33">
        <v>189241.64</v>
      </c>
      <c r="N326" s="33">
        <v>180830.88</v>
      </c>
      <c r="O326" s="33">
        <v>172420.12</v>
      </c>
      <c r="P326" s="34">
        <f t="shared" si="24"/>
        <v>222884.67999999996</v>
      </c>
      <c r="Q326" s="42"/>
      <c r="R326" s="42"/>
      <c r="S326" s="45">
        <v>5</v>
      </c>
      <c r="T326" s="38"/>
      <c r="U326" s="39"/>
      <c r="V326" s="39">
        <f>P326</f>
        <v>222884.67999999996</v>
      </c>
      <c r="W326" s="39"/>
      <c r="X326" s="39"/>
      <c r="Y326" s="39"/>
      <c r="Z326" s="40"/>
    </row>
    <row r="327" spans="1:26" s="41" customFormat="1" ht="12" customHeight="1">
      <c r="A327" s="46">
        <v>18100093</v>
      </c>
      <c r="B327" s="30" t="s">
        <v>376</v>
      </c>
      <c r="C327" s="31">
        <v>45405.35</v>
      </c>
      <c r="D327" s="31">
        <v>45033.18</v>
      </c>
      <c r="E327" s="31">
        <v>44661.01</v>
      </c>
      <c r="F327" s="31">
        <v>44288.84</v>
      </c>
      <c r="G327" s="31">
        <v>43916.67</v>
      </c>
      <c r="H327" s="31">
        <v>43544.5</v>
      </c>
      <c r="I327" s="32">
        <v>43172.33</v>
      </c>
      <c r="J327" s="32">
        <v>42800.160000000003</v>
      </c>
      <c r="K327" s="33">
        <v>42427.99</v>
      </c>
      <c r="L327" s="33">
        <v>42055.82</v>
      </c>
      <c r="M327" s="33">
        <v>41683.65</v>
      </c>
      <c r="N327" s="33">
        <v>41311.480000000003</v>
      </c>
      <c r="O327" s="33">
        <v>40939.31</v>
      </c>
      <c r="P327" s="34">
        <f t="shared" si="24"/>
        <v>43172.330000000009</v>
      </c>
      <c r="Q327" s="42"/>
      <c r="R327" s="42"/>
      <c r="S327" s="45">
        <v>5</v>
      </c>
      <c r="T327" s="38"/>
      <c r="U327" s="39"/>
      <c r="V327" s="39">
        <f>P327</f>
        <v>43172.330000000009</v>
      </c>
      <c r="W327" s="39"/>
      <c r="X327" s="39"/>
      <c r="Y327" s="39"/>
      <c r="Z327" s="40"/>
    </row>
    <row r="328" spans="1:26" s="41" customFormat="1" ht="12" customHeight="1">
      <c r="A328" s="46">
        <v>18100203</v>
      </c>
      <c r="B328" s="30" t="s">
        <v>377</v>
      </c>
      <c r="C328" s="31">
        <v>1612999.55</v>
      </c>
      <c r="D328" s="31">
        <v>1606164.8</v>
      </c>
      <c r="E328" s="31">
        <v>1599330.05</v>
      </c>
      <c r="F328" s="31">
        <v>1592495.3</v>
      </c>
      <c r="G328" s="31">
        <v>1585660.55</v>
      </c>
      <c r="H328" s="31">
        <v>1578825.8</v>
      </c>
      <c r="I328" s="32">
        <v>1571991.05</v>
      </c>
      <c r="J328" s="32">
        <v>1565156.3</v>
      </c>
      <c r="K328" s="33">
        <v>1558321.55</v>
      </c>
      <c r="L328" s="33">
        <v>1551486.8</v>
      </c>
      <c r="M328" s="33">
        <v>1544652.05</v>
      </c>
      <c r="N328" s="33">
        <v>1537817.3</v>
      </c>
      <c r="O328" s="33">
        <v>1530982.55</v>
      </c>
      <c r="P328" s="34">
        <f t="shared" si="24"/>
        <v>1571991.0500000005</v>
      </c>
      <c r="Q328" s="42"/>
      <c r="R328" s="42"/>
      <c r="S328" s="45">
        <v>5</v>
      </c>
      <c r="T328" s="38"/>
      <c r="U328" s="39"/>
      <c r="V328" s="39">
        <f t="shared" ref="V328:V330" si="27">P328</f>
        <v>1571991.0500000005</v>
      </c>
      <c r="W328" s="39"/>
      <c r="X328" s="39"/>
      <c r="Y328" s="39"/>
      <c r="Z328" s="40"/>
    </row>
    <row r="329" spans="1:26" s="41" customFormat="1" ht="12" customHeight="1">
      <c r="A329" s="46">
        <v>18100213</v>
      </c>
      <c r="B329" s="30" t="s">
        <v>378</v>
      </c>
      <c r="C329" s="31">
        <v>4398762.67</v>
      </c>
      <c r="D329" s="31">
        <v>4468472.99</v>
      </c>
      <c r="E329" s="31">
        <v>4455767.3499999996</v>
      </c>
      <c r="F329" s="31">
        <v>4443061.71</v>
      </c>
      <c r="G329" s="31">
        <v>4430439.38</v>
      </c>
      <c r="H329" s="31">
        <v>4417817.05</v>
      </c>
      <c r="I329" s="32">
        <v>4405194.72</v>
      </c>
      <c r="J329" s="32">
        <v>4392572.3899999997</v>
      </c>
      <c r="K329" s="33">
        <v>4379946.12</v>
      </c>
      <c r="L329" s="33">
        <v>4368687.87</v>
      </c>
      <c r="M329" s="33">
        <v>4356061.5999999996</v>
      </c>
      <c r="N329" s="33">
        <v>4343435.33</v>
      </c>
      <c r="O329" s="33">
        <v>4330809.0599999996</v>
      </c>
      <c r="P329" s="34">
        <f t="shared" si="24"/>
        <v>4402186.864583333</v>
      </c>
      <c r="Q329" s="42"/>
      <c r="R329" s="42"/>
      <c r="S329" s="45" t="s">
        <v>54</v>
      </c>
      <c r="T329" s="38"/>
      <c r="U329" s="39"/>
      <c r="V329" s="39">
        <f t="shared" si="27"/>
        <v>4402186.864583333</v>
      </c>
      <c r="W329" s="39"/>
      <c r="X329" s="39"/>
      <c r="Y329" s="39"/>
      <c r="Z329" s="40"/>
    </row>
    <row r="330" spans="1:26" s="41" customFormat="1" ht="12" customHeight="1">
      <c r="A330" s="46">
        <v>18100223</v>
      </c>
      <c r="B330" s="30" t="s">
        <v>379</v>
      </c>
      <c r="C330" s="31">
        <v>1275323.08</v>
      </c>
      <c r="D330" s="31">
        <v>1268429.44</v>
      </c>
      <c r="E330" s="31">
        <v>1261535.8</v>
      </c>
      <c r="F330" s="31">
        <v>1254642.1599999999</v>
      </c>
      <c r="G330" s="31">
        <v>1247748.52</v>
      </c>
      <c r="H330" s="31">
        <v>1240854.8799999999</v>
      </c>
      <c r="I330" s="32">
        <v>1233961.24</v>
      </c>
      <c r="J330" s="32">
        <v>1227067.6000000001</v>
      </c>
      <c r="K330" s="33">
        <v>1220173.96</v>
      </c>
      <c r="L330" s="33">
        <v>1213280.32</v>
      </c>
      <c r="M330" s="33">
        <v>1206386.68</v>
      </c>
      <c r="N330" s="33">
        <v>1199493.04</v>
      </c>
      <c r="O330" s="33">
        <v>1192599.3999999999</v>
      </c>
      <c r="P330" s="34">
        <f t="shared" si="24"/>
        <v>1233961.24</v>
      </c>
      <c r="Q330" s="42"/>
      <c r="R330" s="42"/>
      <c r="S330" s="45" t="s">
        <v>54</v>
      </c>
      <c r="T330" s="38"/>
      <c r="U330" s="39"/>
      <c r="V330" s="39">
        <f t="shared" si="27"/>
        <v>1233961.24</v>
      </c>
      <c r="W330" s="39"/>
      <c r="X330" s="39"/>
      <c r="Y330" s="39"/>
      <c r="Z330" s="40"/>
    </row>
    <row r="331" spans="1:26" s="41" customFormat="1" ht="12" customHeight="1">
      <c r="A331" s="46">
        <v>18100233</v>
      </c>
      <c r="B331" s="30" t="s">
        <v>380</v>
      </c>
      <c r="C331" s="31">
        <v>215522.24</v>
      </c>
      <c r="D331" s="31">
        <v>214357.25</v>
      </c>
      <c r="E331" s="31">
        <v>213192.26</v>
      </c>
      <c r="F331" s="31">
        <v>212027.27</v>
      </c>
      <c r="G331" s="31">
        <v>210862.28</v>
      </c>
      <c r="H331" s="31">
        <v>209697.29</v>
      </c>
      <c r="I331" s="32">
        <v>208532.3</v>
      </c>
      <c r="J331" s="32">
        <v>207367.31</v>
      </c>
      <c r="K331" s="33">
        <v>206202.32</v>
      </c>
      <c r="L331" s="33">
        <v>205037.33</v>
      </c>
      <c r="M331" s="33">
        <v>203872.34</v>
      </c>
      <c r="N331" s="33">
        <v>202707.35</v>
      </c>
      <c r="O331" s="33">
        <v>201542.36</v>
      </c>
      <c r="P331" s="34">
        <f t="shared" si="24"/>
        <v>208532.30000000002</v>
      </c>
      <c r="Q331" s="42"/>
      <c r="R331" s="42"/>
      <c r="S331" s="45" t="s">
        <v>54</v>
      </c>
      <c r="T331" s="38"/>
      <c r="U331" s="39"/>
      <c r="V331" s="39">
        <f>P331</f>
        <v>208532.30000000002</v>
      </c>
      <c r="W331" s="39"/>
      <c r="X331" s="39"/>
      <c r="Y331" s="39"/>
      <c r="Z331" s="40"/>
    </row>
    <row r="332" spans="1:26" s="41" customFormat="1" ht="12" customHeight="1">
      <c r="A332" s="46">
        <v>18100473</v>
      </c>
      <c r="B332" s="30" t="s">
        <v>381</v>
      </c>
      <c r="C332" s="31">
        <v>1230971.76</v>
      </c>
      <c r="D332" s="31">
        <v>1222540.44</v>
      </c>
      <c r="E332" s="31">
        <v>1214109.1200000001</v>
      </c>
      <c r="F332" s="31">
        <v>1205677.8</v>
      </c>
      <c r="G332" s="31">
        <v>1197246.48</v>
      </c>
      <c r="H332" s="31">
        <v>1188815.1599999999</v>
      </c>
      <c r="I332" s="32">
        <v>1180383.8400000001</v>
      </c>
      <c r="J332" s="32">
        <v>1171952.52</v>
      </c>
      <c r="K332" s="33">
        <v>1163521.2</v>
      </c>
      <c r="L332" s="33">
        <v>1155089.8799999999</v>
      </c>
      <c r="M332" s="33">
        <v>1146658.56</v>
      </c>
      <c r="N332" s="33">
        <v>1138227.24</v>
      </c>
      <c r="O332" s="33">
        <v>1129795.92</v>
      </c>
      <c r="P332" s="34">
        <f t="shared" si="24"/>
        <v>1180383.8399999999</v>
      </c>
      <c r="Q332" s="42"/>
      <c r="R332" s="42"/>
      <c r="S332" s="45">
        <v>5</v>
      </c>
      <c r="T332" s="38"/>
      <c r="U332" s="39"/>
      <c r="V332" s="39">
        <f>P332</f>
        <v>1180383.8399999999</v>
      </c>
      <c r="W332" s="39"/>
      <c r="X332" s="39"/>
      <c r="Y332" s="39"/>
      <c r="Z332" s="40"/>
    </row>
    <row r="333" spans="1:26" s="41" customFormat="1" ht="12" customHeight="1">
      <c r="A333" s="46">
        <v>18100493</v>
      </c>
      <c r="B333" s="30" t="s">
        <v>382</v>
      </c>
      <c r="C333" s="31">
        <v>427908.38</v>
      </c>
      <c r="D333" s="31">
        <v>425255.51</v>
      </c>
      <c r="E333" s="31">
        <v>422602.64</v>
      </c>
      <c r="F333" s="31">
        <v>419949.77</v>
      </c>
      <c r="G333" s="31">
        <v>417296.9</v>
      </c>
      <c r="H333" s="31">
        <v>414644.03</v>
      </c>
      <c r="I333" s="32">
        <v>411991.16</v>
      </c>
      <c r="J333" s="32">
        <v>409338.29</v>
      </c>
      <c r="K333" s="33">
        <v>406685.42</v>
      </c>
      <c r="L333" s="33">
        <v>404032.55</v>
      </c>
      <c r="M333" s="33">
        <v>401379.68</v>
      </c>
      <c r="N333" s="33">
        <v>398726.81</v>
      </c>
      <c r="O333" s="33">
        <v>396073.94</v>
      </c>
      <c r="P333" s="34">
        <f t="shared" si="24"/>
        <v>411991.16</v>
      </c>
      <c r="Q333" s="42"/>
      <c r="R333" s="42"/>
      <c r="S333" s="45">
        <v>5</v>
      </c>
      <c r="T333" s="38"/>
      <c r="U333" s="39"/>
      <c r="V333" s="39">
        <f>P333</f>
        <v>411991.16</v>
      </c>
      <c r="W333" s="39"/>
      <c r="X333" s="39"/>
      <c r="Y333" s="39"/>
      <c r="Z333" s="40"/>
    </row>
    <row r="334" spans="1:26" s="41" customFormat="1" ht="12" customHeight="1">
      <c r="A334" s="46">
        <v>18100663</v>
      </c>
      <c r="B334" s="30" t="s">
        <v>383</v>
      </c>
      <c r="C334" s="31">
        <v>890653.33</v>
      </c>
      <c r="D334" s="31">
        <v>869392.59</v>
      </c>
      <c r="E334" s="31">
        <v>848131.85</v>
      </c>
      <c r="F334" s="31">
        <v>826871.11</v>
      </c>
      <c r="G334" s="31">
        <v>805610.37</v>
      </c>
      <c r="H334" s="31">
        <v>784349.63</v>
      </c>
      <c r="I334" s="32">
        <v>763088.89</v>
      </c>
      <c r="J334" s="32">
        <v>741828.15</v>
      </c>
      <c r="K334" s="33">
        <v>720567.41</v>
      </c>
      <c r="L334" s="33">
        <v>699306.67</v>
      </c>
      <c r="M334" s="33">
        <v>678045.93</v>
      </c>
      <c r="N334" s="33">
        <v>656785.18999999994</v>
      </c>
      <c r="O334" s="33">
        <v>635524.44999999995</v>
      </c>
      <c r="P334" s="34">
        <f t="shared" si="24"/>
        <v>763088.89</v>
      </c>
      <c r="Q334" s="42"/>
      <c r="R334" s="42"/>
      <c r="S334" s="45" t="s">
        <v>54</v>
      </c>
      <c r="T334" s="38"/>
      <c r="U334" s="39"/>
      <c r="V334" s="39">
        <f t="shared" ref="V334:V339" si="28">P334</f>
        <v>763088.89</v>
      </c>
      <c r="W334" s="39"/>
      <c r="X334" s="39"/>
      <c r="Y334" s="39"/>
      <c r="Z334" s="40"/>
    </row>
    <row r="335" spans="1:26" s="41" customFormat="1" ht="12" customHeight="1">
      <c r="A335" s="46">
        <v>18100673</v>
      </c>
      <c r="B335" s="30" t="s">
        <v>384</v>
      </c>
      <c r="C335" s="31">
        <v>1590532.82</v>
      </c>
      <c r="D335" s="31">
        <v>1553543.68</v>
      </c>
      <c r="E335" s="31">
        <v>1516554.54</v>
      </c>
      <c r="F335" s="31">
        <v>1479565.4</v>
      </c>
      <c r="G335" s="31">
        <v>1442576.26</v>
      </c>
      <c r="H335" s="31">
        <v>1405587.12</v>
      </c>
      <c r="I335" s="32">
        <v>1368597.98</v>
      </c>
      <c r="J335" s="32">
        <v>1331608.8400000001</v>
      </c>
      <c r="K335" s="33">
        <v>1298377.71</v>
      </c>
      <c r="L335" s="33">
        <v>1261388.57</v>
      </c>
      <c r="M335" s="33">
        <v>1227266.43</v>
      </c>
      <c r="N335" s="33">
        <v>1191436.29</v>
      </c>
      <c r="O335" s="33">
        <v>1157863.1499999999</v>
      </c>
      <c r="P335" s="34">
        <f t="shared" si="24"/>
        <v>1370891.7337499997</v>
      </c>
      <c r="Q335" s="42"/>
      <c r="R335" s="42"/>
      <c r="S335" s="45" t="s">
        <v>54</v>
      </c>
      <c r="T335" s="38"/>
      <c r="U335" s="39"/>
      <c r="V335" s="39">
        <f t="shared" si="28"/>
        <v>1370891.7337499997</v>
      </c>
      <c r="W335" s="39"/>
      <c r="X335" s="39"/>
      <c r="Y335" s="39"/>
      <c r="Z335" s="40"/>
    </row>
    <row r="336" spans="1:26" s="41" customFormat="1" ht="12" customHeight="1">
      <c r="A336" s="46">
        <v>18100923</v>
      </c>
      <c r="B336" s="30" t="s">
        <v>385</v>
      </c>
      <c r="C336" s="31">
        <v>2262330.23</v>
      </c>
      <c r="D336" s="31">
        <v>2255102.34</v>
      </c>
      <c r="E336" s="31">
        <v>2247874.4500000002</v>
      </c>
      <c r="F336" s="31">
        <v>2240646.56</v>
      </c>
      <c r="G336" s="31">
        <v>2233418.67</v>
      </c>
      <c r="H336" s="31">
        <v>2226190.7799999998</v>
      </c>
      <c r="I336" s="32">
        <v>2218962.89</v>
      </c>
      <c r="J336" s="32">
        <v>2211735</v>
      </c>
      <c r="K336" s="33">
        <v>2204507.11</v>
      </c>
      <c r="L336" s="33">
        <v>2197279.2200000002</v>
      </c>
      <c r="M336" s="33">
        <v>2190051.33</v>
      </c>
      <c r="N336" s="33">
        <v>2182823.44</v>
      </c>
      <c r="O336" s="33">
        <v>2175595.5499999998</v>
      </c>
      <c r="P336" s="34">
        <f t="shared" si="24"/>
        <v>2218962.89</v>
      </c>
      <c r="Q336" s="42"/>
      <c r="R336" s="42"/>
      <c r="S336" s="45" t="s">
        <v>54</v>
      </c>
      <c r="T336" s="38"/>
      <c r="U336" s="39"/>
      <c r="V336" s="39">
        <f t="shared" si="28"/>
        <v>2218962.89</v>
      </c>
      <c r="W336" s="39"/>
      <c r="X336" s="39"/>
      <c r="Y336" s="39"/>
      <c r="Z336" s="40"/>
    </row>
    <row r="337" spans="1:26" s="41" customFormat="1" ht="12" customHeight="1">
      <c r="A337" s="46">
        <v>18100933</v>
      </c>
      <c r="B337" s="30" t="s">
        <v>386</v>
      </c>
      <c r="C337" s="31">
        <v>461992.34</v>
      </c>
      <c r="D337" s="31">
        <v>460925.38</v>
      </c>
      <c r="E337" s="31">
        <v>459858.42</v>
      </c>
      <c r="F337" s="31">
        <v>458791.46</v>
      </c>
      <c r="G337" s="31">
        <v>457724.5</v>
      </c>
      <c r="H337" s="31">
        <v>456657.54</v>
      </c>
      <c r="I337" s="32">
        <v>455590.58</v>
      </c>
      <c r="J337" s="32">
        <v>454523.62</v>
      </c>
      <c r="K337" s="33">
        <v>453456.66</v>
      </c>
      <c r="L337" s="33">
        <v>452389.7</v>
      </c>
      <c r="M337" s="33">
        <v>451322.74</v>
      </c>
      <c r="N337" s="33">
        <v>450255.78</v>
      </c>
      <c r="O337" s="33">
        <v>449188.82</v>
      </c>
      <c r="P337" s="34">
        <f t="shared" si="24"/>
        <v>455590.58000000007</v>
      </c>
      <c r="Q337" s="42"/>
      <c r="R337" s="42"/>
      <c r="S337" s="45" t="s">
        <v>54</v>
      </c>
      <c r="T337" s="38"/>
      <c r="U337" s="39"/>
      <c r="V337" s="39">
        <f t="shared" si="28"/>
        <v>455590.58000000007</v>
      </c>
      <c r="W337" s="39"/>
      <c r="X337" s="39"/>
      <c r="Y337" s="39"/>
      <c r="Z337" s="40"/>
    </row>
    <row r="338" spans="1:26" s="41" customFormat="1" ht="12" customHeight="1">
      <c r="A338" s="46">
        <v>18101023</v>
      </c>
      <c r="B338" s="30" t="s">
        <v>387</v>
      </c>
      <c r="C338" s="31">
        <v>1753453.24</v>
      </c>
      <c r="D338" s="31">
        <v>1746402.36</v>
      </c>
      <c r="E338" s="31">
        <v>1739351.48</v>
      </c>
      <c r="F338" s="31">
        <v>1732300.6</v>
      </c>
      <c r="G338" s="31">
        <v>1725249.72</v>
      </c>
      <c r="H338" s="31">
        <v>1718198.84</v>
      </c>
      <c r="I338" s="32">
        <v>1711147.96</v>
      </c>
      <c r="J338" s="32">
        <v>1704097.08</v>
      </c>
      <c r="K338" s="33">
        <v>1697046.2</v>
      </c>
      <c r="L338" s="33">
        <v>1689995.32</v>
      </c>
      <c r="M338" s="33">
        <v>1682944.44</v>
      </c>
      <c r="N338" s="33">
        <v>1675893.56</v>
      </c>
      <c r="O338" s="33">
        <v>1668842.68</v>
      </c>
      <c r="P338" s="34">
        <f t="shared" si="24"/>
        <v>1711147.96</v>
      </c>
      <c r="Q338" s="42"/>
      <c r="R338" s="42"/>
      <c r="S338" s="45" t="s">
        <v>54</v>
      </c>
      <c r="T338" s="38"/>
      <c r="U338" s="39"/>
      <c r="V338" s="39">
        <f t="shared" si="28"/>
        <v>1711147.96</v>
      </c>
      <c r="W338" s="39"/>
      <c r="X338" s="39"/>
      <c r="Y338" s="39"/>
      <c r="Z338" s="40"/>
    </row>
    <row r="339" spans="1:26" s="41" customFormat="1" ht="12" customHeight="1">
      <c r="A339" s="46">
        <v>18101033</v>
      </c>
      <c r="B339" s="30" t="s">
        <v>388</v>
      </c>
      <c r="C339" s="31">
        <v>2054735.95</v>
      </c>
      <c r="D339" s="31">
        <v>2046740.87</v>
      </c>
      <c r="E339" s="31">
        <v>2038745.79</v>
      </c>
      <c r="F339" s="31">
        <v>2030750.71</v>
      </c>
      <c r="G339" s="31">
        <v>2022755.63</v>
      </c>
      <c r="H339" s="31">
        <v>2014760.55</v>
      </c>
      <c r="I339" s="32">
        <v>2006765.47</v>
      </c>
      <c r="J339" s="32">
        <v>1998770.39</v>
      </c>
      <c r="K339" s="33">
        <v>1990775.31</v>
      </c>
      <c r="L339" s="33">
        <v>1982780.23</v>
      </c>
      <c r="M339" s="33">
        <v>1974785.15</v>
      </c>
      <c r="N339" s="33">
        <v>1966790.07</v>
      </c>
      <c r="O339" s="33">
        <v>1958794.99</v>
      </c>
      <c r="P339" s="34">
        <f t="shared" si="24"/>
        <v>2006765.47</v>
      </c>
      <c r="Q339" s="42"/>
      <c r="R339" s="42"/>
      <c r="S339" s="45" t="s">
        <v>54</v>
      </c>
      <c r="T339" s="38"/>
      <c r="U339" s="39"/>
      <c r="V339" s="39">
        <f t="shared" si="28"/>
        <v>2006765.47</v>
      </c>
      <c r="W339" s="39"/>
      <c r="X339" s="39"/>
      <c r="Y339" s="39"/>
      <c r="Z339" s="40"/>
    </row>
    <row r="340" spans="1:26" s="41" customFormat="1" ht="12" customHeight="1">
      <c r="A340" s="63">
        <v>18101053</v>
      </c>
      <c r="B340" s="64" t="s">
        <v>389</v>
      </c>
      <c r="C340" s="31">
        <v>714638.35</v>
      </c>
      <c r="D340" s="31">
        <v>677221.86</v>
      </c>
      <c r="E340" s="31">
        <v>639805.37</v>
      </c>
      <c r="F340" s="31">
        <v>602388.88</v>
      </c>
      <c r="G340" s="31">
        <v>564972.39</v>
      </c>
      <c r="H340" s="31">
        <v>527555.9</v>
      </c>
      <c r="I340" s="32">
        <v>490139.41</v>
      </c>
      <c r="J340" s="32">
        <v>452722.92</v>
      </c>
      <c r="K340" s="33">
        <v>415306.43</v>
      </c>
      <c r="L340" s="33">
        <v>377889.94</v>
      </c>
      <c r="M340" s="33">
        <v>340473.45</v>
      </c>
      <c r="N340" s="33">
        <v>303056.96000000002</v>
      </c>
      <c r="O340" s="33">
        <v>265640.46999999997</v>
      </c>
      <c r="P340" s="34">
        <f t="shared" si="24"/>
        <v>490139.41000000009</v>
      </c>
      <c r="Q340" s="42"/>
      <c r="R340" s="42"/>
      <c r="S340" s="45" t="s">
        <v>54</v>
      </c>
      <c r="T340" s="38"/>
      <c r="U340" s="39"/>
      <c r="V340" s="39">
        <f>P340</f>
        <v>490139.41000000009</v>
      </c>
      <c r="W340" s="39"/>
      <c r="X340" s="39"/>
      <c r="Y340" s="39"/>
      <c r="Z340" s="40"/>
    </row>
    <row r="341" spans="1:26" s="41" customFormat="1" ht="12" customHeight="1">
      <c r="A341" s="47">
        <v>18101083</v>
      </c>
      <c r="B341" s="48" t="s">
        <v>390</v>
      </c>
      <c r="C341" s="31">
        <v>625617.77</v>
      </c>
      <c r="D341" s="31">
        <v>603274.27</v>
      </c>
      <c r="E341" s="31">
        <v>580930.77</v>
      </c>
      <c r="F341" s="31">
        <v>558587.27</v>
      </c>
      <c r="G341" s="31">
        <v>536243.77</v>
      </c>
      <c r="H341" s="31">
        <v>513900.27</v>
      </c>
      <c r="I341" s="32">
        <v>491556.77</v>
      </c>
      <c r="J341" s="32">
        <v>469213.27</v>
      </c>
      <c r="K341" s="33">
        <v>446869.77</v>
      </c>
      <c r="L341" s="33">
        <v>424526.27</v>
      </c>
      <c r="M341" s="33">
        <v>402182.77</v>
      </c>
      <c r="N341" s="33">
        <v>379839.27</v>
      </c>
      <c r="O341" s="33">
        <v>357495.77</v>
      </c>
      <c r="P341" s="34">
        <f t="shared" si="24"/>
        <v>491556.76999999984</v>
      </c>
      <c r="Q341" s="42"/>
      <c r="R341" s="42"/>
      <c r="S341" s="45" t="s">
        <v>54</v>
      </c>
      <c r="T341" s="38"/>
      <c r="U341" s="39"/>
      <c r="V341" s="39">
        <f t="shared" ref="V341:V346" si="29">P341</f>
        <v>491556.76999999984</v>
      </c>
      <c r="W341" s="39"/>
      <c r="X341" s="39"/>
      <c r="Y341" s="39"/>
      <c r="Z341" s="40"/>
    </row>
    <row r="342" spans="1:26" s="41" customFormat="1" ht="12" customHeight="1">
      <c r="A342" s="47">
        <v>18101093</v>
      </c>
      <c r="B342" s="48" t="s">
        <v>391</v>
      </c>
      <c r="C342" s="31">
        <v>481997.68</v>
      </c>
      <c r="D342" s="31">
        <v>464783.48</v>
      </c>
      <c r="E342" s="31">
        <v>447569.28</v>
      </c>
      <c r="F342" s="31">
        <v>430355.08</v>
      </c>
      <c r="G342" s="31">
        <v>413140.88</v>
      </c>
      <c r="H342" s="31">
        <v>395926.68</v>
      </c>
      <c r="I342" s="32">
        <v>378712.48</v>
      </c>
      <c r="J342" s="32">
        <v>361498.28</v>
      </c>
      <c r="K342" s="33">
        <v>344284.08</v>
      </c>
      <c r="L342" s="33">
        <v>327069.88</v>
      </c>
      <c r="M342" s="33">
        <v>309855.68</v>
      </c>
      <c r="N342" s="33">
        <v>292641.48</v>
      </c>
      <c r="O342" s="33">
        <v>275427.28000000003</v>
      </c>
      <c r="P342" s="34">
        <f t="shared" si="24"/>
        <v>378712.48</v>
      </c>
      <c r="Q342" s="42"/>
      <c r="R342" s="42"/>
      <c r="S342" s="45" t="s">
        <v>54</v>
      </c>
      <c r="T342" s="38"/>
      <c r="U342" s="39"/>
      <c r="V342" s="39">
        <f t="shared" si="29"/>
        <v>378712.48</v>
      </c>
      <c r="W342" s="39"/>
      <c r="X342" s="39"/>
      <c r="Y342" s="39"/>
      <c r="Z342" s="40"/>
    </row>
    <row r="343" spans="1:26" s="41" customFormat="1" ht="12" customHeight="1">
      <c r="A343" s="46">
        <v>18101113</v>
      </c>
      <c r="B343" s="30" t="s">
        <v>392</v>
      </c>
      <c r="C343" s="31">
        <v>2839436.01</v>
      </c>
      <c r="D343" s="31">
        <v>2829542.51</v>
      </c>
      <c r="E343" s="31">
        <v>2819649.01</v>
      </c>
      <c r="F343" s="31">
        <v>2809755.51</v>
      </c>
      <c r="G343" s="31">
        <v>2799862.01</v>
      </c>
      <c r="H343" s="31">
        <v>2789968.51</v>
      </c>
      <c r="I343" s="32">
        <v>2780075.01</v>
      </c>
      <c r="J343" s="32">
        <v>2770181.51</v>
      </c>
      <c r="K343" s="33">
        <v>2760288.01</v>
      </c>
      <c r="L343" s="33">
        <v>2750394.51</v>
      </c>
      <c r="M343" s="33">
        <v>2740501.01</v>
      </c>
      <c r="N343" s="33">
        <v>2730607.51</v>
      </c>
      <c r="O343" s="33">
        <v>2720714.01</v>
      </c>
      <c r="P343" s="34">
        <f t="shared" si="24"/>
        <v>2780075.0099999993</v>
      </c>
      <c r="Q343" s="42"/>
      <c r="R343" s="42"/>
      <c r="S343" s="45">
        <v>5</v>
      </c>
      <c r="T343" s="38"/>
      <c r="U343" s="39"/>
      <c r="V343" s="39">
        <f t="shared" si="29"/>
        <v>2780075.0099999993</v>
      </c>
      <c r="W343" s="39"/>
      <c r="X343" s="39"/>
      <c r="Y343" s="39"/>
      <c r="Z343" s="40"/>
    </row>
    <row r="344" spans="1:26" s="41" customFormat="1" ht="12" customHeight="1">
      <c r="A344" s="46">
        <v>18101123</v>
      </c>
      <c r="B344" s="62" t="s">
        <v>393</v>
      </c>
      <c r="C344" s="31">
        <v>2755167.71</v>
      </c>
      <c r="D344" s="31">
        <v>2745764.41</v>
      </c>
      <c r="E344" s="31">
        <v>2736361.11</v>
      </c>
      <c r="F344" s="31">
        <v>2726957.81</v>
      </c>
      <c r="G344" s="31">
        <v>2717554.51</v>
      </c>
      <c r="H344" s="31">
        <v>2708151.21</v>
      </c>
      <c r="I344" s="32">
        <v>2698747.91</v>
      </c>
      <c r="J344" s="32">
        <v>2689344.61</v>
      </c>
      <c r="K344" s="33">
        <v>2679941.31</v>
      </c>
      <c r="L344" s="33">
        <v>2670538.0099999998</v>
      </c>
      <c r="M344" s="33">
        <v>2661134.71</v>
      </c>
      <c r="N344" s="33">
        <v>2651731.41</v>
      </c>
      <c r="O344" s="33">
        <v>2642328.11</v>
      </c>
      <c r="P344" s="34">
        <f t="shared" si="24"/>
        <v>2698747.91</v>
      </c>
      <c r="Q344" s="42"/>
      <c r="R344" s="42"/>
      <c r="S344" s="45">
        <v>5</v>
      </c>
      <c r="T344" s="38"/>
      <c r="U344" s="39"/>
      <c r="V344" s="39">
        <f t="shared" si="29"/>
        <v>2698747.91</v>
      </c>
      <c r="W344" s="39"/>
      <c r="X344" s="39"/>
      <c r="Y344" s="39"/>
      <c r="Z344" s="40"/>
    </row>
    <row r="345" spans="1:26" s="41" customFormat="1" ht="12" customHeight="1">
      <c r="A345" s="46">
        <v>18101133</v>
      </c>
      <c r="B345" s="62" t="s">
        <v>394</v>
      </c>
      <c r="C345" s="31">
        <v>2134729</v>
      </c>
      <c r="D345" s="31">
        <v>2127565.48</v>
      </c>
      <c r="E345" s="31">
        <v>2120401.96</v>
      </c>
      <c r="F345" s="31">
        <v>2113238.44</v>
      </c>
      <c r="G345" s="31">
        <v>2106074.92</v>
      </c>
      <c r="H345" s="31">
        <v>2098911.4</v>
      </c>
      <c r="I345" s="32">
        <v>2091747.88</v>
      </c>
      <c r="J345" s="32">
        <v>2084584.36</v>
      </c>
      <c r="K345" s="33">
        <v>2077420.84</v>
      </c>
      <c r="L345" s="33">
        <v>2070257.32</v>
      </c>
      <c r="M345" s="33">
        <v>2063093.8</v>
      </c>
      <c r="N345" s="33">
        <v>2055930.28</v>
      </c>
      <c r="O345" s="33">
        <v>2048766.76</v>
      </c>
      <c r="P345" s="34">
        <f t="shared" si="24"/>
        <v>2091747.88</v>
      </c>
      <c r="Q345" s="42"/>
      <c r="R345" s="42"/>
      <c r="S345" s="45" t="s">
        <v>54</v>
      </c>
      <c r="T345" s="38"/>
      <c r="U345" s="39"/>
      <c r="V345" s="39">
        <f t="shared" si="29"/>
        <v>2091747.88</v>
      </c>
      <c r="W345" s="39"/>
      <c r="X345" s="39"/>
      <c r="Y345" s="39"/>
      <c r="Z345" s="40"/>
    </row>
    <row r="346" spans="1:26" s="41" customFormat="1" ht="12" customHeight="1">
      <c r="A346" s="46">
        <v>18101143</v>
      </c>
      <c r="B346" s="62" t="s">
        <v>395</v>
      </c>
      <c r="C346" s="31">
        <v>2617106.4</v>
      </c>
      <c r="D346" s="31">
        <v>2608601.27</v>
      </c>
      <c r="E346" s="31">
        <v>2600096.14</v>
      </c>
      <c r="F346" s="31">
        <v>2591591.0099999998</v>
      </c>
      <c r="G346" s="31">
        <v>2583085.88</v>
      </c>
      <c r="H346" s="31">
        <v>2574580.75</v>
      </c>
      <c r="I346" s="32">
        <v>2566075.62</v>
      </c>
      <c r="J346" s="32">
        <v>2557570.4900000002</v>
      </c>
      <c r="K346" s="33">
        <v>2549065.36</v>
      </c>
      <c r="L346" s="33">
        <v>2540560.23</v>
      </c>
      <c r="M346" s="33">
        <v>2532055.1</v>
      </c>
      <c r="N346" s="33">
        <v>2523549.9700000002</v>
      </c>
      <c r="O346" s="33">
        <v>2515044.84</v>
      </c>
      <c r="P346" s="34">
        <f t="shared" si="24"/>
        <v>2566075.6200000006</v>
      </c>
      <c r="Q346" s="42"/>
      <c r="R346" s="42"/>
      <c r="S346" s="45" t="s">
        <v>54</v>
      </c>
      <c r="T346" s="38"/>
      <c r="U346" s="39"/>
      <c r="V346" s="39">
        <f t="shared" si="29"/>
        <v>2566075.6200000006</v>
      </c>
      <c r="W346" s="39"/>
      <c r="X346" s="39"/>
      <c r="Y346" s="39"/>
      <c r="Z346" s="40"/>
    </row>
    <row r="347" spans="1:26" s="70" customFormat="1" ht="12" customHeight="1">
      <c r="A347" s="65">
        <v>18210231</v>
      </c>
      <c r="B347" s="66" t="s">
        <v>396</v>
      </c>
      <c r="C347" s="31">
        <v>24541327</v>
      </c>
      <c r="D347" s="31">
        <v>23878049</v>
      </c>
      <c r="E347" s="31">
        <v>23214771</v>
      </c>
      <c r="F347" s="31">
        <v>22551493</v>
      </c>
      <c r="G347" s="31">
        <v>21888215</v>
      </c>
      <c r="H347" s="31">
        <v>21224937</v>
      </c>
      <c r="I347" s="32">
        <v>20561659</v>
      </c>
      <c r="J347" s="32">
        <v>19898381</v>
      </c>
      <c r="K347" s="33">
        <v>19235103</v>
      </c>
      <c r="L347" s="33">
        <v>18571825</v>
      </c>
      <c r="M347" s="33">
        <v>17908547</v>
      </c>
      <c r="N347" s="33">
        <v>17245269</v>
      </c>
      <c r="O347" s="33">
        <v>16581991</v>
      </c>
      <c r="P347" s="34">
        <f t="shared" si="24"/>
        <v>20561659</v>
      </c>
      <c r="Q347" s="42"/>
      <c r="R347" s="42"/>
      <c r="S347" s="45"/>
      <c r="T347" s="67">
        <f t="shared" ref="T347:T353" si="30">P347</f>
        <v>20561659</v>
      </c>
      <c r="U347" s="68"/>
      <c r="V347" s="68"/>
      <c r="W347" s="68"/>
      <c r="X347" s="68"/>
      <c r="Y347" s="68"/>
      <c r="Z347" s="69"/>
    </row>
    <row r="348" spans="1:26" s="70" customFormat="1" ht="12" customHeight="1">
      <c r="A348" s="65">
        <v>18210261</v>
      </c>
      <c r="B348" s="66" t="s">
        <v>397</v>
      </c>
      <c r="C348" s="31">
        <v>50185.88</v>
      </c>
      <c r="D348" s="31">
        <v>50185.88</v>
      </c>
      <c r="E348" s="31">
        <v>50185.88</v>
      </c>
      <c r="F348" s="31">
        <v>50185.88</v>
      </c>
      <c r="G348" s="31">
        <v>50185.88</v>
      </c>
      <c r="H348" s="31">
        <v>50185.88</v>
      </c>
      <c r="I348" s="32">
        <v>50185.88</v>
      </c>
      <c r="J348" s="32">
        <v>50185.88</v>
      </c>
      <c r="K348" s="33">
        <v>50185.88</v>
      </c>
      <c r="L348" s="33">
        <v>50185.88</v>
      </c>
      <c r="M348" s="33">
        <v>50185.88</v>
      </c>
      <c r="N348" s="33">
        <v>50185.88</v>
      </c>
      <c r="O348" s="33">
        <v>50185.88</v>
      </c>
      <c r="P348" s="34">
        <f t="shared" si="24"/>
        <v>50185.88</v>
      </c>
      <c r="Q348" s="42"/>
      <c r="R348" s="42"/>
      <c r="S348" s="45"/>
      <c r="T348" s="67">
        <f t="shared" si="30"/>
        <v>50185.88</v>
      </c>
      <c r="U348" s="68"/>
      <c r="V348" s="68"/>
      <c r="W348" s="68"/>
      <c r="X348" s="68"/>
      <c r="Y348" s="68"/>
      <c r="Z348" s="69"/>
    </row>
    <row r="349" spans="1:26" s="70" customFormat="1" ht="12" customHeight="1">
      <c r="A349" s="65">
        <v>18210281</v>
      </c>
      <c r="B349" s="66" t="s">
        <v>398</v>
      </c>
      <c r="C349" s="31">
        <v>60295490.299999997</v>
      </c>
      <c r="D349" s="31">
        <v>60295490.299999997</v>
      </c>
      <c r="E349" s="31">
        <v>60295490.299999997</v>
      </c>
      <c r="F349" s="31">
        <v>60295490.299999997</v>
      </c>
      <c r="G349" s="31">
        <v>60295490.299999997</v>
      </c>
      <c r="H349" s="31">
        <v>60295490.299999997</v>
      </c>
      <c r="I349" s="32">
        <v>60295490.299999997</v>
      </c>
      <c r="J349" s="32">
        <v>60295490.299999997</v>
      </c>
      <c r="K349" s="33">
        <v>60295490.299999997</v>
      </c>
      <c r="L349" s="33">
        <v>60295490.299999997</v>
      </c>
      <c r="M349" s="33">
        <v>60295490.299999997</v>
      </c>
      <c r="N349" s="33">
        <v>60295490.299999997</v>
      </c>
      <c r="O349" s="33">
        <v>60295490.299999997</v>
      </c>
      <c r="P349" s="34">
        <f t="shared" si="24"/>
        <v>60295490.29999999</v>
      </c>
      <c r="Q349" s="42"/>
      <c r="R349" s="42"/>
      <c r="S349" s="45"/>
      <c r="T349" s="67">
        <f t="shared" si="30"/>
        <v>60295490.29999999</v>
      </c>
      <c r="U349" s="68"/>
      <c r="V349" s="68"/>
      <c r="W349" s="68"/>
      <c r="X349" s="68"/>
      <c r="Y349" s="68"/>
      <c r="Z349" s="69"/>
    </row>
    <row r="350" spans="1:26" s="70" customFormat="1" ht="12" customHeight="1">
      <c r="A350" s="65">
        <v>18210291</v>
      </c>
      <c r="B350" s="66" t="s">
        <v>399</v>
      </c>
      <c r="C350" s="31">
        <v>4355596.7699999996</v>
      </c>
      <c r="D350" s="31">
        <v>3729091.77</v>
      </c>
      <c r="E350" s="31">
        <v>3102586.77</v>
      </c>
      <c r="F350" s="31">
        <v>2476081.77</v>
      </c>
      <c r="G350" s="31">
        <v>1849576.77</v>
      </c>
      <c r="H350" s="31">
        <v>1223071.77</v>
      </c>
      <c r="I350" s="32">
        <v>596566.77</v>
      </c>
      <c r="J350" s="32">
        <v>-29938.23</v>
      </c>
      <c r="K350" s="33">
        <v>-656443.23</v>
      </c>
      <c r="L350" s="33">
        <v>-1282948.23</v>
      </c>
      <c r="M350" s="33">
        <v>-1909453.23</v>
      </c>
      <c r="N350" s="33">
        <v>-2535958.23</v>
      </c>
      <c r="O350" s="33">
        <v>-3162463.23</v>
      </c>
      <c r="P350" s="34">
        <f t="shared" si="24"/>
        <v>596566.76999999967</v>
      </c>
      <c r="Q350" s="42"/>
      <c r="R350" s="42"/>
      <c r="S350" s="45"/>
      <c r="T350" s="67">
        <f t="shared" si="30"/>
        <v>596566.76999999967</v>
      </c>
      <c r="U350" s="68"/>
      <c r="V350" s="68"/>
      <c r="W350" s="68"/>
      <c r="X350" s="68"/>
      <c r="Y350" s="68"/>
      <c r="Z350" s="69"/>
    </row>
    <row r="351" spans="1:26" s="70" customFormat="1" ht="12" customHeight="1">
      <c r="A351" s="65">
        <v>18210301</v>
      </c>
      <c r="B351" s="66" t="s">
        <v>400</v>
      </c>
      <c r="C351" s="31">
        <v>18185120.510000002</v>
      </c>
      <c r="D351" s="31">
        <v>18185120.510000002</v>
      </c>
      <c r="E351" s="31">
        <v>18185120.510000002</v>
      </c>
      <c r="F351" s="31">
        <v>18185672.66</v>
      </c>
      <c r="G351" s="31">
        <v>18185772.66</v>
      </c>
      <c r="H351" s="31">
        <v>18185772.66</v>
      </c>
      <c r="I351" s="32">
        <v>18185772.66</v>
      </c>
      <c r="J351" s="32">
        <v>18185772.66</v>
      </c>
      <c r="K351" s="33">
        <v>18185772.66</v>
      </c>
      <c r="L351" s="33">
        <v>18185672.66</v>
      </c>
      <c r="M351" s="33">
        <v>18185672.66</v>
      </c>
      <c r="N351" s="33">
        <v>18185672.66</v>
      </c>
      <c r="O351" s="33">
        <v>18185672.66</v>
      </c>
      <c r="P351" s="34">
        <f t="shared" si="24"/>
        <v>18185599.295416664</v>
      </c>
      <c r="Q351" s="42"/>
      <c r="R351" s="42"/>
      <c r="S351" s="45"/>
      <c r="T351" s="67">
        <f t="shared" si="30"/>
        <v>18185599.295416664</v>
      </c>
      <c r="U351" s="68"/>
      <c r="V351" s="68"/>
      <c r="W351" s="68"/>
      <c r="X351" s="68"/>
      <c r="Y351" s="68"/>
      <c r="Z351" s="69"/>
    </row>
    <row r="352" spans="1:26" s="70" customFormat="1" ht="12" customHeight="1">
      <c r="A352" s="46">
        <v>18210311</v>
      </c>
      <c r="B352" s="56" t="s">
        <v>401</v>
      </c>
      <c r="C352" s="31">
        <v>4934336.2699999996</v>
      </c>
      <c r="D352" s="31">
        <v>6129238.4699999997</v>
      </c>
      <c r="E352" s="31">
        <v>16414332.439999999</v>
      </c>
      <c r="F352" s="31">
        <v>22217697.260000002</v>
      </c>
      <c r="G352" s="31">
        <v>22925637.57</v>
      </c>
      <c r="H352" s="31">
        <v>24149892.850000001</v>
      </c>
      <c r="I352" s="32">
        <v>24252126.800000001</v>
      </c>
      <c r="J352" s="32">
        <v>24117599.18</v>
      </c>
      <c r="K352" s="33">
        <v>24124865.93</v>
      </c>
      <c r="L352" s="33">
        <v>24156737.989999998</v>
      </c>
      <c r="M352" s="33">
        <v>24158611.940000001</v>
      </c>
      <c r="N352" s="33">
        <v>24157683.210000001</v>
      </c>
      <c r="O352" s="33">
        <v>24157767.120000001</v>
      </c>
      <c r="P352" s="34">
        <f t="shared" si="24"/>
        <v>20945872.944583334</v>
      </c>
      <c r="Q352" s="42"/>
      <c r="R352" s="42"/>
      <c r="S352" s="45"/>
      <c r="T352" s="67">
        <f t="shared" si="30"/>
        <v>20945872.944583334</v>
      </c>
      <c r="U352" s="68"/>
      <c r="V352" s="68"/>
      <c r="W352" s="68"/>
      <c r="X352" s="68"/>
      <c r="Y352" s="68"/>
      <c r="Z352" s="69"/>
    </row>
    <row r="353" spans="1:28" s="70" customFormat="1" ht="12" customHeight="1">
      <c r="A353" s="46">
        <v>18210321</v>
      </c>
      <c r="B353" s="30" t="s">
        <v>402</v>
      </c>
      <c r="C353" s="31"/>
      <c r="D353" s="31"/>
      <c r="E353" s="31"/>
      <c r="F353" s="31"/>
      <c r="G353" s="31"/>
      <c r="H353" s="31"/>
      <c r="I353" s="32">
        <v>5592953.0800000001</v>
      </c>
      <c r="J353" s="32">
        <v>4462991.2</v>
      </c>
      <c r="K353" s="33">
        <v>4606263.4400000004</v>
      </c>
      <c r="L353" s="33">
        <v>4550834.93</v>
      </c>
      <c r="M353" s="33">
        <v>4556493.84</v>
      </c>
      <c r="N353" s="33">
        <v>4565453.78</v>
      </c>
      <c r="O353" s="33">
        <v>4574348.42</v>
      </c>
      <c r="P353" s="34">
        <f t="shared" si="24"/>
        <v>2551847.0400000005</v>
      </c>
      <c r="Q353" s="42"/>
      <c r="R353" s="42"/>
      <c r="S353" s="45"/>
      <c r="T353" s="67">
        <f t="shared" si="30"/>
        <v>2551847.0400000005</v>
      </c>
      <c r="U353" s="68"/>
      <c r="V353" s="68"/>
      <c r="W353" s="68"/>
      <c r="X353" s="68"/>
      <c r="Y353" s="68"/>
      <c r="Z353" s="69"/>
      <c r="AA353" s="71"/>
      <c r="AB353" s="71"/>
    </row>
    <row r="354" spans="1:28" s="41" customFormat="1" ht="12" customHeight="1">
      <c r="A354" s="46">
        <v>18220011</v>
      </c>
      <c r="B354" s="30" t="s">
        <v>403</v>
      </c>
      <c r="C354" s="31">
        <v>65708856.939999998</v>
      </c>
      <c r="D354" s="31">
        <v>65708856.939999998</v>
      </c>
      <c r="E354" s="31">
        <v>65708856.939999998</v>
      </c>
      <c r="F354" s="31">
        <v>65708856.939999998</v>
      </c>
      <c r="G354" s="31">
        <v>65708856.939999998</v>
      </c>
      <c r="H354" s="31">
        <v>65708856.939999998</v>
      </c>
      <c r="I354" s="32">
        <v>65708856.939999998</v>
      </c>
      <c r="J354" s="32">
        <v>65708856.939999998</v>
      </c>
      <c r="K354" s="33">
        <v>65708856.939999998</v>
      </c>
      <c r="L354" s="33">
        <v>65708856.939999998</v>
      </c>
      <c r="M354" s="33">
        <v>65708856.939999998</v>
      </c>
      <c r="N354" s="33">
        <v>65708856.939999998</v>
      </c>
      <c r="O354" s="33">
        <v>65708856.939999998</v>
      </c>
      <c r="P354" s="34">
        <f t="shared" si="24"/>
        <v>65708856.94000002</v>
      </c>
      <c r="Q354" s="42" t="s">
        <v>404</v>
      </c>
      <c r="R354" s="42"/>
      <c r="S354" s="45">
        <v>23</v>
      </c>
      <c r="T354" s="38"/>
      <c r="U354" s="39"/>
      <c r="V354" s="39"/>
      <c r="W354" s="39">
        <f>P354</f>
        <v>65708856.94000002</v>
      </c>
      <c r="X354" s="39">
        <f>W354</f>
        <v>65708856.94000002</v>
      </c>
      <c r="Y354" s="39"/>
      <c r="Z354" s="40"/>
      <c r="AA354" s="72"/>
      <c r="AB354" s="72"/>
    </row>
    <row r="355" spans="1:28" s="41" customFormat="1" ht="12" customHeight="1">
      <c r="A355" s="46">
        <v>18220021</v>
      </c>
      <c r="B355" s="30" t="s">
        <v>405</v>
      </c>
      <c r="C355" s="31">
        <v>743111.53</v>
      </c>
      <c r="D355" s="31">
        <v>743111.53</v>
      </c>
      <c r="E355" s="31">
        <v>743111.53</v>
      </c>
      <c r="F355" s="31">
        <v>743111.53</v>
      </c>
      <c r="G355" s="31">
        <v>743111.53</v>
      </c>
      <c r="H355" s="31">
        <v>743111.53</v>
      </c>
      <c r="I355" s="32">
        <v>743111.53</v>
      </c>
      <c r="J355" s="32">
        <v>743111.53</v>
      </c>
      <c r="K355" s="33">
        <v>743111.53</v>
      </c>
      <c r="L355" s="33">
        <v>743111.53</v>
      </c>
      <c r="M355" s="33">
        <v>743111.53</v>
      </c>
      <c r="N355" s="33">
        <v>743111.53</v>
      </c>
      <c r="O355" s="33">
        <v>743111.53</v>
      </c>
      <c r="P355" s="34">
        <f t="shared" si="24"/>
        <v>743111.53000000014</v>
      </c>
      <c r="Q355" s="42" t="s">
        <v>404</v>
      </c>
      <c r="R355" s="42"/>
      <c r="S355" s="45">
        <v>23</v>
      </c>
      <c r="T355" s="38"/>
      <c r="U355" s="39"/>
      <c r="V355" s="39"/>
      <c r="W355" s="39">
        <f t="shared" ref="W355:W360" si="31">P355</f>
        <v>743111.53000000014</v>
      </c>
      <c r="X355" s="39">
        <f t="shared" ref="X355:X360" si="32">W355</f>
        <v>743111.53000000014</v>
      </c>
      <c r="Y355" s="39"/>
      <c r="Z355" s="40"/>
      <c r="AA355" s="72"/>
      <c r="AB355" s="72"/>
    </row>
    <row r="356" spans="1:28" s="41" customFormat="1" ht="12" customHeight="1">
      <c r="A356" s="46">
        <v>18220031</v>
      </c>
      <c r="B356" s="30" t="s">
        <v>406</v>
      </c>
      <c r="C356" s="31">
        <v>-18818583.699999999</v>
      </c>
      <c r="D356" s="31">
        <v>-18818583.699999999</v>
      </c>
      <c r="E356" s="31">
        <v>-18818583.699999999</v>
      </c>
      <c r="F356" s="31">
        <v>-18818583.699999999</v>
      </c>
      <c r="G356" s="31">
        <v>-18818583.699999999</v>
      </c>
      <c r="H356" s="31">
        <v>-18818583.699999999</v>
      </c>
      <c r="I356" s="32">
        <v>-18818583.699999999</v>
      </c>
      <c r="J356" s="32">
        <v>-18818583.699999999</v>
      </c>
      <c r="K356" s="33">
        <v>-18818583.699999999</v>
      </c>
      <c r="L356" s="33">
        <v>-18818583.699999999</v>
      </c>
      <c r="M356" s="33">
        <v>-18818583.699999999</v>
      </c>
      <c r="N356" s="33">
        <v>-18818583.699999999</v>
      </c>
      <c r="O356" s="33">
        <v>-18818583.699999999</v>
      </c>
      <c r="P356" s="34">
        <f t="shared" si="24"/>
        <v>-18818583.699999996</v>
      </c>
      <c r="Q356" s="42" t="s">
        <v>404</v>
      </c>
      <c r="R356" s="42"/>
      <c r="S356" s="45">
        <v>23</v>
      </c>
      <c r="T356" s="38"/>
      <c r="U356" s="39"/>
      <c r="V356" s="39"/>
      <c r="W356" s="39">
        <f t="shared" si="31"/>
        <v>-18818583.699999996</v>
      </c>
      <c r="X356" s="39">
        <f t="shared" si="32"/>
        <v>-18818583.699999996</v>
      </c>
      <c r="Y356" s="39"/>
      <c r="Z356" s="40"/>
      <c r="AA356" s="72"/>
      <c r="AB356" s="72"/>
    </row>
    <row r="357" spans="1:28" s="41" customFormat="1" ht="12" customHeight="1">
      <c r="A357" s="46">
        <v>18220041</v>
      </c>
      <c r="B357" s="30" t="s">
        <v>407</v>
      </c>
      <c r="C357" s="31">
        <v>-17500469.239999998</v>
      </c>
      <c r="D357" s="31">
        <v>-17625027.739999998</v>
      </c>
      <c r="E357" s="31">
        <v>-17749586.239999998</v>
      </c>
      <c r="F357" s="31">
        <v>-17874144.739999998</v>
      </c>
      <c r="G357" s="31">
        <v>-17998703.239999998</v>
      </c>
      <c r="H357" s="31">
        <v>-18123261.739999998</v>
      </c>
      <c r="I357" s="32">
        <v>-18247820.239999998</v>
      </c>
      <c r="J357" s="32">
        <v>-18372378.739999998</v>
      </c>
      <c r="K357" s="33">
        <v>-18496937.239999998</v>
      </c>
      <c r="L357" s="33">
        <v>-18621495.739999998</v>
      </c>
      <c r="M357" s="33">
        <v>-18746054.239999998</v>
      </c>
      <c r="N357" s="33">
        <v>-18870612.739999998</v>
      </c>
      <c r="O357" s="33">
        <v>-18995171.239999998</v>
      </c>
      <c r="P357" s="34">
        <f t="shared" si="24"/>
        <v>-18247820.240000002</v>
      </c>
      <c r="Q357" s="42" t="s">
        <v>404</v>
      </c>
      <c r="R357" s="42"/>
      <c r="S357" s="45">
        <v>23</v>
      </c>
      <c r="T357" s="38"/>
      <c r="U357" s="39"/>
      <c r="V357" s="39"/>
      <c r="W357" s="39">
        <f t="shared" si="31"/>
        <v>-18247820.240000002</v>
      </c>
      <c r="X357" s="39">
        <f t="shared" si="32"/>
        <v>-18247820.240000002</v>
      </c>
      <c r="Y357" s="39"/>
      <c r="Z357" s="40"/>
      <c r="AA357" s="72"/>
      <c r="AB357" s="72"/>
    </row>
    <row r="358" spans="1:28" s="41" customFormat="1" ht="12" customHeight="1">
      <c r="A358" s="46">
        <v>18220061</v>
      </c>
      <c r="B358" s="30" t="s">
        <v>408</v>
      </c>
      <c r="C358" s="31">
        <v>-30211680.609999999</v>
      </c>
      <c r="D358" s="31">
        <v>-30211680.609999999</v>
      </c>
      <c r="E358" s="31">
        <v>-30211680.609999999</v>
      </c>
      <c r="F358" s="31">
        <v>-30211680.609999999</v>
      </c>
      <c r="G358" s="31">
        <v>-30211680.609999999</v>
      </c>
      <c r="H358" s="31">
        <v>-30211680.609999999</v>
      </c>
      <c r="I358" s="32">
        <v>-30211680.609999999</v>
      </c>
      <c r="J358" s="32">
        <v>-30211680.609999999</v>
      </c>
      <c r="K358" s="33">
        <v>-30211680.609999999</v>
      </c>
      <c r="L358" s="33">
        <v>-30211680.609999999</v>
      </c>
      <c r="M358" s="33">
        <v>-30211680.609999999</v>
      </c>
      <c r="N358" s="33">
        <v>-30211680.609999999</v>
      </c>
      <c r="O358" s="33">
        <v>-30211680.609999999</v>
      </c>
      <c r="P358" s="34">
        <f t="shared" si="24"/>
        <v>-30211680.610000011</v>
      </c>
      <c r="Q358" s="42" t="s">
        <v>409</v>
      </c>
      <c r="R358" s="42"/>
      <c r="S358" s="45">
        <v>23</v>
      </c>
      <c r="T358" s="38"/>
      <c r="U358" s="39"/>
      <c r="V358" s="39"/>
      <c r="W358" s="39">
        <f t="shared" si="31"/>
        <v>-30211680.610000011</v>
      </c>
      <c r="X358" s="39">
        <f t="shared" si="32"/>
        <v>-30211680.610000011</v>
      </c>
      <c r="Y358" s="39"/>
      <c r="Z358" s="40"/>
      <c r="AA358" s="72"/>
      <c r="AB358" s="72"/>
    </row>
    <row r="359" spans="1:28" s="41" customFormat="1" ht="12" customHeight="1">
      <c r="A359" s="46">
        <v>18220091</v>
      </c>
      <c r="B359" s="30" t="s">
        <v>410</v>
      </c>
      <c r="C359" s="31">
        <v>301584.90999999997</v>
      </c>
      <c r="D359" s="31">
        <v>281479.23</v>
      </c>
      <c r="E359" s="31">
        <v>261373.55</v>
      </c>
      <c r="F359" s="31">
        <v>241267.87</v>
      </c>
      <c r="G359" s="31">
        <v>221162.19</v>
      </c>
      <c r="H359" s="31">
        <v>201056.51</v>
      </c>
      <c r="I359" s="32">
        <v>180950.83</v>
      </c>
      <c r="J359" s="32">
        <v>160845.15</v>
      </c>
      <c r="K359" s="33">
        <v>140739.47</v>
      </c>
      <c r="L359" s="33">
        <v>120633.79</v>
      </c>
      <c r="M359" s="33">
        <v>100528.11</v>
      </c>
      <c r="N359" s="33">
        <v>80422.429999999993</v>
      </c>
      <c r="O359" s="33">
        <v>60316.75</v>
      </c>
      <c r="P359" s="34">
        <f t="shared" si="24"/>
        <v>180950.83</v>
      </c>
      <c r="Q359" s="42" t="s">
        <v>411</v>
      </c>
      <c r="R359" s="42"/>
      <c r="S359" s="45" t="s">
        <v>113</v>
      </c>
      <c r="T359" s="38"/>
      <c r="U359" s="39"/>
      <c r="V359" s="39"/>
      <c r="W359" s="39">
        <f t="shared" si="31"/>
        <v>180950.83</v>
      </c>
      <c r="X359" s="39">
        <f t="shared" si="32"/>
        <v>180950.83</v>
      </c>
      <c r="Y359" s="39"/>
      <c r="Z359" s="40"/>
      <c r="AA359" s="72"/>
      <c r="AB359" s="72"/>
    </row>
    <row r="360" spans="1:28" s="41" customFormat="1" ht="12" customHeight="1">
      <c r="A360" s="46">
        <v>18220101</v>
      </c>
      <c r="B360" s="30" t="s">
        <v>412</v>
      </c>
      <c r="C360" s="31">
        <v>11420503.27</v>
      </c>
      <c r="D360" s="31">
        <v>11137878.27</v>
      </c>
      <c r="E360" s="31">
        <v>10851932.84</v>
      </c>
      <c r="F360" s="31">
        <v>10569307.84</v>
      </c>
      <c r="G360" s="31">
        <v>10286682.84</v>
      </c>
      <c r="H360" s="31">
        <v>10004057.84</v>
      </c>
      <c r="I360" s="32">
        <v>9721432.8399999999</v>
      </c>
      <c r="J360" s="32">
        <v>9438807.8399999999</v>
      </c>
      <c r="K360" s="33">
        <v>9156182.8399999999</v>
      </c>
      <c r="L360" s="33">
        <v>8873557.8399999999</v>
      </c>
      <c r="M360" s="33">
        <v>8590932.8399999999</v>
      </c>
      <c r="N360" s="33">
        <v>8308307.8399999999</v>
      </c>
      <c r="O360" s="33">
        <v>8025682.8399999999</v>
      </c>
      <c r="P360" s="34">
        <f t="shared" si="24"/>
        <v>9721847.8937500026</v>
      </c>
      <c r="Q360" s="42" t="s">
        <v>413</v>
      </c>
      <c r="R360" s="42"/>
      <c r="S360" s="45" t="s">
        <v>113</v>
      </c>
      <c r="T360" s="38"/>
      <c r="U360" s="39"/>
      <c r="V360" s="39"/>
      <c r="W360" s="39">
        <f t="shared" si="31"/>
        <v>9721847.8937500026</v>
      </c>
      <c r="X360" s="39">
        <f t="shared" si="32"/>
        <v>9721847.8937500026</v>
      </c>
      <c r="Y360" s="39"/>
      <c r="Z360" s="40"/>
      <c r="AA360" s="72"/>
      <c r="AB360" s="72"/>
    </row>
    <row r="361" spans="1:28" s="41" customFormat="1" ht="12" customHeight="1">
      <c r="A361" s="46">
        <v>18230002</v>
      </c>
      <c r="B361" s="30" t="s">
        <v>414</v>
      </c>
      <c r="C361" s="31">
        <v>993655.74</v>
      </c>
      <c r="D361" s="31">
        <v>1034878.94</v>
      </c>
      <c r="E361" s="31">
        <v>505607.05</v>
      </c>
      <c r="F361" s="31">
        <v>1208409.3600000001</v>
      </c>
      <c r="G361" s="31">
        <v>1235715.06</v>
      </c>
      <c r="H361" s="31">
        <v>1276642.43</v>
      </c>
      <c r="I361" s="32">
        <v>1443935.76</v>
      </c>
      <c r="J361" s="32">
        <v>1536724.83</v>
      </c>
      <c r="K361" s="33">
        <v>1659064.15</v>
      </c>
      <c r="L361" s="33">
        <v>1775698.55</v>
      </c>
      <c r="M361" s="33">
        <v>1863053.43</v>
      </c>
      <c r="N361" s="33">
        <v>1557700.43</v>
      </c>
      <c r="O361" s="33">
        <v>1649183.07</v>
      </c>
      <c r="P361" s="34">
        <f t="shared" si="24"/>
        <v>1368237.4495833332</v>
      </c>
      <c r="Q361" s="42"/>
      <c r="R361" s="42"/>
      <c r="S361" s="45" t="s">
        <v>415</v>
      </c>
      <c r="T361" s="38"/>
      <c r="U361" s="39"/>
      <c r="V361" s="39"/>
      <c r="W361" s="39">
        <f>P361</f>
        <v>1368237.4495833332</v>
      </c>
      <c r="X361" s="39"/>
      <c r="Y361" s="39"/>
      <c r="Z361" s="40">
        <f>W361</f>
        <v>1368237.4495833332</v>
      </c>
      <c r="AA361" s="72"/>
      <c r="AB361" s="72"/>
    </row>
    <row r="362" spans="1:28" s="41" customFormat="1" ht="12" customHeight="1">
      <c r="A362" s="46">
        <v>18230021</v>
      </c>
      <c r="B362" s="30" t="s">
        <v>416</v>
      </c>
      <c r="C362" s="31">
        <v>64813214.200000003</v>
      </c>
      <c r="D362" s="31">
        <v>72531723.670000002</v>
      </c>
      <c r="E362" s="31">
        <v>81823834.959999993</v>
      </c>
      <c r="F362" s="31">
        <v>93198239.299999997</v>
      </c>
      <c r="G362" s="31">
        <v>100503119.01000001</v>
      </c>
      <c r="H362" s="31">
        <v>108505004.12</v>
      </c>
      <c r="I362" s="32">
        <v>116314549.15000001</v>
      </c>
      <c r="J362" s="32">
        <v>124257486.53</v>
      </c>
      <c r="K362" s="33">
        <v>38058394.75</v>
      </c>
      <c r="L362" s="33">
        <v>47785361.57</v>
      </c>
      <c r="M362" s="33">
        <v>55920120.219999999</v>
      </c>
      <c r="N362" s="33">
        <v>64031529.689999998</v>
      </c>
      <c r="O362" s="33">
        <v>70823650.810000002</v>
      </c>
      <c r="P362" s="34">
        <f t="shared" si="24"/>
        <v>80895649.622916669</v>
      </c>
      <c r="Q362" s="49"/>
      <c r="R362" s="49"/>
      <c r="S362" s="50" t="s">
        <v>115</v>
      </c>
      <c r="T362" s="38">
        <f>P362</f>
        <v>80895649.622916669</v>
      </c>
      <c r="U362" s="39"/>
      <c r="V362" s="39"/>
      <c r="W362" s="39"/>
      <c r="X362" s="39"/>
      <c r="Y362" s="39"/>
      <c r="Z362" s="40"/>
      <c r="AA362" s="72"/>
      <c r="AB362" s="72"/>
    </row>
    <row r="363" spans="1:28" s="41" customFormat="1" ht="12" customHeight="1">
      <c r="A363" s="46">
        <v>18230031</v>
      </c>
      <c r="B363" s="30" t="s">
        <v>417</v>
      </c>
      <c r="C363" s="31">
        <v>51880625.939999998</v>
      </c>
      <c r="D363" s="31">
        <v>51677496.140000001</v>
      </c>
      <c r="E363" s="31">
        <v>51474366.340000004</v>
      </c>
      <c r="F363" s="31">
        <v>52197238.469999999</v>
      </c>
      <c r="G363" s="31">
        <v>51991739.649999999</v>
      </c>
      <c r="H363" s="31">
        <v>51786240.829999998</v>
      </c>
      <c r="I363" s="32">
        <v>51580742.289999999</v>
      </c>
      <c r="J363" s="32">
        <v>51375243.469999999</v>
      </c>
      <c r="K363" s="33">
        <v>51169744.649999999</v>
      </c>
      <c r="L363" s="33">
        <v>50964245.829999998</v>
      </c>
      <c r="M363" s="33">
        <v>50758747.009999998</v>
      </c>
      <c r="N363" s="33">
        <v>50553248.189999998</v>
      </c>
      <c r="O363" s="33">
        <v>50347749.369999997</v>
      </c>
      <c r="P363" s="34">
        <f t="shared" si="24"/>
        <v>51386936.710416667</v>
      </c>
      <c r="Q363" s="42" t="s">
        <v>418</v>
      </c>
      <c r="R363" s="42"/>
      <c r="S363" s="45">
        <v>23</v>
      </c>
      <c r="T363" s="38"/>
      <c r="U363" s="39"/>
      <c r="V363" s="39"/>
      <c r="W363" s="39">
        <f>P363</f>
        <v>51386936.710416667</v>
      </c>
      <c r="X363" s="39">
        <f>W363</f>
        <v>51386936.710416667</v>
      </c>
      <c r="Y363" s="39"/>
      <c r="Z363" s="40"/>
      <c r="AA363" s="72"/>
      <c r="AB363" s="72"/>
    </row>
    <row r="364" spans="1:28" s="41" customFormat="1" ht="12" customHeight="1">
      <c r="A364" s="46">
        <v>18230032</v>
      </c>
      <c r="B364" s="30" t="s">
        <v>419</v>
      </c>
      <c r="C364" s="31">
        <v>8516631.8900000006</v>
      </c>
      <c r="D364" s="31">
        <v>10071209.16</v>
      </c>
      <c r="E364" s="31">
        <v>10849367.41</v>
      </c>
      <c r="F364" s="31">
        <v>13094077.869999999</v>
      </c>
      <c r="G364" s="31">
        <v>14464095</v>
      </c>
      <c r="H364" s="31">
        <v>15450190.75</v>
      </c>
      <c r="I364" s="32">
        <v>16549980.66</v>
      </c>
      <c r="J364" s="32">
        <v>17447502.739999998</v>
      </c>
      <c r="K364" s="33">
        <v>5118002.0199999996</v>
      </c>
      <c r="L364" s="33">
        <v>6253370.5899999999</v>
      </c>
      <c r="M364" s="33">
        <v>7001703.5899999999</v>
      </c>
      <c r="N364" s="33">
        <v>7929707.54</v>
      </c>
      <c r="O364" s="33">
        <v>8890646.4700000007</v>
      </c>
      <c r="P364" s="34">
        <f t="shared" si="24"/>
        <v>11077737.209166666</v>
      </c>
      <c r="Q364" s="42"/>
      <c r="R364" s="42"/>
      <c r="S364" s="45" t="s">
        <v>115</v>
      </c>
      <c r="T364" s="38">
        <f>P364</f>
        <v>11077737.209166666</v>
      </c>
      <c r="U364" s="39"/>
      <c r="V364" s="39"/>
      <c r="W364" s="39"/>
      <c r="X364" s="39"/>
      <c r="Y364" s="39"/>
      <c r="Z364" s="40"/>
      <c r="AA364" s="72"/>
      <c r="AB364" s="72"/>
    </row>
    <row r="365" spans="1:28" s="41" customFormat="1" ht="12" customHeight="1">
      <c r="A365" s="46">
        <v>18230041</v>
      </c>
      <c r="B365" s="30" t="s">
        <v>420</v>
      </c>
      <c r="C365" s="31">
        <v>21589277</v>
      </c>
      <c r="D365" s="31">
        <v>21589277</v>
      </c>
      <c r="E365" s="31">
        <v>21589277</v>
      </c>
      <c r="F365" s="31">
        <v>21589277</v>
      </c>
      <c r="G365" s="31">
        <v>21589277</v>
      </c>
      <c r="H365" s="31">
        <v>21589277</v>
      </c>
      <c r="I365" s="32">
        <v>21589277</v>
      </c>
      <c r="J365" s="32">
        <v>21589277</v>
      </c>
      <c r="K365" s="33">
        <v>21589277</v>
      </c>
      <c r="L365" s="33">
        <v>21589277</v>
      </c>
      <c r="M365" s="33">
        <v>21589277</v>
      </c>
      <c r="N365" s="33">
        <v>21589277</v>
      </c>
      <c r="O365" s="33">
        <v>21589277</v>
      </c>
      <c r="P365" s="34">
        <f t="shared" si="24"/>
        <v>21589277</v>
      </c>
      <c r="Q365" s="42">
        <v>7</v>
      </c>
      <c r="R365" s="42"/>
      <c r="S365" s="45">
        <v>23</v>
      </c>
      <c r="T365" s="38"/>
      <c r="U365" s="39"/>
      <c r="V365" s="39"/>
      <c r="W365" s="39">
        <f>P365</f>
        <v>21589277</v>
      </c>
      <c r="X365" s="39">
        <f>W365</f>
        <v>21589277</v>
      </c>
      <c r="Y365" s="39"/>
      <c r="Z365" s="40"/>
      <c r="AA365" s="72"/>
      <c r="AB365" s="72"/>
    </row>
    <row r="366" spans="1:28" s="41" customFormat="1" ht="12" customHeight="1">
      <c r="A366" s="46">
        <v>18230042</v>
      </c>
      <c r="B366" s="30" t="s">
        <v>421</v>
      </c>
      <c r="C366" s="31">
        <v>-758655.04</v>
      </c>
      <c r="D366" s="31">
        <v>-1447301.95</v>
      </c>
      <c r="E366" s="31">
        <v>-2964287.11</v>
      </c>
      <c r="F366" s="31">
        <v>-5050218.58</v>
      </c>
      <c r="G366" s="31">
        <v>-6883086.0199999996</v>
      </c>
      <c r="H366" s="31">
        <v>-8108964.46</v>
      </c>
      <c r="I366" s="32">
        <v>-9684753.6099999994</v>
      </c>
      <c r="J366" s="32">
        <v>-10447554.810000001</v>
      </c>
      <c r="K366" s="33">
        <v>1947952.78</v>
      </c>
      <c r="L366" s="33">
        <v>1394924.45</v>
      </c>
      <c r="M366" s="33">
        <v>881594.53</v>
      </c>
      <c r="N366" s="33">
        <v>447007.72</v>
      </c>
      <c r="O366" s="33">
        <v>-125384.6</v>
      </c>
      <c r="P366" s="34">
        <f t="shared" si="24"/>
        <v>-3363058.9066666667</v>
      </c>
      <c r="Q366" s="42"/>
      <c r="R366" s="42"/>
      <c r="S366" s="45" t="s">
        <v>115</v>
      </c>
      <c r="T366" s="38">
        <f>P366</f>
        <v>-3363058.9066666667</v>
      </c>
      <c r="U366" s="39"/>
      <c r="V366" s="39"/>
      <c r="W366" s="39"/>
      <c r="X366" s="39"/>
      <c r="Y366" s="39"/>
      <c r="Z366" s="40"/>
      <c r="AA366" s="72"/>
      <c r="AB366" s="72"/>
    </row>
    <row r="367" spans="1:28" s="41" customFormat="1" ht="12" customHeight="1">
      <c r="A367" s="46">
        <v>18230051</v>
      </c>
      <c r="B367" s="30" t="s">
        <v>422</v>
      </c>
      <c r="C367" s="31">
        <v>-16573911.359999999</v>
      </c>
      <c r="D367" s="31">
        <v>-16621951.25</v>
      </c>
      <c r="E367" s="31">
        <v>-16669991.140000001</v>
      </c>
      <c r="F367" s="31">
        <v>-16718031.029999999</v>
      </c>
      <c r="G367" s="31">
        <v>-16766070.92</v>
      </c>
      <c r="H367" s="31">
        <v>-16814110.809999999</v>
      </c>
      <c r="I367" s="32">
        <v>-16862150.699999999</v>
      </c>
      <c r="J367" s="32">
        <v>-16910190.59</v>
      </c>
      <c r="K367" s="33">
        <v>-16958230.48</v>
      </c>
      <c r="L367" s="33">
        <v>-17006270.370000001</v>
      </c>
      <c r="M367" s="33">
        <v>-17054310.260000002</v>
      </c>
      <c r="N367" s="33">
        <v>-17102350.149999999</v>
      </c>
      <c r="O367" s="33">
        <v>-17150390.039999999</v>
      </c>
      <c r="P367" s="34">
        <f t="shared" si="24"/>
        <v>-16862150.699999999</v>
      </c>
      <c r="Q367" s="42">
        <v>8</v>
      </c>
      <c r="R367" s="42"/>
      <c r="S367" s="45">
        <v>23</v>
      </c>
      <c r="T367" s="38"/>
      <c r="U367" s="39"/>
      <c r="V367" s="39"/>
      <c r="W367" s="39">
        <f t="shared" ref="W367:W370" si="33">P367</f>
        <v>-16862150.699999999</v>
      </c>
      <c r="X367" s="39">
        <f t="shared" ref="X367:X370" si="34">W367</f>
        <v>-16862150.699999999</v>
      </c>
      <c r="Y367" s="39"/>
      <c r="Z367" s="40"/>
      <c r="AA367" s="72"/>
      <c r="AB367" s="72"/>
    </row>
    <row r="368" spans="1:28" s="41" customFormat="1" ht="12" customHeight="1">
      <c r="A368" s="46">
        <v>18230061</v>
      </c>
      <c r="B368" s="30" t="s">
        <v>423</v>
      </c>
      <c r="C368" s="31">
        <v>1212346</v>
      </c>
      <c r="D368" s="31">
        <v>1200779</v>
      </c>
      <c r="E368" s="31">
        <v>1189212</v>
      </c>
      <c r="F368" s="31">
        <v>1177645</v>
      </c>
      <c r="G368" s="31">
        <v>1166078</v>
      </c>
      <c r="H368" s="31">
        <v>1154511</v>
      </c>
      <c r="I368" s="32">
        <v>1142944</v>
      </c>
      <c r="J368" s="32">
        <v>1131377</v>
      </c>
      <c r="K368" s="33">
        <v>1119810</v>
      </c>
      <c r="L368" s="33">
        <v>1108243</v>
      </c>
      <c r="M368" s="33">
        <v>1096676</v>
      </c>
      <c r="N368" s="33">
        <v>1085109</v>
      </c>
      <c r="O368" s="33">
        <v>1073542</v>
      </c>
      <c r="P368" s="34">
        <f t="shared" si="24"/>
        <v>1142944</v>
      </c>
      <c r="Q368" s="42">
        <v>9</v>
      </c>
      <c r="R368" s="42"/>
      <c r="S368" s="45" t="s">
        <v>113</v>
      </c>
      <c r="T368" s="38"/>
      <c r="U368" s="39"/>
      <c r="V368" s="39"/>
      <c r="W368" s="39">
        <f t="shared" si="33"/>
        <v>1142944</v>
      </c>
      <c r="X368" s="39">
        <f t="shared" si="34"/>
        <v>1142944</v>
      </c>
      <c r="Y368" s="39"/>
      <c r="Z368" s="40"/>
      <c r="AA368" s="72"/>
      <c r="AB368" s="72"/>
    </row>
    <row r="369" spans="1:28" s="41" customFormat="1" ht="12" customHeight="1">
      <c r="A369" s="46">
        <v>18230071</v>
      </c>
      <c r="B369" s="30" t="s">
        <v>424</v>
      </c>
      <c r="C369" s="31">
        <v>113632921</v>
      </c>
      <c r="D369" s="31">
        <v>113632921</v>
      </c>
      <c r="E369" s="31">
        <v>113632921</v>
      </c>
      <c r="F369" s="31">
        <v>113632921</v>
      </c>
      <c r="G369" s="31">
        <v>113632921</v>
      </c>
      <c r="H369" s="31">
        <v>113632921</v>
      </c>
      <c r="I369" s="32">
        <v>113632921</v>
      </c>
      <c r="J369" s="32">
        <v>113632921</v>
      </c>
      <c r="K369" s="33">
        <v>113632921</v>
      </c>
      <c r="L369" s="33">
        <v>113632921</v>
      </c>
      <c r="M369" s="33">
        <v>113632921</v>
      </c>
      <c r="N369" s="33">
        <v>113632921</v>
      </c>
      <c r="O369" s="33">
        <v>113632921</v>
      </c>
      <c r="P369" s="34">
        <f t="shared" si="24"/>
        <v>113632921</v>
      </c>
      <c r="Q369" s="42">
        <v>10</v>
      </c>
      <c r="R369" s="42"/>
      <c r="S369" s="45">
        <v>23</v>
      </c>
      <c r="T369" s="38"/>
      <c r="U369" s="39"/>
      <c r="V369" s="39"/>
      <c r="W369" s="39">
        <f t="shared" si="33"/>
        <v>113632921</v>
      </c>
      <c r="X369" s="39">
        <f t="shared" si="34"/>
        <v>113632921</v>
      </c>
      <c r="Y369" s="39"/>
      <c r="Z369" s="40"/>
      <c r="AA369" s="72"/>
      <c r="AB369" s="72"/>
    </row>
    <row r="370" spans="1:28" s="41" customFormat="1" ht="12" customHeight="1">
      <c r="A370" s="46">
        <v>18230081</v>
      </c>
      <c r="B370" s="30" t="s">
        <v>425</v>
      </c>
      <c r="C370" s="31">
        <v>-107461427.98999999</v>
      </c>
      <c r="D370" s="31">
        <v>-107755312.98999999</v>
      </c>
      <c r="E370" s="31">
        <v>-108049197.98999999</v>
      </c>
      <c r="F370" s="31">
        <v>-108343082.98999999</v>
      </c>
      <c r="G370" s="31">
        <v>-108636967.98999999</v>
      </c>
      <c r="H370" s="31">
        <v>-108930852.98999999</v>
      </c>
      <c r="I370" s="32">
        <v>-109224737.98999999</v>
      </c>
      <c r="J370" s="32">
        <v>-109518622.98999999</v>
      </c>
      <c r="K370" s="33">
        <v>-109812507.98999999</v>
      </c>
      <c r="L370" s="33">
        <v>-110106392.98999999</v>
      </c>
      <c r="M370" s="33">
        <v>-110400277.98999999</v>
      </c>
      <c r="N370" s="33">
        <v>-110694162.98999999</v>
      </c>
      <c r="O370" s="33">
        <v>-110988047.98999999</v>
      </c>
      <c r="P370" s="34">
        <f t="shared" si="24"/>
        <v>-109224737.98999999</v>
      </c>
      <c r="Q370" s="42">
        <v>11</v>
      </c>
      <c r="R370" s="42"/>
      <c r="S370" s="45">
        <v>23</v>
      </c>
      <c r="T370" s="38"/>
      <c r="U370" s="39"/>
      <c r="V370" s="39"/>
      <c r="W370" s="39">
        <f t="shared" si="33"/>
        <v>-109224737.98999999</v>
      </c>
      <c r="X370" s="39">
        <f t="shared" si="34"/>
        <v>-109224737.98999999</v>
      </c>
      <c r="Y370" s="39"/>
      <c r="Z370" s="40"/>
      <c r="AA370" s="72"/>
      <c r="AB370" s="72"/>
    </row>
    <row r="371" spans="1:28" s="41" customFormat="1" ht="12" customHeight="1">
      <c r="A371" s="46">
        <v>18230281</v>
      </c>
      <c r="B371" s="30" t="s">
        <v>426</v>
      </c>
      <c r="C371" s="31">
        <v>1828298</v>
      </c>
      <c r="D371" s="31">
        <v>1828298</v>
      </c>
      <c r="E371" s="31">
        <v>0</v>
      </c>
      <c r="F371" s="31">
        <v>0</v>
      </c>
      <c r="G371" s="31">
        <v>0</v>
      </c>
      <c r="H371" s="31">
        <v>0</v>
      </c>
      <c r="I371" s="32">
        <v>0</v>
      </c>
      <c r="J371" s="32">
        <v>0</v>
      </c>
      <c r="K371" s="33">
        <v>0</v>
      </c>
      <c r="L371" s="33">
        <v>0</v>
      </c>
      <c r="M371" s="33">
        <v>0</v>
      </c>
      <c r="N371" s="33">
        <v>0</v>
      </c>
      <c r="O371" s="33">
        <v>0</v>
      </c>
      <c r="P371" s="34">
        <f t="shared" si="24"/>
        <v>228537.25</v>
      </c>
      <c r="Q371" s="42"/>
      <c r="R371" s="42"/>
      <c r="S371" s="45" t="s">
        <v>116</v>
      </c>
      <c r="T371" s="38"/>
      <c r="U371" s="39"/>
      <c r="V371" s="39"/>
      <c r="W371" s="39">
        <f>P371</f>
        <v>228537.25</v>
      </c>
      <c r="X371" s="39"/>
      <c r="Y371" s="39"/>
      <c r="Z371" s="40">
        <f>W371</f>
        <v>228537.25</v>
      </c>
      <c r="AA371" s="72"/>
      <c r="AB371" s="72"/>
    </row>
    <row r="372" spans="1:28" s="41" customFormat="1" ht="12" customHeight="1">
      <c r="A372" s="46">
        <v>18230291</v>
      </c>
      <c r="B372" s="30" t="s">
        <v>427</v>
      </c>
      <c r="C372" s="31">
        <v>-1828298</v>
      </c>
      <c r="D372" s="31">
        <v>-1828298</v>
      </c>
      <c r="E372" s="31">
        <v>0</v>
      </c>
      <c r="F372" s="31">
        <v>0</v>
      </c>
      <c r="G372" s="31">
        <v>0</v>
      </c>
      <c r="H372" s="31">
        <v>0</v>
      </c>
      <c r="I372" s="32">
        <v>0</v>
      </c>
      <c r="J372" s="32">
        <v>0</v>
      </c>
      <c r="K372" s="33">
        <v>0</v>
      </c>
      <c r="L372" s="33">
        <v>0</v>
      </c>
      <c r="M372" s="33">
        <v>0</v>
      </c>
      <c r="N372" s="33">
        <v>0</v>
      </c>
      <c r="O372" s="33">
        <v>0</v>
      </c>
      <c r="P372" s="34">
        <f t="shared" si="24"/>
        <v>-228537.25</v>
      </c>
      <c r="Q372" s="42"/>
      <c r="R372" s="42"/>
      <c r="S372" s="45" t="s">
        <v>116</v>
      </c>
      <c r="T372" s="38"/>
      <c r="U372" s="39"/>
      <c r="V372" s="39"/>
      <c r="W372" s="39">
        <f>P372</f>
        <v>-228537.25</v>
      </c>
      <c r="X372" s="39"/>
      <c r="Y372" s="39"/>
      <c r="Z372" s="40">
        <f>W372</f>
        <v>-228537.25</v>
      </c>
      <c r="AA372" s="72"/>
      <c r="AB372" s="72"/>
    </row>
    <row r="373" spans="1:28" s="41" customFormat="1" ht="12" customHeight="1" thickBot="1">
      <c r="A373" s="46">
        <v>18230311</v>
      </c>
      <c r="B373" s="30" t="s">
        <v>428</v>
      </c>
      <c r="C373" s="31">
        <v>30000</v>
      </c>
      <c r="D373" s="31">
        <v>30000</v>
      </c>
      <c r="E373" s="31">
        <v>30000</v>
      </c>
      <c r="F373" s="31">
        <v>30000</v>
      </c>
      <c r="G373" s="31">
        <v>30000</v>
      </c>
      <c r="H373" s="31">
        <v>30000</v>
      </c>
      <c r="I373" s="32">
        <v>30000</v>
      </c>
      <c r="J373" s="32">
        <v>30000</v>
      </c>
      <c r="K373" s="33">
        <v>30000</v>
      </c>
      <c r="L373" s="33">
        <v>30000</v>
      </c>
      <c r="M373" s="33">
        <v>30000</v>
      </c>
      <c r="N373" s="33">
        <v>30000</v>
      </c>
      <c r="O373" s="33">
        <v>30000</v>
      </c>
      <c r="P373" s="34">
        <f t="shared" si="24"/>
        <v>30000</v>
      </c>
      <c r="Q373" s="42"/>
      <c r="R373" s="42"/>
      <c r="S373" s="45" t="s">
        <v>116</v>
      </c>
      <c r="T373" s="38"/>
      <c r="U373" s="39"/>
      <c r="V373" s="39"/>
      <c r="W373" s="39">
        <f>P373</f>
        <v>30000</v>
      </c>
      <c r="X373" s="39"/>
      <c r="Y373" s="39"/>
      <c r="Z373" s="40">
        <f>W373</f>
        <v>30000</v>
      </c>
      <c r="AA373" s="72"/>
      <c r="AB373" s="72"/>
    </row>
    <row r="374" spans="1:28" s="41" customFormat="1" ht="12" customHeight="1" thickBot="1">
      <c r="A374" s="46">
        <v>18230351</v>
      </c>
      <c r="B374" s="30" t="s">
        <v>429</v>
      </c>
      <c r="C374" s="31">
        <v>113999722.23999999</v>
      </c>
      <c r="D374" s="31">
        <v>113409050.11</v>
      </c>
      <c r="E374" s="31">
        <v>112818377.98</v>
      </c>
      <c r="F374" s="31">
        <v>112227705.84999999</v>
      </c>
      <c r="G374" s="31">
        <v>111637033.72</v>
      </c>
      <c r="H374" s="31">
        <v>111046361.59</v>
      </c>
      <c r="I374" s="32">
        <v>110455689.45999999</v>
      </c>
      <c r="J374" s="32">
        <v>109865017.33</v>
      </c>
      <c r="K374" s="33">
        <v>109274345.2</v>
      </c>
      <c r="L374" s="33">
        <v>108683673.06999999</v>
      </c>
      <c r="M374" s="33">
        <v>108093000.94</v>
      </c>
      <c r="N374" s="33">
        <v>107502328.81</v>
      </c>
      <c r="O374" s="33">
        <v>106911656.68000001</v>
      </c>
      <c r="P374" s="34">
        <f t="shared" si="24"/>
        <v>110455689.46000002</v>
      </c>
      <c r="Q374" s="42" t="s">
        <v>112</v>
      </c>
      <c r="R374" s="45"/>
      <c r="S374" s="73" t="s">
        <v>113</v>
      </c>
      <c r="T374" s="38"/>
      <c r="U374" s="39"/>
      <c r="V374" s="39"/>
      <c r="W374" s="39">
        <f>P374</f>
        <v>110455689.46000002</v>
      </c>
      <c r="X374" s="39">
        <f>W374</f>
        <v>110455689.46000002</v>
      </c>
      <c r="Y374" s="39"/>
      <c r="Z374" s="40"/>
      <c r="AA374" s="72"/>
      <c r="AB374" s="72"/>
    </row>
    <row r="375" spans="1:28" s="41" customFormat="1" ht="12" customHeight="1">
      <c r="A375" s="46">
        <v>18230401</v>
      </c>
      <c r="B375" s="30" t="s">
        <v>430</v>
      </c>
      <c r="C375" s="31">
        <v>13262.01</v>
      </c>
      <c r="D375" s="31">
        <v>13262.01</v>
      </c>
      <c r="E375" s="31">
        <v>13262.01</v>
      </c>
      <c r="F375" s="31">
        <v>13262.01</v>
      </c>
      <c r="G375" s="31">
        <v>13262.01</v>
      </c>
      <c r="H375" s="31">
        <v>13262.01</v>
      </c>
      <c r="I375" s="32">
        <v>13262.01</v>
      </c>
      <c r="J375" s="32">
        <v>13262.01</v>
      </c>
      <c r="K375" s="33">
        <v>13262.01</v>
      </c>
      <c r="L375" s="33">
        <v>13262.01</v>
      </c>
      <c r="M375" s="33">
        <v>13262.01</v>
      </c>
      <c r="N375" s="33">
        <v>13262.01</v>
      </c>
      <c r="O375" s="33">
        <v>13262.01</v>
      </c>
      <c r="P375" s="34">
        <f t="shared" si="24"/>
        <v>13262.01</v>
      </c>
      <c r="Q375" s="42" t="s">
        <v>409</v>
      </c>
      <c r="R375" s="42"/>
      <c r="S375" s="45" t="s">
        <v>113</v>
      </c>
      <c r="T375" s="38"/>
      <c r="U375" s="39"/>
      <c r="V375" s="39"/>
      <c r="W375" s="39">
        <f>P375</f>
        <v>13262.01</v>
      </c>
      <c r="X375" s="39">
        <f>W375</f>
        <v>13262.01</v>
      </c>
      <c r="Y375" s="39"/>
      <c r="Z375" s="40"/>
      <c r="AA375" s="72"/>
      <c r="AB375" s="72"/>
    </row>
    <row r="376" spans="1:28" s="41" customFormat="1" ht="12" customHeight="1">
      <c r="A376" s="46">
        <v>18230621</v>
      </c>
      <c r="B376" s="30" t="s">
        <v>431</v>
      </c>
      <c r="C376" s="31">
        <v>-38850805.719999999</v>
      </c>
      <c r="D376" s="31">
        <v>-46676178.310000002</v>
      </c>
      <c r="E376" s="31">
        <v>-56395918.210000001</v>
      </c>
      <c r="F376" s="31">
        <v>-67035700.049999997</v>
      </c>
      <c r="G376" s="31">
        <v>-77577597.099999994</v>
      </c>
      <c r="H376" s="31">
        <v>-93264588.030000001</v>
      </c>
      <c r="I376" s="32">
        <v>-95612475.090000004</v>
      </c>
      <c r="J376" s="32">
        <v>-103016026.84</v>
      </c>
      <c r="K376" s="33">
        <v>-16380345.529999999</v>
      </c>
      <c r="L376" s="33">
        <v>-22913655.52</v>
      </c>
      <c r="M376" s="33">
        <v>-29812163</v>
      </c>
      <c r="N376" s="33">
        <v>-36736369.630000003</v>
      </c>
      <c r="O376" s="33">
        <v>-43193331.579999998</v>
      </c>
      <c r="P376" s="34">
        <f t="shared" si="24"/>
        <v>-57203590.496666662</v>
      </c>
      <c r="Q376" s="42"/>
      <c r="R376" s="42"/>
      <c r="S376" s="45" t="s">
        <v>115</v>
      </c>
      <c r="T376" s="38">
        <f>P376</f>
        <v>-57203590.496666662</v>
      </c>
      <c r="U376" s="39"/>
      <c r="V376" s="39"/>
      <c r="W376" s="39"/>
      <c r="X376" s="39"/>
      <c r="Y376" s="39"/>
      <c r="Z376" s="40"/>
      <c r="AA376" s="72"/>
      <c r="AB376" s="72"/>
    </row>
    <row r="377" spans="1:28" s="41" customFormat="1" ht="12" customHeight="1">
      <c r="A377" s="46">
        <v>18230631</v>
      </c>
      <c r="B377" s="30" t="s">
        <v>432</v>
      </c>
      <c r="C377" s="31">
        <v>70000128.870000005</v>
      </c>
      <c r="D377" s="31">
        <v>69338822.159999996</v>
      </c>
      <c r="E377" s="31">
        <v>71909595.430000007</v>
      </c>
      <c r="F377" s="31">
        <v>71485314.980000004</v>
      </c>
      <c r="G377" s="31">
        <v>71119508.900000006</v>
      </c>
      <c r="H377" s="31">
        <v>70097666.950000003</v>
      </c>
      <c r="I377" s="32">
        <v>70193099.359999999</v>
      </c>
      <c r="J377" s="32">
        <v>69664927.510000005</v>
      </c>
      <c r="K377" s="33">
        <v>69852577.170000002</v>
      </c>
      <c r="L377" s="33">
        <v>69437160.579999998</v>
      </c>
      <c r="M377" s="33">
        <v>68901326.400000006</v>
      </c>
      <c r="N377" s="33">
        <v>68721470.900000006</v>
      </c>
      <c r="O377" s="33">
        <v>68624721.790000007</v>
      </c>
      <c r="P377" s="34">
        <f t="shared" si="24"/>
        <v>70002824.639166668</v>
      </c>
      <c r="Q377" s="42"/>
      <c r="R377" s="42"/>
      <c r="S377" s="45" t="s">
        <v>116</v>
      </c>
      <c r="T377" s="38"/>
      <c r="U377" s="39"/>
      <c r="V377" s="39"/>
      <c r="W377" s="39">
        <f>P377</f>
        <v>70002824.639166668</v>
      </c>
      <c r="X377" s="39"/>
      <c r="Y377" s="39"/>
      <c r="Z377" s="40">
        <f>W377</f>
        <v>70002824.639166668</v>
      </c>
      <c r="AA377" s="72"/>
      <c r="AB377" s="72"/>
    </row>
    <row r="378" spans="1:28" s="41" customFormat="1" ht="12" customHeight="1">
      <c r="A378" s="46">
        <v>18230691</v>
      </c>
      <c r="B378" s="30" t="s">
        <v>433</v>
      </c>
      <c r="C378" s="31">
        <v>-474402.14</v>
      </c>
      <c r="D378" s="31">
        <v>-474402.14</v>
      </c>
      <c r="E378" s="31">
        <v>-474402.14</v>
      </c>
      <c r="F378" s="31">
        <v>-474402.14</v>
      </c>
      <c r="G378" s="31">
        <v>-474402.14</v>
      </c>
      <c r="H378" s="31">
        <v>-474402.14</v>
      </c>
      <c r="I378" s="32">
        <v>-474402.14</v>
      </c>
      <c r="J378" s="32">
        <v>-474402.14</v>
      </c>
      <c r="K378" s="33">
        <v>-474402.14</v>
      </c>
      <c r="L378" s="33">
        <v>-474402.14</v>
      </c>
      <c r="M378" s="33">
        <v>-474402.14</v>
      </c>
      <c r="N378" s="33">
        <v>-474402.14</v>
      </c>
      <c r="O378" s="33">
        <v>-474402.14</v>
      </c>
      <c r="P378" s="34">
        <f t="shared" si="24"/>
        <v>-474402.13999999996</v>
      </c>
      <c r="Q378" s="42" t="s">
        <v>409</v>
      </c>
      <c r="R378" s="42"/>
      <c r="S378" s="45">
        <v>23</v>
      </c>
      <c r="T378" s="38"/>
      <c r="U378" s="39"/>
      <c r="V378" s="39"/>
      <c r="W378" s="39">
        <f>P378</f>
        <v>-474402.13999999996</v>
      </c>
      <c r="X378" s="39">
        <f>W378</f>
        <v>-474402.13999999996</v>
      </c>
      <c r="Y378" s="39"/>
      <c r="Z378" s="40"/>
      <c r="AA378" s="72"/>
      <c r="AB378" s="72"/>
    </row>
    <row r="379" spans="1:28" s="41" customFormat="1" ht="12" customHeight="1">
      <c r="A379" s="46">
        <v>18230711</v>
      </c>
      <c r="B379" s="30" t="s">
        <v>434</v>
      </c>
      <c r="C379" s="31">
        <v>29551324</v>
      </c>
      <c r="D379" s="31">
        <v>29551324</v>
      </c>
      <c r="E379" s="31">
        <v>0</v>
      </c>
      <c r="F379" s="31">
        <v>0</v>
      </c>
      <c r="G379" s="31">
        <v>0</v>
      </c>
      <c r="H379" s="31">
        <v>0</v>
      </c>
      <c r="I379" s="32">
        <v>0</v>
      </c>
      <c r="J379" s="32">
        <v>0</v>
      </c>
      <c r="K379" s="33">
        <v>0</v>
      </c>
      <c r="L379" s="33">
        <v>0</v>
      </c>
      <c r="M379" s="33">
        <v>0</v>
      </c>
      <c r="N379" s="33">
        <v>0</v>
      </c>
      <c r="O379" s="33">
        <v>0</v>
      </c>
      <c r="P379" s="34">
        <f t="shared" si="24"/>
        <v>3693915.5</v>
      </c>
      <c r="Q379" s="42"/>
      <c r="R379" s="42"/>
      <c r="S379" s="45" t="s">
        <v>116</v>
      </c>
      <c r="T379" s="38"/>
      <c r="U379" s="39"/>
      <c r="V379" s="39"/>
      <c r="W379" s="39">
        <f t="shared" ref="W379:W396" si="35">P379</f>
        <v>3693915.5</v>
      </c>
      <c r="X379" s="39"/>
      <c r="Y379" s="39"/>
      <c r="Z379" s="40">
        <f>W379</f>
        <v>3693915.5</v>
      </c>
      <c r="AA379" s="72"/>
      <c r="AB379" s="72"/>
    </row>
    <row r="380" spans="1:28" s="41" customFormat="1" ht="12" customHeight="1">
      <c r="A380" s="46">
        <v>18230721</v>
      </c>
      <c r="B380" s="30" t="s">
        <v>435</v>
      </c>
      <c r="C380" s="31">
        <v>-29551324</v>
      </c>
      <c r="D380" s="31">
        <v>-29551324</v>
      </c>
      <c r="E380" s="31">
        <v>0</v>
      </c>
      <c r="F380" s="31">
        <v>0</v>
      </c>
      <c r="G380" s="31">
        <v>0</v>
      </c>
      <c r="H380" s="31">
        <v>0</v>
      </c>
      <c r="I380" s="32">
        <v>0</v>
      </c>
      <c r="J380" s="32">
        <v>0</v>
      </c>
      <c r="K380" s="33">
        <v>0</v>
      </c>
      <c r="L380" s="33">
        <v>0</v>
      </c>
      <c r="M380" s="33">
        <v>0</v>
      </c>
      <c r="N380" s="33">
        <v>0</v>
      </c>
      <c r="O380" s="33">
        <v>0</v>
      </c>
      <c r="P380" s="34">
        <f t="shared" si="24"/>
        <v>-3693915.5</v>
      </c>
      <c r="Q380" s="42"/>
      <c r="R380" s="42"/>
      <c r="S380" s="45" t="s">
        <v>116</v>
      </c>
      <c r="T380" s="38"/>
      <c r="U380" s="39"/>
      <c r="V380" s="39"/>
      <c r="W380" s="39">
        <f t="shared" si="35"/>
        <v>-3693915.5</v>
      </c>
      <c r="X380" s="39"/>
      <c r="Y380" s="39"/>
      <c r="Z380" s="40">
        <f t="shared" ref="Z380:Z396" si="36">W380</f>
        <v>-3693915.5</v>
      </c>
      <c r="AA380" s="72"/>
      <c r="AB380" s="72"/>
    </row>
    <row r="381" spans="1:28" s="41" customFormat="1" ht="12" customHeight="1">
      <c r="A381" s="46">
        <v>18230731</v>
      </c>
      <c r="B381" s="30" t="s">
        <v>436</v>
      </c>
      <c r="C381" s="31">
        <v>9957561</v>
      </c>
      <c r="D381" s="31">
        <v>9957561</v>
      </c>
      <c r="E381" s="31">
        <v>0</v>
      </c>
      <c r="F381" s="31">
        <v>0</v>
      </c>
      <c r="G381" s="31">
        <v>0</v>
      </c>
      <c r="H381" s="31">
        <v>0</v>
      </c>
      <c r="I381" s="32">
        <v>0</v>
      </c>
      <c r="J381" s="32">
        <v>0</v>
      </c>
      <c r="K381" s="33">
        <v>0</v>
      </c>
      <c r="L381" s="33">
        <v>0</v>
      </c>
      <c r="M381" s="33">
        <v>0</v>
      </c>
      <c r="N381" s="33">
        <v>0</v>
      </c>
      <c r="O381" s="33">
        <v>0</v>
      </c>
      <c r="P381" s="34">
        <f t="shared" si="24"/>
        <v>1244695.125</v>
      </c>
      <c r="Q381" s="42"/>
      <c r="R381" s="42"/>
      <c r="S381" s="45" t="s">
        <v>116</v>
      </c>
      <c r="T381" s="38"/>
      <c r="U381" s="39"/>
      <c r="V381" s="39"/>
      <c r="W381" s="39">
        <f t="shared" si="35"/>
        <v>1244695.125</v>
      </c>
      <c r="X381" s="39"/>
      <c r="Y381" s="39"/>
      <c r="Z381" s="40">
        <f t="shared" si="36"/>
        <v>1244695.125</v>
      </c>
      <c r="AA381" s="72"/>
      <c r="AB381" s="72"/>
    </row>
    <row r="382" spans="1:28" s="41" customFormat="1" ht="12" customHeight="1">
      <c r="A382" s="46">
        <v>18230741</v>
      </c>
      <c r="B382" s="30" t="s">
        <v>437</v>
      </c>
      <c r="C382" s="31">
        <v>-9957561</v>
      </c>
      <c r="D382" s="31">
        <v>-9957561</v>
      </c>
      <c r="E382" s="31">
        <v>0</v>
      </c>
      <c r="F382" s="31">
        <v>0</v>
      </c>
      <c r="G382" s="31">
        <v>0</v>
      </c>
      <c r="H382" s="31">
        <v>0</v>
      </c>
      <c r="I382" s="32">
        <v>0</v>
      </c>
      <c r="J382" s="32">
        <v>0</v>
      </c>
      <c r="K382" s="33">
        <v>0</v>
      </c>
      <c r="L382" s="33">
        <v>0</v>
      </c>
      <c r="M382" s="33">
        <v>0</v>
      </c>
      <c r="N382" s="33">
        <v>0</v>
      </c>
      <c r="O382" s="33">
        <v>0</v>
      </c>
      <c r="P382" s="34">
        <f t="shared" si="24"/>
        <v>-1244695.125</v>
      </c>
      <c r="Q382" s="42"/>
      <c r="R382" s="42"/>
      <c r="S382" s="45" t="s">
        <v>116</v>
      </c>
      <c r="T382" s="38"/>
      <c r="U382" s="39"/>
      <c r="V382" s="39"/>
      <c r="W382" s="39">
        <f t="shared" si="35"/>
        <v>-1244695.125</v>
      </c>
      <c r="X382" s="39"/>
      <c r="Y382" s="39"/>
      <c r="Z382" s="40">
        <f t="shared" si="36"/>
        <v>-1244695.125</v>
      </c>
      <c r="AA382" s="72"/>
      <c r="AB382" s="72"/>
    </row>
    <row r="383" spans="1:28" s="41" customFormat="1" ht="12" customHeight="1">
      <c r="A383" s="46">
        <v>18230751</v>
      </c>
      <c r="B383" s="30" t="s">
        <v>438</v>
      </c>
      <c r="C383" s="31">
        <v>-12375488</v>
      </c>
      <c r="D383" s="31">
        <v>-12375488</v>
      </c>
      <c r="E383" s="31">
        <v>0</v>
      </c>
      <c r="F383" s="31">
        <v>0</v>
      </c>
      <c r="G383" s="31">
        <v>0</v>
      </c>
      <c r="H383" s="31">
        <v>0</v>
      </c>
      <c r="I383" s="32">
        <v>0</v>
      </c>
      <c r="J383" s="32">
        <v>0</v>
      </c>
      <c r="K383" s="33">
        <v>0</v>
      </c>
      <c r="L383" s="33">
        <v>0</v>
      </c>
      <c r="M383" s="33">
        <v>0</v>
      </c>
      <c r="N383" s="33">
        <v>0</v>
      </c>
      <c r="O383" s="33">
        <v>0</v>
      </c>
      <c r="P383" s="34">
        <f t="shared" si="24"/>
        <v>-1546936</v>
      </c>
      <c r="Q383" s="42"/>
      <c r="R383" s="42"/>
      <c r="S383" s="45" t="s">
        <v>116</v>
      </c>
      <c r="T383" s="38"/>
      <c r="U383" s="39"/>
      <c r="V383" s="39"/>
      <c r="W383" s="39">
        <f t="shared" si="35"/>
        <v>-1546936</v>
      </c>
      <c r="X383" s="39"/>
      <c r="Y383" s="39"/>
      <c r="Z383" s="40">
        <f t="shared" si="36"/>
        <v>-1546936</v>
      </c>
      <c r="AA383" s="72"/>
      <c r="AB383" s="72"/>
    </row>
    <row r="384" spans="1:28" s="41" customFormat="1" ht="12" customHeight="1">
      <c r="A384" s="46">
        <v>18230761</v>
      </c>
      <c r="B384" s="30" t="s">
        <v>439</v>
      </c>
      <c r="C384" s="31">
        <v>12375488</v>
      </c>
      <c r="D384" s="31">
        <v>12375488</v>
      </c>
      <c r="E384" s="31">
        <v>0</v>
      </c>
      <c r="F384" s="31">
        <v>0</v>
      </c>
      <c r="G384" s="31">
        <v>0</v>
      </c>
      <c r="H384" s="31">
        <v>0</v>
      </c>
      <c r="I384" s="32">
        <v>0</v>
      </c>
      <c r="J384" s="32">
        <v>0</v>
      </c>
      <c r="K384" s="33">
        <v>0</v>
      </c>
      <c r="L384" s="33">
        <v>0</v>
      </c>
      <c r="M384" s="33">
        <v>0</v>
      </c>
      <c r="N384" s="33">
        <v>0</v>
      </c>
      <c r="O384" s="33">
        <v>0</v>
      </c>
      <c r="P384" s="34">
        <f t="shared" si="24"/>
        <v>1546936</v>
      </c>
      <c r="Q384" s="42"/>
      <c r="R384" s="42"/>
      <c r="S384" s="45" t="s">
        <v>116</v>
      </c>
      <c r="T384" s="38"/>
      <c r="U384" s="39"/>
      <c r="V384" s="39"/>
      <c r="W384" s="39">
        <f t="shared" si="35"/>
        <v>1546936</v>
      </c>
      <c r="X384" s="39"/>
      <c r="Y384" s="39"/>
      <c r="Z384" s="40">
        <f t="shared" si="36"/>
        <v>1546936</v>
      </c>
      <c r="AA384" s="72"/>
      <c r="AB384" s="72"/>
    </row>
    <row r="385" spans="1:136" s="41" customFormat="1" ht="12" customHeight="1">
      <c r="A385" s="46">
        <v>18230771</v>
      </c>
      <c r="B385" s="30" t="s">
        <v>440</v>
      </c>
      <c r="C385" s="31">
        <v>15541758</v>
      </c>
      <c r="D385" s="31">
        <v>18313822</v>
      </c>
      <c r="E385" s="31">
        <v>14842949</v>
      </c>
      <c r="F385" s="31">
        <v>9464961</v>
      </c>
      <c r="G385" s="31">
        <v>1308507</v>
      </c>
      <c r="H385" s="31">
        <v>-1826934</v>
      </c>
      <c r="I385" s="32">
        <v>-2323319</v>
      </c>
      <c r="J385" s="32">
        <v>4928192</v>
      </c>
      <c r="K385" s="33">
        <v>8499761</v>
      </c>
      <c r="L385" s="33">
        <v>12521276</v>
      </c>
      <c r="M385" s="33">
        <v>7797869</v>
      </c>
      <c r="N385" s="33">
        <v>5020848</v>
      </c>
      <c r="O385" s="33">
        <v>8375330</v>
      </c>
      <c r="P385" s="34">
        <f t="shared" si="24"/>
        <v>7542206.333333333</v>
      </c>
      <c r="Q385" s="42"/>
      <c r="R385" s="42"/>
      <c r="S385" s="45" t="s">
        <v>116</v>
      </c>
      <c r="T385" s="38"/>
      <c r="U385" s="39"/>
      <c r="V385" s="39"/>
      <c r="W385" s="39">
        <f t="shared" si="35"/>
        <v>7542206.333333333</v>
      </c>
      <c r="X385" s="39"/>
      <c r="Y385" s="39"/>
      <c r="Z385" s="40">
        <f t="shared" si="36"/>
        <v>7542206.333333333</v>
      </c>
      <c r="AA385" s="72"/>
      <c r="AB385" s="72"/>
    </row>
    <row r="386" spans="1:136" s="41" customFormat="1" ht="12" customHeight="1">
      <c r="A386" s="46">
        <v>18230781</v>
      </c>
      <c r="B386" s="30" t="s">
        <v>441</v>
      </c>
      <c r="C386" s="31">
        <v>-15541758</v>
      </c>
      <c r="D386" s="31">
        <v>-18313822</v>
      </c>
      <c r="E386" s="31">
        <v>-14842949</v>
      </c>
      <c r="F386" s="31">
        <v>-9464961</v>
      </c>
      <c r="G386" s="31">
        <v>-1308507</v>
      </c>
      <c r="H386" s="31">
        <v>1826934</v>
      </c>
      <c r="I386" s="32">
        <v>2323319</v>
      </c>
      <c r="J386" s="32">
        <v>-4928192</v>
      </c>
      <c r="K386" s="33">
        <v>-8499761</v>
      </c>
      <c r="L386" s="33">
        <v>-12521276</v>
      </c>
      <c r="M386" s="33">
        <v>-7797869</v>
      </c>
      <c r="N386" s="33">
        <v>-5020848</v>
      </c>
      <c r="O386" s="33">
        <v>-8375330</v>
      </c>
      <c r="P386" s="34">
        <f t="shared" si="24"/>
        <v>-7542206.333333333</v>
      </c>
      <c r="Q386" s="42"/>
      <c r="R386" s="42"/>
      <c r="S386" s="45" t="s">
        <v>116</v>
      </c>
      <c r="T386" s="38"/>
      <c r="U386" s="39"/>
      <c r="V386" s="39"/>
      <c r="W386" s="39">
        <f t="shared" si="35"/>
        <v>-7542206.333333333</v>
      </c>
      <c r="X386" s="39"/>
      <c r="Y386" s="39"/>
      <c r="Z386" s="40">
        <f t="shared" si="36"/>
        <v>-7542206.333333333</v>
      </c>
      <c r="AA386" s="72"/>
      <c r="AB386" s="72"/>
    </row>
    <row r="387" spans="1:136" s="41" customFormat="1" ht="12" customHeight="1">
      <c r="A387" s="46">
        <v>18230791</v>
      </c>
      <c r="B387" s="30" t="s">
        <v>442</v>
      </c>
      <c r="C387" s="31">
        <v>3858376</v>
      </c>
      <c r="D387" s="31">
        <v>3858376</v>
      </c>
      <c r="E387" s="31">
        <v>3858376</v>
      </c>
      <c r="F387" s="31">
        <v>3858376</v>
      </c>
      <c r="G387" s="31">
        <v>3858376</v>
      </c>
      <c r="H387" s="31">
        <v>3858376</v>
      </c>
      <c r="I387" s="32">
        <v>3858376</v>
      </c>
      <c r="J387" s="32">
        <v>3858376</v>
      </c>
      <c r="K387" s="33">
        <v>3858376</v>
      </c>
      <c r="L387" s="33">
        <v>3858376</v>
      </c>
      <c r="M387" s="33">
        <v>3858376</v>
      </c>
      <c r="N387" s="33">
        <v>3533098</v>
      </c>
      <c r="O387" s="33">
        <v>3533098</v>
      </c>
      <c r="P387" s="34">
        <f t="shared" ref="P387:P450" si="37">(C387+O387+SUM(D387:N387)*2)/24</f>
        <v>3817716.25</v>
      </c>
      <c r="Q387" s="49"/>
      <c r="R387" s="49"/>
      <c r="S387" s="50" t="s">
        <v>116</v>
      </c>
      <c r="T387" s="38"/>
      <c r="U387" s="39"/>
      <c r="V387" s="39"/>
      <c r="W387" s="39">
        <f t="shared" si="35"/>
        <v>3817716.25</v>
      </c>
      <c r="X387" s="39"/>
      <c r="Y387" s="39"/>
      <c r="Z387" s="40">
        <f t="shared" si="36"/>
        <v>3817716.25</v>
      </c>
      <c r="AA387" s="72"/>
      <c r="AB387" s="72"/>
    </row>
    <row r="388" spans="1:136" s="41" customFormat="1" ht="12" customHeight="1">
      <c r="A388" s="46">
        <v>18230811</v>
      </c>
      <c r="B388" s="30" t="s">
        <v>443</v>
      </c>
      <c r="C388" s="31">
        <v>-671033</v>
      </c>
      <c r="D388" s="31">
        <v>-671033</v>
      </c>
      <c r="E388" s="31">
        <v>0</v>
      </c>
      <c r="F388" s="31">
        <v>0</v>
      </c>
      <c r="G388" s="31">
        <v>0</v>
      </c>
      <c r="H388" s="31">
        <v>0</v>
      </c>
      <c r="I388" s="32">
        <v>0</v>
      </c>
      <c r="J388" s="32">
        <v>0</v>
      </c>
      <c r="K388" s="33">
        <v>0</v>
      </c>
      <c r="L388" s="33">
        <v>0</v>
      </c>
      <c r="M388" s="33">
        <v>0</v>
      </c>
      <c r="N388" s="33">
        <v>0</v>
      </c>
      <c r="O388" s="33">
        <v>0</v>
      </c>
      <c r="P388" s="34">
        <f t="shared" si="37"/>
        <v>-83879.125</v>
      </c>
      <c r="Q388" s="42"/>
      <c r="R388" s="42"/>
      <c r="S388" s="45" t="s">
        <v>116</v>
      </c>
      <c r="T388" s="38"/>
      <c r="U388" s="39"/>
      <c r="V388" s="39"/>
      <c r="W388" s="39">
        <f t="shared" si="35"/>
        <v>-83879.125</v>
      </c>
      <c r="X388" s="39"/>
      <c r="Y388" s="39"/>
      <c r="Z388" s="40">
        <f t="shared" si="36"/>
        <v>-83879.125</v>
      </c>
      <c r="AA388" s="72"/>
      <c r="AB388" s="72"/>
    </row>
    <row r="389" spans="1:136" s="41" customFormat="1" ht="12" customHeight="1">
      <c r="A389" s="46">
        <v>18230821</v>
      </c>
      <c r="B389" s="30" t="s">
        <v>444</v>
      </c>
      <c r="C389" s="31">
        <v>671033</v>
      </c>
      <c r="D389" s="31">
        <v>671033</v>
      </c>
      <c r="E389" s="31">
        <v>0</v>
      </c>
      <c r="F389" s="31">
        <v>0</v>
      </c>
      <c r="G389" s="31">
        <v>0</v>
      </c>
      <c r="H389" s="31">
        <v>0</v>
      </c>
      <c r="I389" s="32">
        <v>0</v>
      </c>
      <c r="J389" s="32">
        <v>0</v>
      </c>
      <c r="K389" s="33">
        <v>0</v>
      </c>
      <c r="L389" s="33">
        <v>0</v>
      </c>
      <c r="M389" s="33">
        <v>0</v>
      </c>
      <c r="N389" s="33">
        <v>0</v>
      </c>
      <c r="O389" s="33">
        <v>0</v>
      </c>
      <c r="P389" s="34">
        <f t="shared" si="37"/>
        <v>83879.125</v>
      </c>
      <c r="Q389" s="42"/>
      <c r="R389" s="42"/>
      <c r="S389" s="45" t="s">
        <v>116</v>
      </c>
      <c r="T389" s="38"/>
      <c r="U389" s="39"/>
      <c r="V389" s="39"/>
      <c r="W389" s="39">
        <f t="shared" si="35"/>
        <v>83879.125</v>
      </c>
      <c r="X389" s="39"/>
      <c r="Y389" s="39"/>
      <c r="Z389" s="40">
        <f t="shared" si="36"/>
        <v>83879.125</v>
      </c>
      <c r="AA389" s="72"/>
      <c r="AB389" s="72"/>
    </row>
    <row r="390" spans="1:136" s="41" customFormat="1" ht="12" customHeight="1">
      <c r="A390" s="46">
        <v>18230831</v>
      </c>
      <c r="B390" s="30" t="s">
        <v>445</v>
      </c>
      <c r="C390" s="31">
        <v>-30212669</v>
      </c>
      <c r="D390" s="31">
        <v>-30212669</v>
      </c>
      <c r="E390" s="31">
        <v>0</v>
      </c>
      <c r="F390" s="31">
        <v>0</v>
      </c>
      <c r="G390" s="31">
        <v>0</v>
      </c>
      <c r="H390" s="31">
        <v>0</v>
      </c>
      <c r="I390" s="32">
        <v>0</v>
      </c>
      <c r="J390" s="32">
        <v>0</v>
      </c>
      <c r="K390" s="33">
        <v>0</v>
      </c>
      <c r="L390" s="33">
        <v>0</v>
      </c>
      <c r="M390" s="33">
        <v>0</v>
      </c>
      <c r="N390" s="33">
        <v>0</v>
      </c>
      <c r="O390" s="33">
        <v>0</v>
      </c>
      <c r="P390" s="34">
        <f t="shared" si="37"/>
        <v>-3776583.625</v>
      </c>
      <c r="Q390" s="42"/>
      <c r="R390" s="42"/>
      <c r="S390" s="45" t="s">
        <v>116</v>
      </c>
      <c r="T390" s="38"/>
      <c r="U390" s="39"/>
      <c r="V390" s="39"/>
      <c r="W390" s="39">
        <f t="shared" si="35"/>
        <v>-3776583.625</v>
      </c>
      <c r="X390" s="39"/>
      <c r="Y390" s="39"/>
      <c r="Z390" s="40">
        <f t="shared" si="36"/>
        <v>-3776583.625</v>
      </c>
      <c r="AA390" s="72"/>
      <c r="AB390" s="72"/>
    </row>
    <row r="391" spans="1:136" s="41" customFormat="1" ht="12" customHeight="1">
      <c r="A391" s="46">
        <v>18230841</v>
      </c>
      <c r="B391" s="30" t="s">
        <v>446</v>
      </c>
      <c r="C391" s="31">
        <v>30212669</v>
      </c>
      <c r="D391" s="31">
        <v>30212669</v>
      </c>
      <c r="E391" s="31">
        <v>0</v>
      </c>
      <c r="F391" s="31">
        <v>0</v>
      </c>
      <c r="G391" s="31">
        <v>0</v>
      </c>
      <c r="H391" s="31">
        <v>0</v>
      </c>
      <c r="I391" s="32">
        <v>0</v>
      </c>
      <c r="J391" s="32">
        <v>0</v>
      </c>
      <c r="K391" s="33">
        <v>0</v>
      </c>
      <c r="L391" s="33">
        <v>0</v>
      </c>
      <c r="M391" s="33">
        <v>0</v>
      </c>
      <c r="N391" s="33">
        <v>0</v>
      </c>
      <c r="O391" s="33">
        <v>0</v>
      </c>
      <c r="P391" s="34">
        <f t="shared" si="37"/>
        <v>3776583.625</v>
      </c>
      <c r="Q391" s="42"/>
      <c r="R391" s="42"/>
      <c r="S391" s="45" t="s">
        <v>116</v>
      </c>
      <c r="T391" s="38"/>
      <c r="U391" s="39"/>
      <c r="V391" s="39"/>
      <c r="W391" s="39">
        <f t="shared" si="35"/>
        <v>3776583.625</v>
      </c>
      <c r="X391" s="39"/>
      <c r="Y391" s="39"/>
      <c r="Z391" s="40">
        <f t="shared" si="36"/>
        <v>3776583.625</v>
      </c>
      <c r="AA391" s="72"/>
      <c r="AB391" s="72"/>
    </row>
    <row r="392" spans="1:136" s="41" customFormat="1" ht="12" customHeight="1">
      <c r="A392" s="51">
        <v>18230851</v>
      </c>
      <c r="B392" s="30" t="s">
        <v>447</v>
      </c>
      <c r="C392" s="31">
        <v>-1764924</v>
      </c>
      <c r="D392" s="31">
        <v>-1764924</v>
      </c>
      <c r="E392" s="31">
        <v>0</v>
      </c>
      <c r="F392" s="31">
        <v>0</v>
      </c>
      <c r="G392" s="31">
        <v>0</v>
      </c>
      <c r="H392" s="31">
        <v>0</v>
      </c>
      <c r="I392" s="32">
        <v>0</v>
      </c>
      <c r="J392" s="32">
        <v>0</v>
      </c>
      <c r="K392" s="33">
        <v>0</v>
      </c>
      <c r="L392" s="33">
        <v>0</v>
      </c>
      <c r="M392" s="33">
        <v>0</v>
      </c>
      <c r="N392" s="33">
        <v>0</v>
      </c>
      <c r="O392" s="33">
        <v>0</v>
      </c>
      <c r="P392" s="34">
        <f t="shared" si="37"/>
        <v>-220615.5</v>
      </c>
      <c r="Q392" s="42"/>
      <c r="R392" s="42"/>
      <c r="S392" s="45" t="s">
        <v>116</v>
      </c>
      <c r="T392" s="38"/>
      <c r="U392" s="39"/>
      <c r="V392" s="39"/>
      <c r="W392" s="39">
        <f t="shared" si="35"/>
        <v>-220615.5</v>
      </c>
      <c r="X392" s="39"/>
      <c r="Y392" s="39"/>
      <c r="Z392" s="40">
        <f t="shared" si="36"/>
        <v>-220615.5</v>
      </c>
      <c r="AA392" s="72"/>
      <c r="AB392" s="72"/>
    </row>
    <row r="393" spans="1:136" s="41" customFormat="1" ht="12" customHeight="1">
      <c r="A393" s="51">
        <v>18230861</v>
      </c>
      <c r="B393" s="30" t="s">
        <v>448</v>
      </c>
      <c r="C393" s="31">
        <v>1764924</v>
      </c>
      <c r="D393" s="31">
        <v>1764924</v>
      </c>
      <c r="E393" s="31">
        <v>0</v>
      </c>
      <c r="F393" s="31">
        <v>0</v>
      </c>
      <c r="G393" s="31">
        <v>0</v>
      </c>
      <c r="H393" s="31">
        <v>0</v>
      </c>
      <c r="I393" s="32">
        <v>0</v>
      </c>
      <c r="J393" s="32">
        <v>0</v>
      </c>
      <c r="K393" s="33">
        <v>0</v>
      </c>
      <c r="L393" s="33">
        <v>0</v>
      </c>
      <c r="M393" s="33">
        <v>0</v>
      </c>
      <c r="N393" s="33">
        <v>0</v>
      </c>
      <c r="O393" s="33">
        <v>0</v>
      </c>
      <c r="P393" s="34">
        <f t="shared" si="37"/>
        <v>220615.5</v>
      </c>
      <c r="Q393" s="42"/>
      <c r="R393" s="42"/>
      <c r="S393" s="45" t="s">
        <v>116</v>
      </c>
      <c r="T393" s="38"/>
      <c r="U393" s="39"/>
      <c r="V393" s="39"/>
      <c r="W393" s="39">
        <f t="shared" si="35"/>
        <v>220615.5</v>
      </c>
      <c r="X393" s="39"/>
      <c r="Y393" s="39"/>
      <c r="Z393" s="40">
        <f t="shared" si="36"/>
        <v>220615.5</v>
      </c>
      <c r="AA393" s="72"/>
      <c r="AB393" s="72"/>
    </row>
    <row r="394" spans="1:136" s="41" customFormat="1" ht="12" customHeight="1">
      <c r="A394" s="51">
        <v>18230871</v>
      </c>
      <c r="B394" s="30" t="s">
        <v>449</v>
      </c>
      <c r="C394" s="31">
        <v>30270096</v>
      </c>
      <c r="D394" s="31">
        <v>30270096</v>
      </c>
      <c r="E394" s="31">
        <v>0</v>
      </c>
      <c r="F394" s="31">
        <v>0</v>
      </c>
      <c r="G394" s="31">
        <v>0</v>
      </c>
      <c r="H394" s="31">
        <v>0</v>
      </c>
      <c r="I394" s="32">
        <v>0</v>
      </c>
      <c r="J394" s="32">
        <v>0</v>
      </c>
      <c r="K394" s="33">
        <v>0</v>
      </c>
      <c r="L394" s="33">
        <v>0</v>
      </c>
      <c r="M394" s="33">
        <v>0</v>
      </c>
      <c r="N394" s="33">
        <v>0</v>
      </c>
      <c r="O394" s="33">
        <v>0</v>
      </c>
      <c r="P394" s="34">
        <f t="shared" si="37"/>
        <v>3783762</v>
      </c>
      <c r="Q394" s="42"/>
      <c r="R394" s="42"/>
      <c r="S394" s="45" t="s">
        <v>116</v>
      </c>
      <c r="T394" s="38"/>
      <c r="U394" s="39"/>
      <c r="V394" s="39"/>
      <c r="W394" s="39">
        <f t="shared" si="35"/>
        <v>3783762</v>
      </c>
      <c r="X394" s="39"/>
      <c r="Y394" s="39"/>
      <c r="Z394" s="40">
        <f t="shared" si="36"/>
        <v>3783762</v>
      </c>
      <c r="AA394" s="72"/>
      <c r="AB394" s="72"/>
    </row>
    <row r="395" spans="1:136" s="41" customFormat="1" ht="12" customHeight="1">
      <c r="A395" s="51">
        <v>18230881</v>
      </c>
      <c r="B395" s="30" t="s">
        <v>450</v>
      </c>
      <c r="C395" s="31">
        <v>-30270096</v>
      </c>
      <c r="D395" s="31">
        <v>-30270096</v>
      </c>
      <c r="E395" s="31">
        <v>0</v>
      </c>
      <c r="F395" s="31">
        <v>0</v>
      </c>
      <c r="G395" s="31">
        <v>0</v>
      </c>
      <c r="H395" s="31">
        <v>0</v>
      </c>
      <c r="I395" s="32">
        <v>0</v>
      </c>
      <c r="J395" s="32">
        <v>0</v>
      </c>
      <c r="K395" s="33">
        <v>0</v>
      </c>
      <c r="L395" s="33">
        <v>0</v>
      </c>
      <c r="M395" s="33">
        <v>0</v>
      </c>
      <c r="N395" s="33">
        <v>0</v>
      </c>
      <c r="O395" s="33">
        <v>0</v>
      </c>
      <c r="P395" s="34">
        <f t="shared" si="37"/>
        <v>-3783762</v>
      </c>
      <c r="Q395" s="42"/>
      <c r="R395" s="42"/>
      <c r="S395" s="45" t="s">
        <v>116</v>
      </c>
      <c r="T395" s="38"/>
      <c r="U395" s="39"/>
      <c r="V395" s="39"/>
      <c r="W395" s="39">
        <f t="shared" si="35"/>
        <v>-3783762</v>
      </c>
      <c r="X395" s="39"/>
      <c r="Y395" s="39"/>
      <c r="Z395" s="40">
        <f t="shared" si="36"/>
        <v>-3783762</v>
      </c>
      <c r="AA395" s="72"/>
      <c r="AB395" s="72"/>
    </row>
    <row r="396" spans="1:136" s="41" customFormat="1" ht="12" customHeight="1">
      <c r="A396" s="51">
        <v>18230891</v>
      </c>
      <c r="B396" s="30" t="s">
        <v>451</v>
      </c>
      <c r="C396" s="31">
        <v>36163528</v>
      </c>
      <c r="D396" s="31">
        <v>36163528</v>
      </c>
      <c r="E396" s="31">
        <v>0</v>
      </c>
      <c r="F396" s="31">
        <v>0</v>
      </c>
      <c r="G396" s="31">
        <v>0</v>
      </c>
      <c r="H396" s="31">
        <v>0</v>
      </c>
      <c r="I396" s="32">
        <v>0</v>
      </c>
      <c r="J396" s="32">
        <v>0</v>
      </c>
      <c r="K396" s="33">
        <v>0</v>
      </c>
      <c r="L396" s="33">
        <v>0</v>
      </c>
      <c r="M396" s="33">
        <v>0</v>
      </c>
      <c r="N396" s="33">
        <v>0</v>
      </c>
      <c r="O396" s="33">
        <v>0</v>
      </c>
      <c r="P396" s="34">
        <f t="shared" si="37"/>
        <v>4520441</v>
      </c>
      <c r="Q396" s="42"/>
      <c r="R396" s="42"/>
      <c r="S396" s="45" t="s">
        <v>116</v>
      </c>
      <c r="T396" s="74"/>
      <c r="U396" s="75"/>
      <c r="V396" s="75"/>
      <c r="W396" s="39">
        <f t="shared" si="35"/>
        <v>4520441</v>
      </c>
      <c r="X396" s="39"/>
      <c r="Y396" s="39"/>
      <c r="Z396" s="40">
        <f t="shared" si="36"/>
        <v>4520441</v>
      </c>
      <c r="AA396" s="76"/>
      <c r="AB396" s="76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  <c r="AY396" s="77"/>
      <c r="AZ396" s="77"/>
      <c r="BA396" s="77"/>
      <c r="BB396" s="77"/>
      <c r="BC396" s="77"/>
      <c r="BD396" s="77"/>
      <c r="BE396" s="77"/>
      <c r="BF396" s="77"/>
      <c r="BG396" s="77"/>
      <c r="BH396" s="77"/>
      <c r="BI396" s="77"/>
      <c r="BJ396" s="77"/>
      <c r="BK396" s="77"/>
      <c r="BL396" s="77"/>
      <c r="BM396" s="77"/>
      <c r="BN396" s="77"/>
      <c r="BO396" s="77"/>
      <c r="BP396" s="77"/>
      <c r="BQ396" s="77"/>
      <c r="BR396" s="77"/>
      <c r="BS396" s="77"/>
      <c r="BT396" s="77"/>
      <c r="BU396" s="77"/>
      <c r="BV396" s="77"/>
      <c r="BW396" s="77"/>
      <c r="BX396" s="77"/>
      <c r="BY396" s="77"/>
      <c r="BZ396" s="77"/>
      <c r="CA396" s="77"/>
      <c r="CB396" s="77"/>
      <c r="CC396" s="77"/>
      <c r="CD396" s="77"/>
      <c r="CE396" s="77"/>
      <c r="CF396" s="77"/>
      <c r="CG396" s="77"/>
      <c r="CH396" s="77"/>
      <c r="CI396" s="77"/>
      <c r="CJ396" s="77"/>
      <c r="CK396" s="77"/>
      <c r="CL396" s="77"/>
      <c r="CM396" s="77"/>
      <c r="CN396" s="77"/>
      <c r="CO396" s="77"/>
      <c r="CP396" s="77"/>
      <c r="CQ396" s="77"/>
      <c r="CR396" s="77"/>
      <c r="CS396" s="77"/>
      <c r="CT396" s="77"/>
      <c r="CU396" s="77"/>
      <c r="CV396" s="77"/>
      <c r="CW396" s="77"/>
      <c r="CX396" s="77"/>
      <c r="CY396" s="77"/>
      <c r="CZ396" s="77"/>
      <c r="DA396" s="77"/>
      <c r="DB396" s="77"/>
      <c r="DC396" s="77"/>
      <c r="DD396" s="77"/>
      <c r="DE396" s="77"/>
      <c r="DF396" s="77"/>
      <c r="DG396" s="77"/>
      <c r="DH396" s="77"/>
      <c r="DI396" s="77"/>
      <c r="DJ396" s="77"/>
      <c r="DK396" s="77"/>
      <c r="DL396" s="77"/>
      <c r="DM396" s="77"/>
      <c r="DN396" s="77"/>
      <c r="DO396" s="77"/>
      <c r="DP396" s="77"/>
      <c r="DQ396" s="77"/>
      <c r="DR396" s="77"/>
      <c r="DS396" s="77"/>
      <c r="DT396" s="77"/>
      <c r="DU396" s="77"/>
      <c r="DV396" s="77"/>
      <c r="DW396" s="77"/>
      <c r="DX396" s="77"/>
      <c r="DY396" s="77"/>
      <c r="DZ396" s="77"/>
      <c r="EA396" s="77"/>
      <c r="EB396" s="77"/>
      <c r="EC396" s="77"/>
      <c r="ED396" s="77"/>
      <c r="EE396" s="77"/>
      <c r="EF396" s="77"/>
    </row>
    <row r="397" spans="1:136" s="41" customFormat="1" ht="12" customHeight="1">
      <c r="A397" s="46">
        <v>18230971</v>
      </c>
      <c r="B397" s="30" t="s">
        <v>452</v>
      </c>
      <c r="C397" s="31">
        <v>2749643.08</v>
      </c>
      <c r="D397" s="31">
        <v>2749643.08</v>
      </c>
      <c r="E397" s="31">
        <v>2749643.08</v>
      </c>
      <c r="F397" s="31">
        <v>2749643.08</v>
      </c>
      <c r="G397" s="31">
        <v>2749643.08</v>
      </c>
      <c r="H397" s="31">
        <v>2749643.08</v>
      </c>
      <c r="I397" s="32">
        <v>2749643.08</v>
      </c>
      <c r="J397" s="32">
        <v>2749643.08</v>
      </c>
      <c r="K397" s="33">
        <v>2749643.08</v>
      </c>
      <c r="L397" s="33">
        <v>2749643.08</v>
      </c>
      <c r="M397" s="33">
        <v>2749643.08</v>
      </c>
      <c r="N397" s="33">
        <v>2749643.08</v>
      </c>
      <c r="O397" s="33">
        <v>2749643.08</v>
      </c>
      <c r="P397" s="34">
        <f t="shared" si="37"/>
        <v>2749643.0799999996</v>
      </c>
      <c r="Q397" s="42" t="s">
        <v>409</v>
      </c>
      <c r="R397" s="42"/>
      <c r="S397" s="45">
        <v>23</v>
      </c>
      <c r="T397" s="38"/>
      <c r="U397" s="39"/>
      <c r="V397" s="39"/>
      <c r="W397" s="39">
        <f>P397</f>
        <v>2749643.0799999996</v>
      </c>
      <c r="X397" s="39">
        <f>W397</f>
        <v>2749643.0799999996</v>
      </c>
      <c r="Y397" s="39"/>
      <c r="Z397" s="40"/>
      <c r="AA397" s="72"/>
      <c r="AB397" s="72"/>
    </row>
    <row r="398" spans="1:136" s="41" customFormat="1" ht="12" customHeight="1">
      <c r="A398" s="51">
        <v>18230981</v>
      </c>
      <c r="B398" s="30" t="s">
        <v>453</v>
      </c>
      <c r="C398" s="31">
        <v>-36163528</v>
      </c>
      <c r="D398" s="31">
        <v>-36163528</v>
      </c>
      <c r="E398" s="31">
        <v>0</v>
      </c>
      <c r="F398" s="31">
        <v>0</v>
      </c>
      <c r="G398" s="31">
        <v>0</v>
      </c>
      <c r="H398" s="31">
        <v>0</v>
      </c>
      <c r="I398" s="32">
        <v>0</v>
      </c>
      <c r="J398" s="32">
        <v>0</v>
      </c>
      <c r="K398" s="33">
        <v>0</v>
      </c>
      <c r="L398" s="33">
        <v>0</v>
      </c>
      <c r="M398" s="33">
        <v>0</v>
      </c>
      <c r="N398" s="33">
        <v>0</v>
      </c>
      <c r="O398" s="33">
        <v>0</v>
      </c>
      <c r="P398" s="34">
        <f t="shared" si="37"/>
        <v>-4520441</v>
      </c>
      <c r="Q398" s="42"/>
      <c r="R398" s="42"/>
      <c r="S398" s="45" t="s">
        <v>116</v>
      </c>
      <c r="T398" s="74"/>
      <c r="U398" s="75"/>
      <c r="V398" s="75"/>
      <c r="W398" s="39">
        <f t="shared" ref="W398:W411" si="38">P398</f>
        <v>-4520441</v>
      </c>
      <c r="X398" s="39"/>
      <c r="Y398" s="39"/>
      <c r="Z398" s="40">
        <f t="shared" ref="Z398:Z411" si="39">W398</f>
        <v>-4520441</v>
      </c>
      <c r="AA398" s="76"/>
      <c r="AB398" s="76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  <c r="AY398" s="77"/>
      <c r="AZ398" s="77"/>
      <c r="BA398" s="77"/>
      <c r="BB398" s="77"/>
      <c r="BC398" s="77"/>
      <c r="BD398" s="77"/>
      <c r="BE398" s="77"/>
      <c r="BF398" s="77"/>
      <c r="BG398" s="77"/>
      <c r="BH398" s="77"/>
      <c r="BI398" s="77"/>
      <c r="BJ398" s="77"/>
      <c r="BK398" s="77"/>
      <c r="BL398" s="77"/>
      <c r="BM398" s="77"/>
      <c r="BN398" s="77"/>
      <c r="BO398" s="77"/>
      <c r="BP398" s="77"/>
      <c r="BQ398" s="77"/>
      <c r="BR398" s="77"/>
      <c r="BS398" s="77"/>
      <c r="BT398" s="77"/>
      <c r="BU398" s="77"/>
      <c r="BV398" s="77"/>
      <c r="BW398" s="77"/>
      <c r="BX398" s="77"/>
      <c r="BY398" s="77"/>
      <c r="BZ398" s="77"/>
      <c r="CA398" s="77"/>
      <c r="CB398" s="77"/>
      <c r="CC398" s="77"/>
      <c r="CD398" s="77"/>
      <c r="CE398" s="77"/>
      <c r="CF398" s="77"/>
      <c r="CG398" s="77"/>
      <c r="CH398" s="77"/>
      <c r="CI398" s="77"/>
      <c r="CJ398" s="77"/>
      <c r="CK398" s="77"/>
      <c r="CL398" s="77"/>
      <c r="CM398" s="77"/>
      <c r="CN398" s="77"/>
      <c r="CO398" s="77"/>
      <c r="CP398" s="77"/>
      <c r="CQ398" s="77"/>
      <c r="CR398" s="77"/>
      <c r="CS398" s="77"/>
      <c r="CT398" s="77"/>
      <c r="CU398" s="77"/>
      <c r="CV398" s="77"/>
      <c r="CW398" s="77"/>
      <c r="CX398" s="77"/>
      <c r="CY398" s="77"/>
      <c r="CZ398" s="77"/>
      <c r="DA398" s="77"/>
      <c r="DB398" s="77"/>
      <c r="DC398" s="77"/>
      <c r="DD398" s="77"/>
      <c r="DE398" s="77"/>
      <c r="DF398" s="77"/>
      <c r="DG398" s="77"/>
      <c r="DH398" s="77"/>
      <c r="DI398" s="77"/>
      <c r="DJ398" s="77"/>
      <c r="DK398" s="77"/>
      <c r="DL398" s="77"/>
      <c r="DM398" s="77"/>
      <c r="DN398" s="77"/>
      <c r="DO398" s="77"/>
      <c r="DP398" s="77"/>
      <c r="DQ398" s="77"/>
      <c r="DR398" s="77"/>
      <c r="DS398" s="77"/>
      <c r="DT398" s="77"/>
      <c r="DU398" s="77"/>
      <c r="DV398" s="77"/>
      <c r="DW398" s="77"/>
      <c r="DX398" s="77"/>
      <c r="DY398" s="77"/>
      <c r="DZ398" s="77"/>
      <c r="EA398" s="77"/>
      <c r="EB398" s="77"/>
      <c r="EC398" s="77"/>
      <c r="ED398" s="77"/>
      <c r="EE398" s="77"/>
      <c r="EF398" s="77"/>
    </row>
    <row r="399" spans="1:136" s="41" customFormat="1" ht="12" customHeight="1">
      <c r="A399" s="46">
        <v>18231051</v>
      </c>
      <c r="B399" s="30" t="s">
        <v>454</v>
      </c>
      <c r="C399" s="31">
        <v>-34827817</v>
      </c>
      <c r="D399" s="31">
        <v>-34827817</v>
      </c>
      <c r="E399" s="31">
        <v>-34827817</v>
      </c>
      <c r="F399" s="31">
        <v>-34827817</v>
      </c>
      <c r="G399" s="31">
        <v>-34827817</v>
      </c>
      <c r="H399" s="31">
        <v>-34827817</v>
      </c>
      <c r="I399" s="32">
        <v>-34827817</v>
      </c>
      <c r="J399" s="32">
        <v>-34827817</v>
      </c>
      <c r="K399" s="33">
        <v>-34827817</v>
      </c>
      <c r="L399" s="33">
        <v>-34827817</v>
      </c>
      <c r="M399" s="33">
        <v>-34827817</v>
      </c>
      <c r="N399" s="33">
        <v>-34827817</v>
      </c>
      <c r="O399" s="33">
        <v>-34827817</v>
      </c>
      <c r="P399" s="34">
        <f t="shared" si="37"/>
        <v>-34827817</v>
      </c>
      <c r="Q399" s="42"/>
      <c r="R399" s="42"/>
      <c r="S399" s="45" t="s">
        <v>116</v>
      </c>
      <c r="T399" s="74"/>
      <c r="U399" s="75"/>
      <c r="V399" s="75"/>
      <c r="W399" s="39">
        <f t="shared" si="38"/>
        <v>-34827817</v>
      </c>
      <c r="X399" s="39"/>
      <c r="Y399" s="39"/>
      <c r="Z399" s="40">
        <f t="shared" si="39"/>
        <v>-34827817</v>
      </c>
      <c r="AA399" s="76"/>
      <c r="AB399" s="76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  <c r="AY399" s="77"/>
      <c r="AZ399" s="77"/>
      <c r="BA399" s="77"/>
      <c r="BB399" s="77"/>
      <c r="BC399" s="77"/>
      <c r="BD399" s="77"/>
      <c r="BE399" s="77"/>
      <c r="BF399" s="77"/>
      <c r="BG399" s="77"/>
      <c r="BH399" s="77"/>
      <c r="BI399" s="77"/>
      <c r="BJ399" s="77"/>
      <c r="BK399" s="77"/>
      <c r="BL399" s="77"/>
      <c r="BM399" s="77"/>
      <c r="BN399" s="77"/>
      <c r="BO399" s="77"/>
      <c r="BP399" s="77"/>
      <c r="BQ399" s="77"/>
      <c r="BR399" s="77"/>
      <c r="BS399" s="77"/>
      <c r="BT399" s="77"/>
      <c r="BU399" s="77"/>
      <c r="BV399" s="77"/>
      <c r="BW399" s="77"/>
      <c r="BX399" s="77"/>
      <c r="BY399" s="77"/>
      <c r="BZ399" s="77"/>
      <c r="CA399" s="77"/>
      <c r="CB399" s="77"/>
      <c r="CC399" s="77"/>
      <c r="CD399" s="77"/>
      <c r="CE399" s="77"/>
      <c r="CF399" s="77"/>
      <c r="CG399" s="77"/>
      <c r="CH399" s="77"/>
      <c r="CI399" s="77"/>
      <c r="CJ399" s="77"/>
      <c r="CK399" s="77"/>
      <c r="CL399" s="77"/>
      <c r="CM399" s="77"/>
      <c r="CN399" s="77"/>
      <c r="CO399" s="77"/>
      <c r="CP399" s="77"/>
      <c r="CQ399" s="77"/>
      <c r="CR399" s="77"/>
      <c r="CS399" s="77"/>
      <c r="CT399" s="77"/>
      <c r="CU399" s="77"/>
      <c r="CV399" s="77"/>
      <c r="CW399" s="77"/>
      <c r="CX399" s="77"/>
      <c r="CY399" s="77"/>
      <c r="CZ399" s="77"/>
      <c r="DA399" s="77"/>
      <c r="DB399" s="77"/>
      <c r="DC399" s="77"/>
      <c r="DD399" s="77"/>
      <c r="DE399" s="77"/>
      <c r="DF399" s="77"/>
      <c r="DG399" s="77"/>
      <c r="DH399" s="77"/>
      <c r="DI399" s="77"/>
      <c r="DJ399" s="77"/>
      <c r="DK399" s="77"/>
      <c r="DL399" s="77"/>
      <c r="DM399" s="77"/>
      <c r="DN399" s="77"/>
      <c r="DO399" s="77"/>
      <c r="DP399" s="77"/>
      <c r="DQ399" s="77"/>
      <c r="DR399" s="77"/>
      <c r="DS399" s="77"/>
      <c r="DT399" s="77"/>
      <c r="DU399" s="77"/>
      <c r="DV399" s="77"/>
      <c r="DW399" s="77"/>
      <c r="DX399" s="77"/>
      <c r="DY399" s="77"/>
      <c r="DZ399" s="77"/>
      <c r="EA399" s="77"/>
      <c r="EB399" s="77"/>
      <c r="EC399" s="77"/>
      <c r="ED399" s="77"/>
      <c r="EE399" s="77"/>
      <c r="EF399" s="77"/>
    </row>
    <row r="400" spans="1:136" s="41" customFormat="1" ht="12" customHeight="1">
      <c r="A400" s="46">
        <v>18231061</v>
      </c>
      <c r="B400" s="30" t="s">
        <v>455</v>
      </c>
      <c r="C400" s="31">
        <v>34827817</v>
      </c>
      <c r="D400" s="31">
        <v>34827817</v>
      </c>
      <c r="E400" s="31">
        <v>34827817</v>
      </c>
      <c r="F400" s="31">
        <v>34827817</v>
      </c>
      <c r="G400" s="31">
        <v>34827817</v>
      </c>
      <c r="H400" s="31">
        <v>34827817</v>
      </c>
      <c r="I400" s="32">
        <v>34827817</v>
      </c>
      <c r="J400" s="32">
        <v>34827817</v>
      </c>
      <c r="K400" s="33">
        <v>34827817</v>
      </c>
      <c r="L400" s="33">
        <v>34827817</v>
      </c>
      <c r="M400" s="33">
        <v>34827817</v>
      </c>
      <c r="N400" s="33">
        <v>34827817</v>
      </c>
      <c r="O400" s="33">
        <v>34827817</v>
      </c>
      <c r="P400" s="34">
        <f t="shared" si="37"/>
        <v>34827817</v>
      </c>
      <c r="Q400" s="42"/>
      <c r="R400" s="42"/>
      <c r="S400" s="45" t="s">
        <v>116</v>
      </c>
      <c r="T400" s="74"/>
      <c r="U400" s="75"/>
      <c r="V400" s="75"/>
      <c r="W400" s="39">
        <f t="shared" si="38"/>
        <v>34827817</v>
      </c>
      <c r="X400" s="39"/>
      <c r="Y400" s="39"/>
      <c r="Z400" s="40">
        <f t="shared" si="39"/>
        <v>34827817</v>
      </c>
      <c r="AA400" s="76"/>
      <c r="AB400" s="76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  <c r="AY400" s="77"/>
      <c r="AZ400" s="77"/>
      <c r="BA400" s="77"/>
      <c r="BB400" s="77"/>
      <c r="BC400" s="77"/>
      <c r="BD400" s="77"/>
      <c r="BE400" s="77"/>
      <c r="BF400" s="77"/>
      <c r="BG400" s="77"/>
      <c r="BH400" s="77"/>
      <c r="BI400" s="77"/>
      <c r="BJ400" s="77"/>
      <c r="BK400" s="77"/>
      <c r="BL400" s="77"/>
      <c r="BM400" s="77"/>
      <c r="BN400" s="77"/>
      <c r="BO400" s="77"/>
      <c r="BP400" s="77"/>
      <c r="BQ400" s="77"/>
      <c r="BR400" s="77"/>
      <c r="BS400" s="77"/>
      <c r="BT400" s="77"/>
      <c r="BU400" s="77"/>
      <c r="BV400" s="77"/>
      <c r="BW400" s="77"/>
      <c r="BX400" s="77"/>
      <c r="BY400" s="77"/>
      <c r="BZ400" s="77"/>
      <c r="CA400" s="77"/>
      <c r="CB400" s="77"/>
      <c r="CC400" s="77"/>
      <c r="CD400" s="77"/>
      <c r="CE400" s="77"/>
      <c r="CF400" s="77"/>
      <c r="CG400" s="77"/>
      <c r="CH400" s="77"/>
      <c r="CI400" s="77"/>
      <c r="CJ400" s="77"/>
      <c r="CK400" s="77"/>
      <c r="CL400" s="77"/>
      <c r="CM400" s="77"/>
      <c r="CN400" s="77"/>
      <c r="CO400" s="77"/>
      <c r="CP400" s="77"/>
      <c r="CQ400" s="77"/>
      <c r="CR400" s="77"/>
      <c r="CS400" s="77"/>
      <c r="CT400" s="77"/>
      <c r="CU400" s="77"/>
      <c r="CV400" s="77"/>
      <c r="CW400" s="77"/>
      <c r="CX400" s="77"/>
      <c r="CY400" s="77"/>
      <c r="CZ400" s="77"/>
      <c r="DA400" s="77"/>
      <c r="DB400" s="77"/>
      <c r="DC400" s="77"/>
      <c r="DD400" s="77"/>
      <c r="DE400" s="77"/>
      <c r="DF400" s="77"/>
      <c r="DG400" s="77"/>
      <c r="DH400" s="77"/>
      <c r="DI400" s="77"/>
      <c r="DJ400" s="77"/>
      <c r="DK400" s="77"/>
      <c r="DL400" s="77"/>
      <c r="DM400" s="77"/>
      <c r="DN400" s="77"/>
      <c r="DO400" s="77"/>
      <c r="DP400" s="77"/>
      <c r="DQ400" s="77"/>
      <c r="DR400" s="77"/>
      <c r="DS400" s="77"/>
      <c r="DT400" s="77"/>
      <c r="DU400" s="77"/>
      <c r="DV400" s="77"/>
      <c r="DW400" s="77"/>
      <c r="DX400" s="77"/>
      <c r="DY400" s="77"/>
      <c r="DZ400" s="77"/>
      <c r="EA400" s="77"/>
      <c r="EB400" s="77"/>
      <c r="EC400" s="77"/>
      <c r="ED400" s="77"/>
      <c r="EE400" s="77"/>
      <c r="EF400" s="77"/>
    </row>
    <row r="401" spans="1:136" s="41" customFormat="1" ht="12" customHeight="1">
      <c r="A401" s="46">
        <v>18231081</v>
      </c>
      <c r="B401" s="30" t="s">
        <v>456</v>
      </c>
      <c r="C401" s="31">
        <v>-25644564</v>
      </c>
      <c r="D401" s="31">
        <v>-25644564</v>
      </c>
      <c r="E401" s="31">
        <v>-25644564</v>
      </c>
      <c r="F401" s="31">
        <v>-25644564</v>
      </c>
      <c r="G401" s="31">
        <v>-25644564</v>
      </c>
      <c r="H401" s="31">
        <v>-25644564</v>
      </c>
      <c r="I401" s="32">
        <v>-25644564</v>
      </c>
      <c r="J401" s="32">
        <v>-25644564</v>
      </c>
      <c r="K401" s="33">
        <v>-25644564</v>
      </c>
      <c r="L401" s="33">
        <v>-25644564</v>
      </c>
      <c r="M401" s="33">
        <v>-25644564</v>
      </c>
      <c r="N401" s="33">
        <v>-25644564</v>
      </c>
      <c r="O401" s="33">
        <v>-25644564</v>
      </c>
      <c r="P401" s="34">
        <f t="shared" si="37"/>
        <v>-25644564</v>
      </c>
      <c r="Q401" s="42"/>
      <c r="R401" s="42"/>
      <c r="S401" s="45" t="s">
        <v>116</v>
      </c>
      <c r="T401" s="74"/>
      <c r="U401" s="75"/>
      <c r="V401" s="75"/>
      <c r="W401" s="39">
        <f t="shared" si="38"/>
        <v>-25644564</v>
      </c>
      <c r="X401" s="39"/>
      <c r="Y401" s="39"/>
      <c r="Z401" s="40">
        <f t="shared" si="39"/>
        <v>-25644564</v>
      </c>
      <c r="AA401" s="76"/>
      <c r="AB401" s="76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  <c r="AY401" s="77"/>
      <c r="AZ401" s="77"/>
      <c r="BA401" s="77"/>
      <c r="BB401" s="77"/>
      <c r="BC401" s="77"/>
      <c r="BD401" s="77"/>
      <c r="BE401" s="77"/>
      <c r="BF401" s="77"/>
      <c r="BG401" s="77"/>
      <c r="BH401" s="77"/>
      <c r="BI401" s="77"/>
      <c r="BJ401" s="77"/>
      <c r="BK401" s="77"/>
      <c r="BL401" s="77"/>
      <c r="BM401" s="77"/>
      <c r="BN401" s="77"/>
      <c r="BO401" s="77"/>
      <c r="BP401" s="77"/>
      <c r="BQ401" s="77"/>
      <c r="BR401" s="77"/>
      <c r="BS401" s="77"/>
      <c r="BT401" s="77"/>
      <c r="BU401" s="77"/>
      <c r="BV401" s="77"/>
      <c r="BW401" s="77"/>
      <c r="BX401" s="77"/>
      <c r="BY401" s="77"/>
      <c r="BZ401" s="77"/>
      <c r="CA401" s="77"/>
      <c r="CB401" s="77"/>
      <c r="CC401" s="77"/>
      <c r="CD401" s="77"/>
      <c r="CE401" s="77"/>
      <c r="CF401" s="77"/>
      <c r="CG401" s="77"/>
      <c r="CH401" s="77"/>
      <c r="CI401" s="77"/>
      <c r="CJ401" s="77"/>
      <c r="CK401" s="77"/>
      <c r="CL401" s="77"/>
      <c r="CM401" s="77"/>
      <c r="CN401" s="77"/>
      <c r="CO401" s="77"/>
      <c r="CP401" s="77"/>
      <c r="CQ401" s="77"/>
      <c r="CR401" s="77"/>
      <c r="CS401" s="77"/>
      <c r="CT401" s="77"/>
      <c r="CU401" s="77"/>
      <c r="CV401" s="77"/>
      <c r="CW401" s="77"/>
      <c r="CX401" s="77"/>
      <c r="CY401" s="77"/>
      <c r="CZ401" s="77"/>
      <c r="DA401" s="77"/>
      <c r="DB401" s="77"/>
      <c r="DC401" s="77"/>
      <c r="DD401" s="77"/>
      <c r="DE401" s="77"/>
      <c r="DF401" s="77"/>
      <c r="DG401" s="77"/>
      <c r="DH401" s="77"/>
      <c r="DI401" s="77"/>
      <c r="DJ401" s="77"/>
      <c r="DK401" s="77"/>
      <c r="DL401" s="77"/>
      <c r="DM401" s="77"/>
      <c r="DN401" s="77"/>
      <c r="DO401" s="77"/>
      <c r="DP401" s="77"/>
      <c r="DQ401" s="77"/>
      <c r="DR401" s="77"/>
      <c r="DS401" s="77"/>
      <c r="DT401" s="77"/>
      <c r="DU401" s="77"/>
      <c r="DV401" s="77"/>
      <c r="DW401" s="77"/>
      <c r="DX401" s="77"/>
      <c r="DY401" s="77"/>
      <c r="DZ401" s="77"/>
      <c r="EA401" s="77"/>
      <c r="EB401" s="77"/>
      <c r="EC401" s="77"/>
      <c r="ED401" s="77"/>
      <c r="EE401" s="77"/>
      <c r="EF401" s="77"/>
    </row>
    <row r="402" spans="1:136" s="41" customFormat="1" ht="12" customHeight="1">
      <c r="A402" s="46">
        <v>18231091</v>
      </c>
      <c r="B402" s="30" t="s">
        <v>457</v>
      </c>
      <c r="C402" s="31">
        <v>25644564</v>
      </c>
      <c r="D402" s="31">
        <v>25644564</v>
      </c>
      <c r="E402" s="31">
        <v>25644564</v>
      </c>
      <c r="F402" s="31">
        <v>25644564</v>
      </c>
      <c r="G402" s="31">
        <v>25644564</v>
      </c>
      <c r="H402" s="31">
        <v>25644564</v>
      </c>
      <c r="I402" s="32">
        <v>25644564</v>
      </c>
      <c r="J402" s="32">
        <v>25644564</v>
      </c>
      <c r="K402" s="33">
        <v>25644564</v>
      </c>
      <c r="L402" s="33">
        <v>25644564</v>
      </c>
      <c r="M402" s="33">
        <v>25644564</v>
      </c>
      <c r="N402" s="33">
        <v>25644564</v>
      </c>
      <c r="O402" s="33">
        <v>25644564</v>
      </c>
      <c r="P402" s="34">
        <f t="shared" si="37"/>
        <v>25644564</v>
      </c>
      <c r="Q402" s="42"/>
      <c r="R402" s="42"/>
      <c r="S402" s="45" t="s">
        <v>116</v>
      </c>
      <c r="T402" s="74"/>
      <c r="U402" s="75"/>
      <c r="V402" s="75"/>
      <c r="W402" s="39">
        <f t="shared" si="38"/>
        <v>25644564</v>
      </c>
      <c r="X402" s="39"/>
      <c r="Y402" s="39"/>
      <c r="Z402" s="40">
        <f t="shared" si="39"/>
        <v>25644564</v>
      </c>
      <c r="AA402" s="76"/>
      <c r="AB402" s="76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  <c r="AY402" s="77"/>
      <c r="AZ402" s="77"/>
      <c r="BA402" s="77"/>
      <c r="BB402" s="77"/>
      <c r="BC402" s="77"/>
      <c r="BD402" s="77"/>
      <c r="BE402" s="77"/>
      <c r="BF402" s="77"/>
      <c r="BG402" s="77"/>
      <c r="BH402" s="77"/>
      <c r="BI402" s="77"/>
      <c r="BJ402" s="77"/>
      <c r="BK402" s="77"/>
      <c r="BL402" s="77"/>
      <c r="BM402" s="77"/>
      <c r="BN402" s="77"/>
      <c r="BO402" s="77"/>
      <c r="BP402" s="77"/>
      <c r="BQ402" s="77"/>
      <c r="BR402" s="77"/>
      <c r="BS402" s="77"/>
      <c r="BT402" s="77"/>
      <c r="BU402" s="77"/>
      <c r="BV402" s="77"/>
      <c r="BW402" s="77"/>
      <c r="BX402" s="77"/>
      <c r="BY402" s="77"/>
      <c r="BZ402" s="77"/>
      <c r="CA402" s="77"/>
      <c r="CB402" s="77"/>
      <c r="CC402" s="77"/>
      <c r="CD402" s="77"/>
      <c r="CE402" s="77"/>
      <c r="CF402" s="77"/>
      <c r="CG402" s="77"/>
      <c r="CH402" s="77"/>
      <c r="CI402" s="77"/>
      <c r="CJ402" s="77"/>
      <c r="CK402" s="77"/>
      <c r="CL402" s="77"/>
      <c r="CM402" s="77"/>
      <c r="CN402" s="77"/>
      <c r="CO402" s="77"/>
      <c r="CP402" s="77"/>
      <c r="CQ402" s="77"/>
      <c r="CR402" s="77"/>
      <c r="CS402" s="77"/>
      <c r="CT402" s="77"/>
      <c r="CU402" s="77"/>
      <c r="CV402" s="77"/>
      <c r="CW402" s="77"/>
      <c r="CX402" s="77"/>
      <c r="CY402" s="77"/>
      <c r="CZ402" s="77"/>
      <c r="DA402" s="77"/>
      <c r="DB402" s="77"/>
      <c r="DC402" s="77"/>
      <c r="DD402" s="77"/>
      <c r="DE402" s="77"/>
      <c r="DF402" s="77"/>
      <c r="DG402" s="77"/>
      <c r="DH402" s="77"/>
      <c r="DI402" s="77"/>
      <c r="DJ402" s="77"/>
      <c r="DK402" s="77"/>
      <c r="DL402" s="77"/>
      <c r="DM402" s="77"/>
      <c r="DN402" s="77"/>
      <c r="DO402" s="77"/>
      <c r="DP402" s="77"/>
      <c r="DQ402" s="77"/>
      <c r="DR402" s="77"/>
      <c r="DS402" s="77"/>
      <c r="DT402" s="77"/>
      <c r="DU402" s="77"/>
      <c r="DV402" s="77"/>
      <c r="DW402" s="77"/>
      <c r="DX402" s="77"/>
      <c r="DY402" s="77"/>
      <c r="DZ402" s="77"/>
      <c r="EA402" s="77"/>
      <c r="EB402" s="77"/>
      <c r="EC402" s="77"/>
      <c r="ED402" s="77"/>
      <c r="EE402" s="77"/>
      <c r="EF402" s="77"/>
    </row>
    <row r="403" spans="1:136" s="41" customFormat="1" ht="12" customHeight="1">
      <c r="A403" s="46">
        <v>18231141</v>
      </c>
      <c r="B403" s="30" t="s">
        <v>458</v>
      </c>
      <c r="C403" s="31">
        <v>-37811937</v>
      </c>
      <c r="D403" s="31">
        <v>-37811937</v>
      </c>
      <c r="E403" s="31">
        <v>-37811937</v>
      </c>
      <c r="F403" s="31">
        <v>-37811937</v>
      </c>
      <c r="G403" s="31">
        <v>-37811937</v>
      </c>
      <c r="H403" s="31">
        <v>-37811937</v>
      </c>
      <c r="I403" s="32">
        <v>-37811937</v>
      </c>
      <c r="J403" s="32">
        <v>-37811937</v>
      </c>
      <c r="K403" s="33">
        <v>-37811937</v>
      </c>
      <c r="L403" s="33">
        <v>-37811937</v>
      </c>
      <c r="M403" s="33">
        <v>-37811937</v>
      </c>
      <c r="N403" s="33">
        <v>-37881375</v>
      </c>
      <c r="O403" s="33">
        <v>-37881375</v>
      </c>
      <c r="P403" s="34">
        <f t="shared" si="37"/>
        <v>-37820616.75</v>
      </c>
      <c r="Q403" s="42"/>
      <c r="R403" s="42"/>
      <c r="S403" s="45" t="s">
        <v>116</v>
      </c>
      <c r="T403" s="74"/>
      <c r="U403" s="75"/>
      <c r="V403" s="75"/>
      <c r="W403" s="39">
        <f t="shared" si="38"/>
        <v>-37820616.75</v>
      </c>
      <c r="X403" s="39"/>
      <c r="Y403" s="39"/>
      <c r="Z403" s="40">
        <f t="shared" si="39"/>
        <v>-37820616.75</v>
      </c>
      <c r="AA403" s="76"/>
      <c r="AB403" s="76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  <c r="AY403" s="77"/>
      <c r="AZ403" s="77"/>
      <c r="BA403" s="77"/>
      <c r="BB403" s="77"/>
      <c r="BC403" s="77"/>
      <c r="BD403" s="77"/>
      <c r="BE403" s="77"/>
      <c r="BF403" s="77"/>
      <c r="BG403" s="77"/>
      <c r="BH403" s="77"/>
      <c r="BI403" s="77"/>
      <c r="BJ403" s="77"/>
      <c r="BK403" s="77"/>
      <c r="BL403" s="77"/>
      <c r="BM403" s="77"/>
      <c r="BN403" s="77"/>
      <c r="BO403" s="77"/>
      <c r="BP403" s="77"/>
      <c r="BQ403" s="77"/>
      <c r="BR403" s="77"/>
      <c r="BS403" s="77"/>
      <c r="BT403" s="77"/>
      <c r="BU403" s="77"/>
      <c r="BV403" s="77"/>
      <c r="BW403" s="77"/>
      <c r="BX403" s="77"/>
      <c r="BY403" s="77"/>
      <c r="BZ403" s="77"/>
      <c r="CA403" s="77"/>
      <c r="CB403" s="77"/>
      <c r="CC403" s="77"/>
      <c r="CD403" s="77"/>
      <c r="CE403" s="77"/>
      <c r="CF403" s="77"/>
      <c r="CG403" s="77"/>
      <c r="CH403" s="77"/>
      <c r="CI403" s="77"/>
      <c r="CJ403" s="77"/>
      <c r="CK403" s="77"/>
      <c r="CL403" s="77"/>
      <c r="CM403" s="77"/>
      <c r="CN403" s="77"/>
      <c r="CO403" s="77"/>
      <c r="CP403" s="77"/>
      <c r="CQ403" s="77"/>
      <c r="CR403" s="77"/>
      <c r="CS403" s="77"/>
      <c r="CT403" s="77"/>
      <c r="CU403" s="77"/>
      <c r="CV403" s="77"/>
      <c r="CW403" s="77"/>
      <c r="CX403" s="77"/>
      <c r="CY403" s="77"/>
      <c r="CZ403" s="77"/>
      <c r="DA403" s="77"/>
      <c r="DB403" s="77"/>
      <c r="DC403" s="77"/>
      <c r="DD403" s="77"/>
      <c r="DE403" s="77"/>
      <c r="DF403" s="77"/>
      <c r="DG403" s="77"/>
      <c r="DH403" s="77"/>
      <c r="DI403" s="77"/>
      <c r="DJ403" s="77"/>
      <c r="DK403" s="77"/>
      <c r="DL403" s="77"/>
      <c r="DM403" s="77"/>
      <c r="DN403" s="77"/>
      <c r="DO403" s="77"/>
      <c r="DP403" s="77"/>
      <c r="DQ403" s="77"/>
      <c r="DR403" s="77"/>
      <c r="DS403" s="77"/>
      <c r="DT403" s="77"/>
      <c r="DU403" s="77"/>
      <c r="DV403" s="77"/>
      <c r="DW403" s="77"/>
      <c r="DX403" s="77"/>
      <c r="DY403" s="77"/>
      <c r="DZ403" s="77"/>
      <c r="EA403" s="77"/>
      <c r="EB403" s="77"/>
      <c r="EC403" s="77"/>
      <c r="ED403" s="77"/>
      <c r="EE403" s="77"/>
      <c r="EF403" s="77"/>
    </row>
    <row r="404" spans="1:136" s="41" customFormat="1" ht="12" customHeight="1">
      <c r="A404" s="46">
        <v>18231151</v>
      </c>
      <c r="B404" s="30" t="s">
        <v>459</v>
      </c>
      <c r="C404" s="31">
        <v>37811937</v>
      </c>
      <c r="D404" s="31">
        <v>37811937</v>
      </c>
      <c r="E404" s="31">
        <v>37811937</v>
      </c>
      <c r="F404" s="31">
        <v>37811937</v>
      </c>
      <c r="G404" s="31">
        <v>37811937</v>
      </c>
      <c r="H404" s="31">
        <v>37811937</v>
      </c>
      <c r="I404" s="32">
        <v>37811937</v>
      </c>
      <c r="J404" s="32">
        <v>37811937</v>
      </c>
      <c r="K404" s="33">
        <v>37811937</v>
      </c>
      <c r="L404" s="33">
        <v>37811937</v>
      </c>
      <c r="M404" s="33">
        <v>37811937</v>
      </c>
      <c r="N404" s="33">
        <v>37881375</v>
      </c>
      <c r="O404" s="33">
        <v>37881375</v>
      </c>
      <c r="P404" s="34">
        <f t="shared" si="37"/>
        <v>37820616.75</v>
      </c>
      <c r="Q404" s="42"/>
      <c r="R404" s="42"/>
      <c r="S404" s="45" t="s">
        <v>116</v>
      </c>
      <c r="T404" s="74"/>
      <c r="U404" s="75"/>
      <c r="V404" s="75"/>
      <c r="W404" s="39">
        <f t="shared" si="38"/>
        <v>37820616.75</v>
      </c>
      <c r="X404" s="39"/>
      <c r="Y404" s="39"/>
      <c r="Z404" s="40">
        <f t="shared" si="39"/>
        <v>37820616.75</v>
      </c>
      <c r="AA404" s="76"/>
      <c r="AB404" s="76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  <c r="AY404" s="77"/>
      <c r="AZ404" s="77"/>
      <c r="BA404" s="77"/>
      <c r="BB404" s="77"/>
      <c r="BC404" s="77"/>
      <c r="BD404" s="77"/>
      <c r="BE404" s="77"/>
      <c r="BF404" s="77"/>
      <c r="BG404" s="77"/>
      <c r="BH404" s="77"/>
      <c r="BI404" s="77"/>
      <c r="BJ404" s="77"/>
      <c r="BK404" s="77"/>
      <c r="BL404" s="77"/>
      <c r="BM404" s="77"/>
      <c r="BN404" s="77"/>
      <c r="BO404" s="77"/>
      <c r="BP404" s="77"/>
      <c r="BQ404" s="77"/>
      <c r="BR404" s="77"/>
      <c r="BS404" s="77"/>
      <c r="BT404" s="77"/>
      <c r="BU404" s="77"/>
      <c r="BV404" s="77"/>
      <c r="BW404" s="77"/>
      <c r="BX404" s="77"/>
      <c r="BY404" s="77"/>
      <c r="BZ404" s="77"/>
      <c r="CA404" s="77"/>
      <c r="CB404" s="77"/>
      <c r="CC404" s="77"/>
      <c r="CD404" s="77"/>
      <c r="CE404" s="77"/>
      <c r="CF404" s="77"/>
      <c r="CG404" s="77"/>
      <c r="CH404" s="77"/>
      <c r="CI404" s="77"/>
      <c r="CJ404" s="77"/>
      <c r="CK404" s="77"/>
      <c r="CL404" s="77"/>
      <c r="CM404" s="77"/>
      <c r="CN404" s="77"/>
      <c r="CO404" s="77"/>
      <c r="CP404" s="77"/>
      <c r="CQ404" s="77"/>
      <c r="CR404" s="77"/>
      <c r="CS404" s="77"/>
      <c r="CT404" s="77"/>
      <c r="CU404" s="77"/>
      <c r="CV404" s="77"/>
      <c r="CW404" s="77"/>
      <c r="CX404" s="77"/>
      <c r="CY404" s="77"/>
      <c r="CZ404" s="77"/>
      <c r="DA404" s="77"/>
      <c r="DB404" s="77"/>
      <c r="DC404" s="77"/>
      <c r="DD404" s="77"/>
      <c r="DE404" s="77"/>
      <c r="DF404" s="77"/>
      <c r="DG404" s="77"/>
      <c r="DH404" s="77"/>
      <c r="DI404" s="77"/>
      <c r="DJ404" s="77"/>
      <c r="DK404" s="77"/>
      <c r="DL404" s="77"/>
      <c r="DM404" s="77"/>
      <c r="DN404" s="77"/>
      <c r="DO404" s="77"/>
      <c r="DP404" s="77"/>
      <c r="DQ404" s="77"/>
      <c r="DR404" s="77"/>
      <c r="DS404" s="77"/>
      <c r="DT404" s="77"/>
      <c r="DU404" s="77"/>
      <c r="DV404" s="77"/>
      <c r="DW404" s="77"/>
      <c r="DX404" s="77"/>
      <c r="DY404" s="77"/>
      <c r="DZ404" s="77"/>
      <c r="EA404" s="77"/>
      <c r="EB404" s="77"/>
      <c r="EC404" s="77"/>
      <c r="ED404" s="77"/>
      <c r="EE404" s="77"/>
      <c r="EF404" s="77"/>
    </row>
    <row r="405" spans="1:136" s="41" customFormat="1" ht="12" customHeight="1">
      <c r="A405" s="46">
        <v>18231161</v>
      </c>
      <c r="B405" s="30" t="s">
        <v>460</v>
      </c>
      <c r="C405" s="31">
        <v>40127111</v>
      </c>
      <c r="D405" s="31">
        <v>40127111</v>
      </c>
      <c r="E405" s="31">
        <v>40127111</v>
      </c>
      <c r="F405" s="31">
        <v>40127111</v>
      </c>
      <c r="G405" s="31">
        <v>40127111</v>
      </c>
      <c r="H405" s="31">
        <v>40127111</v>
      </c>
      <c r="I405" s="32">
        <v>40127111</v>
      </c>
      <c r="J405" s="32">
        <v>40127111</v>
      </c>
      <c r="K405" s="33">
        <v>40127111</v>
      </c>
      <c r="L405" s="33">
        <v>40127111</v>
      </c>
      <c r="M405" s="33">
        <v>40127111</v>
      </c>
      <c r="N405" s="33">
        <v>39647674</v>
      </c>
      <c r="O405" s="33">
        <v>39647674</v>
      </c>
      <c r="P405" s="34">
        <f t="shared" si="37"/>
        <v>40067181.375</v>
      </c>
      <c r="Q405" s="42"/>
      <c r="R405" s="42"/>
      <c r="S405" s="45" t="s">
        <v>116</v>
      </c>
      <c r="T405" s="74"/>
      <c r="U405" s="75"/>
      <c r="V405" s="75"/>
      <c r="W405" s="39">
        <f t="shared" si="38"/>
        <v>40067181.375</v>
      </c>
      <c r="X405" s="39"/>
      <c r="Y405" s="39"/>
      <c r="Z405" s="40">
        <f t="shared" si="39"/>
        <v>40067181.375</v>
      </c>
      <c r="AA405" s="76"/>
      <c r="AB405" s="76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  <c r="AY405" s="77"/>
      <c r="AZ405" s="77"/>
      <c r="BA405" s="77"/>
      <c r="BB405" s="77"/>
      <c r="BC405" s="77"/>
      <c r="BD405" s="77"/>
      <c r="BE405" s="77"/>
      <c r="BF405" s="77"/>
      <c r="BG405" s="77"/>
      <c r="BH405" s="77"/>
      <c r="BI405" s="77"/>
      <c r="BJ405" s="77"/>
      <c r="BK405" s="77"/>
      <c r="BL405" s="77"/>
      <c r="BM405" s="77"/>
      <c r="BN405" s="77"/>
      <c r="BO405" s="77"/>
      <c r="BP405" s="77"/>
      <c r="BQ405" s="77"/>
      <c r="BR405" s="77"/>
      <c r="BS405" s="77"/>
      <c r="BT405" s="77"/>
      <c r="BU405" s="77"/>
      <c r="BV405" s="77"/>
      <c r="BW405" s="77"/>
      <c r="BX405" s="77"/>
      <c r="BY405" s="77"/>
      <c r="BZ405" s="77"/>
      <c r="CA405" s="77"/>
      <c r="CB405" s="77"/>
      <c r="CC405" s="77"/>
      <c r="CD405" s="77"/>
      <c r="CE405" s="77"/>
      <c r="CF405" s="77"/>
      <c r="CG405" s="77"/>
      <c r="CH405" s="77"/>
      <c r="CI405" s="77"/>
      <c r="CJ405" s="77"/>
      <c r="CK405" s="77"/>
      <c r="CL405" s="77"/>
      <c r="CM405" s="77"/>
      <c r="CN405" s="77"/>
      <c r="CO405" s="77"/>
      <c r="CP405" s="77"/>
      <c r="CQ405" s="77"/>
      <c r="CR405" s="77"/>
      <c r="CS405" s="77"/>
      <c r="CT405" s="77"/>
      <c r="CU405" s="77"/>
      <c r="CV405" s="77"/>
      <c r="CW405" s="77"/>
      <c r="CX405" s="77"/>
      <c r="CY405" s="77"/>
      <c r="CZ405" s="77"/>
      <c r="DA405" s="77"/>
      <c r="DB405" s="77"/>
      <c r="DC405" s="77"/>
      <c r="DD405" s="77"/>
      <c r="DE405" s="77"/>
      <c r="DF405" s="77"/>
      <c r="DG405" s="77"/>
      <c r="DH405" s="77"/>
      <c r="DI405" s="77"/>
      <c r="DJ405" s="77"/>
      <c r="DK405" s="77"/>
      <c r="DL405" s="77"/>
      <c r="DM405" s="77"/>
      <c r="DN405" s="77"/>
      <c r="DO405" s="77"/>
      <c r="DP405" s="77"/>
      <c r="DQ405" s="77"/>
      <c r="DR405" s="77"/>
      <c r="DS405" s="77"/>
      <c r="DT405" s="77"/>
      <c r="DU405" s="77"/>
      <c r="DV405" s="77"/>
      <c r="DW405" s="77"/>
      <c r="DX405" s="77"/>
      <c r="DY405" s="77"/>
      <c r="DZ405" s="77"/>
      <c r="EA405" s="77"/>
      <c r="EB405" s="77"/>
      <c r="EC405" s="77"/>
      <c r="ED405" s="77"/>
      <c r="EE405" s="77"/>
      <c r="EF405" s="77"/>
    </row>
    <row r="406" spans="1:136" s="41" customFormat="1" ht="12" customHeight="1">
      <c r="A406" s="46">
        <v>18231171</v>
      </c>
      <c r="B406" s="30" t="s">
        <v>461</v>
      </c>
      <c r="C406" s="31">
        <v>-40127111</v>
      </c>
      <c r="D406" s="31">
        <v>-40127111</v>
      </c>
      <c r="E406" s="31">
        <v>-40127111</v>
      </c>
      <c r="F406" s="31">
        <v>-40127111</v>
      </c>
      <c r="G406" s="31">
        <v>-40127111</v>
      </c>
      <c r="H406" s="31">
        <v>-40127111</v>
      </c>
      <c r="I406" s="32">
        <v>-40127111</v>
      </c>
      <c r="J406" s="32">
        <v>-40127111</v>
      </c>
      <c r="K406" s="33">
        <v>-40127111</v>
      </c>
      <c r="L406" s="33">
        <v>-40127111</v>
      </c>
      <c r="M406" s="33">
        <v>-40127111</v>
      </c>
      <c r="N406" s="33">
        <v>-39647674</v>
      </c>
      <c r="O406" s="33">
        <v>-39647674</v>
      </c>
      <c r="P406" s="34">
        <f t="shared" si="37"/>
        <v>-40067181.375</v>
      </c>
      <c r="Q406" s="42"/>
      <c r="R406" s="42"/>
      <c r="S406" s="45" t="s">
        <v>116</v>
      </c>
      <c r="T406" s="74"/>
      <c r="U406" s="75"/>
      <c r="V406" s="75"/>
      <c r="W406" s="39">
        <f t="shared" si="38"/>
        <v>-40067181.375</v>
      </c>
      <c r="X406" s="39"/>
      <c r="Y406" s="39"/>
      <c r="Z406" s="40">
        <f t="shared" si="39"/>
        <v>-40067181.375</v>
      </c>
      <c r="AA406" s="76"/>
      <c r="AB406" s="76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77"/>
      <c r="AN406" s="77"/>
      <c r="AO406" s="77"/>
      <c r="AP406" s="77"/>
      <c r="AQ406" s="77"/>
      <c r="AR406" s="77"/>
      <c r="AS406" s="77"/>
      <c r="AT406" s="77"/>
      <c r="AU406" s="77"/>
      <c r="AV406" s="77"/>
      <c r="AW406" s="77"/>
      <c r="AX406" s="77"/>
      <c r="AY406" s="77"/>
      <c r="AZ406" s="77"/>
      <c r="BA406" s="77"/>
      <c r="BB406" s="77"/>
      <c r="BC406" s="77"/>
      <c r="BD406" s="77"/>
      <c r="BE406" s="77"/>
      <c r="BF406" s="77"/>
      <c r="BG406" s="77"/>
      <c r="BH406" s="77"/>
      <c r="BI406" s="77"/>
      <c r="BJ406" s="77"/>
      <c r="BK406" s="77"/>
      <c r="BL406" s="77"/>
      <c r="BM406" s="77"/>
      <c r="BN406" s="77"/>
      <c r="BO406" s="77"/>
      <c r="BP406" s="77"/>
      <c r="BQ406" s="77"/>
      <c r="BR406" s="77"/>
      <c r="BS406" s="77"/>
      <c r="BT406" s="77"/>
      <c r="BU406" s="77"/>
      <c r="BV406" s="77"/>
      <c r="BW406" s="77"/>
      <c r="BX406" s="77"/>
      <c r="BY406" s="77"/>
      <c r="BZ406" s="77"/>
      <c r="CA406" s="77"/>
      <c r="CB406" s="77"/>
      <c r="CC406" s="77"/>
      <c r="CD406" s="77"/>
      <c r="CE406" s="77"/>
      <c r="CF406" s="77"/>
      <c r="CG406" s="77"/>
      <c r="CH406" s="77"/>
      <c r="CI406" s="77"/>
      <c r="CJ406" s="77"/>
      <c r="CK406" s="77"/>
      <c r="CL406" s="77"/>
      <c r="CM406" s="77"/>
      <c r="CN406" s="77"/>
      <c r="CO406" s="77"/>
      <c r="CP406" s="77"/>
      <c r="CQ406" s="77"/>
      <c r="CR406" s="77"/>
      <c r="CS406" s="77"/>
      <c r="CT406" s="77"/>
      <c r="CU406" s="77"/>
      <c r="CV406" s="77"/>
      <c r="CW406" s="77"/>
      <c r="CX406" s="77"/>
      <c r="CY406" s="77"/>
      <c r="CZ406" s="77"/>
      <c r="DA406" s="77"/>
      <c r="DB406" s="77"/>
      <c r="DC406" s="77"/>
      <c r="DD406" s="77"/>
      <c r="DE406" s="77"/>
      <c r="DF406" s="77"/>
      <c r="DG406" s="77"/>
      <c r="DH406" s="77"/>
      <c r="DI406" s="77"/>
      <c r="DJ406" s="77"/>
      <c r="DK406" s="77"/>
      <c r="DL406" s="77"/>
      <c r="DM406" s="77"/>
      <c r="DN406" s="77"/>
      <c r="DO406" s="77"/>
      <c r="DP406" s="77"/>
      <c r="DQ406" s="77"/>
      <c r="DR406" s="77"/>
      <c r="DS406" s="77"/>
      <c r="DT406" s="77"/>
      <c r="DU406" s="77"/>
      <c r="DV406" s="77"/>
      <c r="DW406" s="77"/>
      <c r="DX406" s="77"/>
      <c r="DY406" s="77"/>
      <c r="DZ406" s="77"/>
      <c r="EA406" s="77"/>
      <c r="EB406" s="77"/>
      <c r="EC406" s="77"/>
      <c r="ED406" s="77"/>
      <c r="EE406" s="77"/>
      <c r="EF406" s="77"/>
    </row>
    <row r="407" spans="1:136" s="41" customFormat="1" ht="12" customHeight="1">
      <c r="A407" s="46">
        <v>18231181</v>
      </c>
      <c r="B407" s="30" t="s">
        <v>462</v>
      </c>
      <c r="C407" s="31">
        <v>14810652</v>
      </c>
      <c r="D407" s="31">
        <v>17582716</v>
      </c>
      <c r="E407" s="31">
        <v>14111843</v>
      </c>
      <c r="F407" s="31">
        <v>8733855</v>
      </c>
      <c r="G407" s="31">
        <v>8733855</v>
      </c>
      <c r="H407" s="31">
        <v>8733855</v>
      </c>
      <c r="I407" s="32">
        <v>8733855</v>
      </c>
      <c r="J407" s="32">
        <v>8733855</v>
      </c>
      <c r="K407" s="33">
        <v>8733855</v>
      </c>
      <c r="L407" s="33">
        <v>8733855</v>
      </c>
      <c r="M407" s="33">
        <v>8733855</v>
      </c>
      <c r="N407" s="33">
        <v>8232968</v>
      </c>
      <c r="O407" s="33">
        <v>8232968</v>
      </c>
      <c r="P407" s="34">
        <f t="shared" si="37"/>
        <v>10110014.75</v>
      </c>
      <c r="Q407" s="42"/>
      <c r="R407" s="42"/>
      <c r="S407" s="45" t="s">
        <v>116</v>
      </c>
      <c r="T407" s="74"/>
      <c r="U407" s="75"/>
      <c r="V407" s="75"/>
      <c r="W407" s="39">
        <f t="shared" si="38"/>
        <v>10110014.75</v>
      </c>
      <c r="X407" s="39"/>
      <c r="Y407" s="39"/>
      <c r="Z407" s="40">
        <f t="shared" si="39"/>
        <v>10110014.75</v>
      </c>
      <c r="AA407" s="76"/>
      <c r="AB407" s="76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77"/>
      <c r="AN407" s="77"/>
      <c r="AO407" s="77"/>
      <c r="AP407" s="77"/>
      <c r="AQ407" s="77"/>
      <c r="AR407" s="77"/>
      <c r="AS407" s="77"/>
      <c r="AT407" s="77"/>
      <c r="AU407" s="77"/>
      <c r="AV407" s="77"/>
      <c r="AW407" s="77"/>
      <c r="AX407" s="77"/>
      <c r="AY407" s="77"/>
      <c r="AZ407" s="77"/>
      <c r="BA407" s="77"/>
      <c r="BB407" s="77"/>
      <c r="BC407" s="77"/>
      <c r="BD407" s="77"/>
      <c r="BE407" s="77"/>
      <c r="BF407" s="77"/>
      <c r="BG407" s="77"/>
      <c r="BH407" s="77"/>
      <c r="BI407" s="77"/>
      <c r="BJ407" s="77"/>
      <c r="BK407" s="77"/>
      <c r="BL407" s="77"/>
      <c r="BM407" s="77"/>
      <c r="BN407" s="77"/>
      <c r="BO407" s="77"/>
      <c r="BP407" s="77"/>
      <c r="BQ407" s="77"/>
      <c r="BR407" s="77"/>
      <c r="BS407" s="77"/>
      <c r="BT407" s="77"/>
      <c r="BU407" s="77"/>
      <c r="BV407" s="77"/>
      <c r="BW407" s="77"/>
      <c r="BX407" s="77"/>
      <c r="BY407" s="77"/>
      <c r="BZ407" s="77"/>
      <c r="CA407" s="77"/>
      <c r="CB407" s="77"/>
      <c r="CC407" s="77"/>
      <c r="CD407" s="77"/>
      <c r="CE407" s="77"/>
      <c r="CF407" s="77"/>
      <c r="CG407" s="77"/>
      <c r="CH407" s="77"/>
      <c r="CI407" s="77"/>
      <c r="CJ407" s="77"/>
      <c r="CK407" s="77"/>
      <c r="CL407" s="77"/>
      <c r="CM407" s="77"/>
      <c r="CN407" s="77"/>
      <c r="CO407" s="77"/>
      <c r="CP407" s="77"/>
      <c r="CQ407" s="77"/>
      <c r="CR407" s="77"/>
      <c r="CS407" s="77"/>
      <c r="CT407" s="77"/>
      <c r="CU407" s="77"/>
      <c r="CV407" s="77"/>
      <c r="CW407" s="77"/>
      <c r="CX407" s="77"/>
      <c r="CY407" s="77"/>
      <c r="CZ407" s="77"/>
      <c r="DA407" s="77"/>
      <c r="DB407" s="77"/>
      <c r="DC407" s="77"/>
      <c r="DD407" s="77"/>
      <c r="DE407" s="77"/>
      <c r="DF407" s="77"/>
      <c r="DG407" s="77"/>
      <c r="DH407" s="77"/>
      <c r="DI407" s="77"/>
      <c r="DJ407" s="77"/>
      <c r="DK407" s="77"/>
      <c r="DL407" s="77"/>
      <c r="DM407" s="77"/>
      <c r="DN407" s="77"/>
      <c r="DO407" s="77"/>
      <c r="DP407" s="77"/>
      <c r="DQ407" s="77"/>
      <c r="DR407" s="77"/>
      <c r="DS407" s="77"/>
      <c r="DT407" s="77"/>
      <c r="DU407" s="77"/>
      <c r="DV407" s="77"/>
      <c r="DW407" s="77"/>
      <c r="DX407" s="77"/>
      <c r="DY407" s="77"/>
      <c r="DZ407" s="77"/>
      <c r="EA407" s="77"/>
      <c r="EB407" s="77"/>
      <c r="EC407" s="77"/>
      <c r="ED407" s="77"/>
      <c r="EE407" s="77"/>
      <c r="EF407" s="77"/>
    </row>
    <row r="408" spans="1:136" s="41" customFormat="1" ht="12" customHeight="1">
      <c r="A408" s="46">
        <v>18231191</v>
      </c>
      <c r="B408" s="30" t="s">
        <v>463</v>
      </c>
      <c r="C408" s="31">
        <v>-14810652</v>
      </c>
      <c r="D408" s="31">
        <v>-17582716</v>
      </c>
      <c r="E408" s="31">
        <v>-14111843</v>
      </c>
      <c r="F408" s="31">
        <v>-8733855</v>
      </c>
      <c r="G408" s="31">
        <v>-8733855</v>
      </c>
      <c r="H408" s="31">
        <v>-8733855</v>
      </c>
      <c r="I408" s="32">
        <v>-8733855</v>
      </c>
      <c r="J408" s="32">
        <v>-8733855</v>
      </c>
      <c r="K408" s="33">
        <v>-8733855</v>
      </c>
      <c r="L408" s="33">
        <v>-8733855</v>
      </c>
      <c r="M408" s="33">
        <v>-8733855</v>
      </c>
      <c r="N408" s="33">
        <v>-8232968</v>
      </c>
      <c r="O408" s="33">
        <v>-8232968</v>
      </c>
      <c r="P408" s="34">
        <f t="shared" si="37"/>
        <v>-10110014.75</v>
      </c>
      <c r="Q408" s="42"/>
      <c r="R408" s="42"/>
      <c r="S408" s="45" t="s">
        <v>116</v>
      </c>
      <c r="T408" s="74"/>
      <c r="U408" s="75"/>
      <c r="V408" s="75"/>
      <c r="W408" s="39">
        <f t="shared" si="38"/>
        <v>-10110014.75</v>
      </c>
      <c r="X408" s="39"/>
      <c r="Y408" s="39"/>
      <c r="Z408" s="40">
        <f t="shared" si="39"/>
        <v>-10110014.75</v>
      </c>
      <c r="AA408" s="76"/>
      <c r="AB408" s="76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77"/>
      <c r="AN408" s="77"/>
      <c r="AO408" s="77"/>
      <c r="AP408" s="77"/>
      <c r="AQ408" s="77"/>
      <c r="AR408" s="77"/>
      <c r="AS408" s="77"/>
      <c r="AT408" s="77"/>
      <c r="AU408" s="77"/>
      <c r="AV408" s="77"/>
      <c r="AW408" s="77"/>
      <c r="AX408" s="77"/>
      <c r="AY408" s="77"/>
      <c r="AZ408" s="77"/>
      <c r="BA408" s="77"/>
      <c r="BB408" s="77"/>
      <c r="BC408" s="77"/>
      <c r="BD408" s="77"/>
      <c r="BE408" s="77"/>
      <c r="BF408" s="77"/>
      <c r="BG408" s="77"/>
      <c r="BH408" s="77"/>
      <c r="BI408" s="77"/>
      <c r="BJ408" s="77"/>
      <c r="BK408" s="77"/>
      <c r="BL408" s="77"/>
      <c r="BM408" s="77"/>
      <c r="BN408" s="77"/>
      <c r="BO408" s="77"/>
      <c r="BP408" s="77"/>
      <c r="BQ408" s="77"/>
      <c r="BR408" s="77"/>
      <c r="BS408" s="77"/>
      <c r="BT408" s="77"/>
      <c r="BU408" s="77"/>
      <c r="BV408" s="77"/>
      <c r="BW408" s="77"/>
      <c r="BX408" s="77"/>
      <c r="BY408" s="77"/>
      <c r="BZ408" s="77"/>
      <c r="CA408" s="77"/>
      <c r="CB408" s="77"/>
      <c r="CC408" s="77"/>
      <c r="CD408" s="77"/>
      <c r="CE408" s="77"/>
      <c r="CF408" s="77"/>
      <c r="CG408" s="77"/>
      <c r="CH408" s="77"/>
      <c r="CI408" s="77"/>
      <c r="CJ408" s="77"/>
      <c r="CK408" s="77"/>
      <c r="CL408" s="77"/>
      <c r="CM408" s="77"/>
      <c r="CN408" s="77"/>
      <c r="CO408" s="77"/>
      <c r="CP408" s="77"/>
      <c r="CQ408" s="77"/>
      <c r="CR408" s="77"/>
      <c r="CS408" s="77"/>
      <c r="CT408" s="77"/>
      <c r="CU408" s="77"/>
      <c r="CV408" s="77"/>
      <c r="CW408" s="77"/>
      <c r="CX408" s="77"/>
      <c r="CY408" s="77"/>
      <c r="CZ408" s="77"/>
      <c r="DA408" s="77"/>
      <c r="DB408" s="77"/>
      <c r="DC408" s="77"/>
      <c r="DD408" s="77"/>
      <c r="DE408" s="77"/>
      <c r="DF408" s="77"/>
      <c r="DG408" s="77"/>
      <c r="DH408" s="77"/>
      <c r="DI408" s="77"/>
      <c r="DJ408" s="77"/>
      <c r="DK408" s="77"/>
      <c r="DL408" s="77"/>
      <c r="DM408" s="77"/>
      <c r="DN408" s="77"/>
      <c r="DO408" s="77"/>
      <c r="DP408" s="77"/>
      <c r="DQ408" s="77"/>
      <c r="DR408" s="77"/>
      <c r="DS408" s="77"/>
      <c r="DT408" s="77"/>
      <c r="DU408" s="77"/>
      <c r="DV408" s="77"/>
      <c r="DW408" s="77"/>
      <c r="DX408" s="77"/>
      <c r="DY408" s="77"/>
      <c r="DZ408" s="77"/>
      <c r="EA408" s="77"/>
      <c r="EB408" s="77"/>
      <c r="EC408" s="77"/>
      <c r="ED408" s="77"/>
      <c r="EE408" s="77"/>
      <c r="EF408" s="77"/>
    </row>
    <row r="409" spans="1:136" s="41" customFormat="1" ht="12" customHeight="1">
      <c r="A409" s="46">
        <v>18231241</v>
      </c>
      <c r="B409" s="30" t="s">
        <v>464</v>
      </c>
      <c r="C409" s="31"/>
      <c r="D409" s="31"/>
      <c r="E409" s="31"/>
      <c r="F409" s="31"/>
      <c r="G409" s="31"/>
      <c r="H409" s="31"/>
      <c r="I409" s="32">
        <v>465000</v>
      </c>
      <c r="J409" s="32">
        <v>465000</v>
      </c>
      <c r="K409" s="33">
        <v>465000</v>
      </c>
      <c r="L409" s="33">
        <v>463071.25</v>
      </c>
      <c r="M409" s="33">
        <v>463071.25</v>
      </c>
      <c r="N409" s="33">
        <v>463071.25</v>
      </c>
      <c r="O409" s="33">
        <v>459093.75</v>
      </c>
      <c r="P409" s="34">
        <f t="shared" si="37"/>
        <v>251146.71875</v>
      </c>
      <c r="Q409" s="42"/>
      <c r="R409" s="42"/>
      <c r="S409" s="45" t="s">
        <v>116</v>
      </c>
      <c r="T409" s="74"/>
      <c r="U409" s="75"/>
      <c r="V409" s="75"/>
      <c r="W409" s="39">
        <f t="shared" si="38"/>
        <v>251146.71875</v>
      </c>
      <c r="X409" s="39"/>
      <c r="Y409" s="39"/>
      <c r="Z409" s="40">
        <f t="shared" si="39"/>
        <v>251146.71875</v>
      </c>
      <c r="AA409" s="76"/>
      <c r="AB409" s="76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77"/>
      <c r="AN409" s="77"/>
      <c r="AO409" s="77"/>
      <c r="AP409" s="77"/>
      <c r="AQ409" s="77"/>
      <c r="AR409" s="77"/>
      <c r="AS409" s="77"/>
      <c r="AT409" s="77"/>
      <c r="AU409" s="77"/>
      <c r="AV409" s="77"/>
      <c r="AW409" s="77"/>
      <c r="AX409" s="77"/>
      <c r="AY409" s="77"/>
      <c r="AZ409" s="77"/>
      <c r="BA409" s="77"/>
      <c r="BB409" s="77"/>
      <c r="BC409" s="77"/>
      <c r="BD409" s="77"/>
      <c r="BE409" s="77"/>
      <c r="BF409" s="77"/>
      <c r="BG409" s="77"/>
      <c r="BH409" s="77"/>
      <c r="BI409" s="77"/>
      <c r="BJ409" s="77"/>
      <c r="BK409" s="77"/>
      <c r="BL409" s="77"/>
      <c r="BM409" s="77"/>
      <c r="BN409" s="77"/>
      <c r="BO409" s="77"/>
      <c r="BP409" s="77"/>
      <c r="BQ409" s="77"/>
      <c r="BR409" s="77"/>
      <c r="BS409" s="77"/>
      <c r="BT409" s="77"/>
      <c r="BU409" s="77"/>
      <c r="BV409" s="77"/>
      <c r="BW409" s="77"/>
      <c r="BX409" s="77"/>
      <c r="BY409" s="77"/>
      <c r="BZ409" s="77"/>
      <c r="CA409" s="77"/>
      <c r="CB409" s="77"/>
      <c r="CC409" s="77"/>
      <c r="CD409" s="77"/>
      <c r="CE409" s="77"/>
      <c r="CF409" s="77"/>
      <c r="CG409" s="77"/>
      <c r="CH409" s="77"/>
      <c r="CI409" s="77"/>
      <c r="CJ409" s="77"/>
      <c r="CK409" s="77"/>
      <c r="CL409" s="77"/>
      <c r="CM409" s="77"/>
      <c r="CN409" s="77"/>
      <c r="CO409" s="77"/>
      <c r="CP409" s="77"/>
      <c r="CQ409" s="77"/>
      <c r="CR409" s="77"/>
      <c r="CS409" s="77"/>
      <c r="CT409" s="77"/>
      <c r="CU409" s="77"/>
      <c r="CV409" s="77"/>
      <c r="CW409" s="77"/>
      <c r="CX409" s="77"/>
      <c r="CY409" s="77"/>
      <c r="CZ409" s="77"/>
      <c r="DA409" s="77"/>
      <c r="DB409" s="77"/>
      <c r="DC409" s="77"/>
      <c r="DD409" s="77"/>
      <c r="DE409" s="77"/>
      <c r="DF409" s="77"/>
      <c r="DG409" s="77"/>
      <c r="DH409" s="77"/>
      <c r="DI409" s="77"/>
      <c r="DJ409" s="77"/>
      <c r="DK409" s="77"/>
      <c r="DL409" s="77"/>
      <c r="DM409" s="77"/>
      <c r="DN409" s="77"/>
      <c r="DO409" s="77"/>
      <c r="DP409" s="77"/>
      <c r="DQ409" s="77"/>
      <c r="DR409" s="77"/>
      <c r="DS409" s="77"/>
      <c r="DT409" s="77"/>
      <c r="DU409" s="77"/>
      <c r="DV409" s="77"/>
      <c r="DW409" s="77"/>
      <c r="DX409" s="77"/>
      <c r="DY409" s="77"/>
      <c r="DZ409" s="77"/>
      <c r="EA409" s="77"/>
      <c r="EB409" s="77"/>
      <c r="EC409" s="77"/>
      <c r="ED409" s="77"/>
      <c r="EE409" s="77"/>
      <c r="EF409" s="77"/>
    </row>
    <row r="410" spans="1:136" s="41" customFormat="1" ht="12" customHeight="1">
      <c r="A410" s="46">
        <v>18231251</v>
      </c>
      <c r="B410" s="30" t="s">
        <v>465</v>
      </c>
      <c r="C410" s="31"/>
      <c r="D410" s="31"/>
      <c r="E410" s="31"/>
      <c r="F410" s="31"/>
      <c r="G410" s="31"/>
      <c r="H410" s="31"/>
      <c r="I410" s="32"/>
      <c r="J410" s="32">
        <v>548.5</v>
      </c>
      <c r="K410" s="33">
        <v>1431</v>
      </c>
      <c r="L410" s="33">
        <v>1928.75</v>
      </c>
      <c r="M410" s="33">
        <v>3648</v>
      </c>
      <c r="N410" s="33">
        <v>4945.5</v>
      </c>
      <c r="O410" s="33">
        <v>5906.25</v>
      </c>
      <c r="P410" s="34">
        <f t="shared" si="37"/>
        <v>1287.90625</v>
      </c>
      <c r="Q410" s="49"/>
      <c r="R410" s="49"/>
      <c r="S410" s="50" t="s">
        <v>116</v>
      </c>
      <c r="T410" s="74"/>
      <c r="U410" s="75"/>
      <c r="V410" s="75"/>
      <c r="W410" s="39">
        <f t="shared" si="38"/>
        <v>1287.90625</v>
      </c>
      <c r="X410" s="39"/>
      <c r="Y410" s="39"/>
      <c r="Z410" s="40">
        <f t="shared" si="39"/>
        <v>1287.90625</v>
      </c>
      <c r="AA410" s="76"/>
      <c r="AB410" s="76"/>
      <c r="AC410" s="77"/>
      <c r="AD410" s="77"/>
      <c r="AE410" s="77"/>
      <c r="AF410" s="77"/>
      <c r="AG410" s="77"/>
      <c r="AH410" s="77"/>
      <c r="AI410" s="77"/>
      <c r="AJ410" s="77"/>
      <c r="AK410" s="77"/>
      <c r="AL410" s="77"/>
      <c r="AM410" s="77"/>
      <c r="AN410" s="77"/>
      <c r="AO410" s="77"/>
      <c r="AP410" s="77"/>
      <c r="AQ410" s="77"/>
      <c r="AR410" s="77"/>
      <c r="AS410" s="77"/>
      <c r="AT410" s="77"/>
      <c r="AU410" s="77"/>
      <c r="AV410" s="77"/>
      <c r="AW410" s="77"/>
      <c r="AX410" s="77"/>
      <c r="AY410" s="77"/>
      <c r="AZ410" s="77"/>
      <c r="BA410" s="77"/>
      <c r="BB410" s="77"/>
      <c r="BC410" s="77"/>
      <c r="BD410" s="77"/>
      <c r="BE410" s="77"/>
      <c r="BF410" s="77"/>
      <c r="BG410" s="77"/>
      <c r="BH410" s="77"/>
      <c r="BI410" s="77"/>
      <c r="BJ410" s="77"/>
      <c r="BK410" s="77"/>
      <c r="BL410" s="77"/>
      <c r="BM410" s="77"/>
      <c r="BN410" s="77"/>
      <c r="BO410" s="77"/>
      <c r="BP410" s="77"/>
      <c r="BQ410" s="77"/>
      <c r="BR410" s="77"/>
      <c r="BS410" s="77"/>
      <c r="BT410" s="77"/>
      <c r="BU410" s="77"/>
      <c r="BV410" s="77"/>
      <c r="BW410" s="77"/>
      <c r="BX410" s="77"/>
      <c r="BY410" s="77"/>
      <c r="BZ410" s="77"/>
      <c r="CA410" s="77"/>
      <c r="CB410" s="77"/>
      <c r="CC410" s="77"/>
      <c r="CD410" s="77"/>
      <c r="CE410" s="77"/>
      <c r="CF410" s="77"/>
      <c r="CG410" s="77"/>
      <c r="CH410" s="77"/>
      <c r="CI410" s="77"/>
      <c r="CJ410" s="77"/>
      <c r="CK410" s="77"/>
      <c r="CL410" s="77"/>
      <c r="CM410" s="77"/>
      <c r="CN410" s="77"/>
      <c r="CO410" s="77"/>
      <c r="CP410" s="77"/>
      <c r="CQ410" s="77"/>
      <c r="CR410" s="77"/>
      <c r="CS410" s="77"/>
      <c r="CT410" s="77"/>
      <c r="CU410" s="77"/>
      <c r="CV410" s="77"/>
      <c r="CW410" s="77"/>
      <c r="CX410" s="77"/>
      <c r="CY410" s="77"/>
      <c r="CZ410" s="77"/>
      <c r="DA410" s="77"/>
      <c r="DB410" s="77"/>
      <c r="DC410" s="77"/>
      <c r="DD410" s="77"/>
      <c r="DE410" s="77"/>
      <c r="DF410" s="77"/>
      <c r="DG410" s="77"/>
      <c r="DH410" s="77"/>
      <c r="DI410" s="77"/>
      <c r="DJ410" s="77"/>
      <c r="DK410" s="77"/>
      <c r="DL410" s="77"/>
      <c r="DM410" s="77"/>
      <c r="DN410" s="77"/>
      <c r="DO410" s="77"/>
      <c r="DP410" s="77"/>
      <c r="DQ410" s="77"/>
      <c r="DR410" s="77"/>
      <c r="DS410" s="77"/>
      <c r="DT410" s="77"/>
      <c r="DU410" s="77"/>
      <c r="DV410" s="77"/>
      <c r="DW410" s="77"/>
      <c r="DX410" s="77"/>
      <c r="DY410" s="77"/>
      <c r="DZ410" s="77"/>
      <c r="EA410" s="77"/>
      <c r="EB410" s="77"/>
      <c r="EC410" s="77"/>
      <c r="ED410" s="77"/>
      <c r="EE410" s="77"/>
      <c r="EF410" s="77"/>
    </row>
    <row r="411" spans="1:136" s="41" customFormat="1" ht="12" customHeight="1">
      <c r="A411" s="46">
        <v>18232221</v>
      </c>
      <c r="B411" s="30" t="s">
        <v>466</v>
      </c>
      <c r="C411" s="31">
        <v>198375.75</v>
      </c>
      <c r="D411" s="31">
        <v>198375.75</v>
      </c>
      <c r="E411" s="31">
        <v>198375.75</v>
      </c>
      <c r="F411" s="31">
        <v>200000</v>
      </c>
      <c r="G411" s="31">
        <v>200000</v>
      </c>
      <c r="H411" s="31">
        <v>200000</v>
      </c>
      <c r="I411" s="32">
        <v>199475.25</v>
      </c>
      <c r="J411" s="32">
        <v>199475.25</v>
      </c>
      <c r="K411" s="33">
        <v>199475.25</v>
      </c>
      <c r="L411" s="33">
        <v>197293.25</v>
      </c>
      <c r="M411" s="33">
        <v>197293.25</v>
      </c>
      <c r="N411" s="33">
        <v>197293.25</v>
      </c>
      <c r="O411" s="33">
        <v>196806.75</v>
      </c>
      <c r="P411" s="34">
        <f t="shared" si="37"/>
        <v>198720.6875</v>
      </c>
      <c r="Q411" s="42"/>
      <c r="R411" s="42"/>
      <c r="S411" s="45" t="s">
        <v>116</v>
      </c>
      <c r="T411" s="38"/>
      <c r="U411" s="39"/>
      <c r="V411" s="39"/>
      <c r="W411" s="39">
        <f t="shared" si="38"/>
        <v>198720.6875</v>
      </c>
      <c r="X411" s="39"/>
      <c r="Y411" s="39"/>
      <c r="Z411" s="40">
        <f t="shared" si="39"/>
        <v>198720.6875</v>
      </c>
      <c r="AA411" s="72"/>
      <c r="AB411" s="72"/>
    </row>
    <row r="412" spans="1:136" s="41" customFormat="1" ht="12" customHeight="1">
      <c r="A412" s="46">
        <v>18232251</v>
      </c>
      <c r="B412" s="30" t="s">
        <v>467</v>
      </c>
      <c r="C412" s="31">
        <v>2142305.36</v>
      </c>
      <c r="D412" s="31">
        <v>2142305.36</v>
      </c>
      <c r="E412" s="31">
        <v>2142305.36</v>
      </c>
      <c r="F412" s="31">
        <v>2144365.86</v>
      </c>
      <c r="G412" s="31">
        <v>2144365.86</v>
      </c>
      <c r="H412" s="31">
        <v>2144890.61</v>
      </c>
      <c r="I412" s="32">
        <v>2144890.61</v>
      </c>
      <c r="J412" s="32">
        <v>2145241.61</v>
      </c>
      <c r="K412" s="33">
        <v>2145241.61</v>
      </c>
      <c r="L412" s="33">
        <v>2147072.61</v>
      </c>
      <c r="M412" s="33">
        <v>2147559.11</v>
      </c>
      <c r="N412" s="33">
        <v>2147559.11</v>
      </c>
      <c r="O412" s="33">
        <v>2147559.11</v>
      </c>
      <c r="P412" s="34">
        <f t="shared" si="37"/>
        <v>2145060.8287499999</v>
      </c>
      <c r="Q412" s="42"/>
      <c r="R412" s="42"/>
      <c r="S412" s="45"/>
      <c r="T412" s="38">
        <f>P412</f>
        <v>2145060.8287499999</v>
      </c>
      <c r="U412" s="39"/>
      <c r="V412" s="39"/>
      <c r="W412" s="39"/>
      <c r="X412" s="39"/>
      <c r="Y412" s="39"/>
      <c r="Z412" s="40"/>
      <c r="AA412" s="72"/>
      <c r="AB412" s="72"/>
    </row>
    <row r="413" spans="1:136" s="41" customFormat="1" ht="12" customHeight="1">
      <c r="A413" s="46">
        <v>18232261</v>
      </c>
      <c r="B413" s="30" t="s">
        <v>468</v>
      </c>
      <c r="C413" s="31">
        <v>102002.61</v>
      </c>
      <c r="D413" s="31">
        <v>102002.61</v>
      </c>
      <c r="E413" s="31">
        <v>102002.61</v>
      </c>
      <c r="F413" s="31">
        <v>600000</v>
      </c>
      <c r="G413" s="31">
        <v>600000</v>
      </c>
      <c r="H413" s="31">
        <v>600000</v>
      </c>
      <c r="I413" s="32">
        <v>545580.69999999995</v>
      </c>
      <c r="J413" s="32">
        <v>545580.69999999995</v>
      </c>
      <c r="K413" s="33">
        <v>545580.69999999995</v>
      </c>
      <c r="L413" s="33">
        <v>483640.36</v>
      </c>
      <c r="M413" s="33">
        <v>483640.36</v>
      </c>
      <c r="N413" s="33">
        <v>483640.36</v>
      </c>
      <c r="O413" s="33">
        <v>492962.47</v>
      </c>
      <c r="P413" s="34">
        <f t="shared" si="37"/>
        <v>449095.91166666668</v>
      </c>
      <c r="Q413" s="42"/>
      <c r="R413" s="42"/>
      <c r="S413" s="45" t="s">
        <v>116</v>
      </c>
      <c r="T413" s="38"/>
      <c r="U413" s="39"/>
      <c r="V413" s="39"/>
      <c r="W413" s="39">
        <f t="shared" ref="W413" si="40">P413</f>
        <v>449095.91166666668</v>
      </c>
      <c r="X413" s="39"/>
      <c r="Y413" s="39"/>
      <c r="Z413" s="40">
        <f t="shared" ref="Z413" si="41">W413</f>
        <v>449095.91166666668</v>
      </c>
      <c r="AA413" s="72"/>
      <c r="AB413" s="72"/>
    </row>
    <row r="414" spans="1:136" s="41" customFormat="1" ht="12" customHeight="1">
      <c r="A414" s="46">
        <v>18232271</v>
      </c>
      <c r="B414" s="30" t="s">
        <v>469</v>
      </c>
      <c r="C414" s="31">
        <v>298211.56</v>
      </c>
      <c r="D414" s="31">
        <v>301742.2</v>
      </c>
      <c r="E414" s="31">
        <v>307742.2</v>
      </c>
      <c r="F414" s="31">
        <v>358008.41</v>
      </c>
      <c r="G414" s="31">
        <v>381447.66</v>
      </c>
      <c r="H414" s="31">
        <v>331841.02</v>
      </c>
      <c r="I414" s="32">
        <v>341256.27</v>
      </c>
      <c r="J414" s="32">
        <v>356919.56</v>
      </c>
      <c r="K414" s="33">
        <v>371705.94</v>
      </c>
      <c r="L414" s="33">
        <v>403196.61</v>
      </c>
      <c r="M414" s="33">
        <v>366637.7</v>
      </c>
      <c r="N414" s="33">
        <v>381973.59</v>
      </c>
      <c r="O414" s="33">
        <v>393874.5</v>
      </c>
      <c r="P414" s="34">
        <f t="shared" si="37"/>
        <v>354042.84916666662</v>
      </c>
      <c r="Q414" s="42"/>
      <c r="R414" s="42"/>
      <c r="S414" s="45"/>
      <c r="T414" s="38">
        <f>P414</f>
        <v>354042.84916666662</v>
      </c>
      <c r="U414" s="39"/>
      <c r="V414" s="39"/>
      <c r="W414" s="39"/>
      <c r="X414" s="39"/>
      <c r="Y414" s="39"/>
      <c r="Z414" s="40"/>
      <c r="AA414" s="72"/>
      <c r="AB414" s="72"/>
    </row>
    <row r="415" spans="1:136" s="41" customFormat="1" ht="12" customHeight="1">
      <c r="A415" s="46">
        <v>18232301</v>
      </c>
      <c r="B415" s="30" t="s">
        <v>470</v>
      </c>
      <c r="C415" s="31">
        <v>70606281.370000005</v>
      </c>
      <c r="D415" s="31">
        <v>70340629.370000005</v>
      </c>
      <c r="E415" s="31">
        <v>70063325.370000005</v>
      </c>
      <c r="F415" s="31">
        <v>69791477.370000005</v>
      </c>
      <c r="G415" s="31">
        <v>69520089.370000005</v>
      </c>
      <c r="H415" s="31">
        <v>69233542.370000005</v>
      </c>
      <c r="I415" s="32">
        <v>68959216.370000005</v>
      </c>
      <c r="J415" s="32">
        <v>68678496.370000005</v>
      </c>
      <c r="K415" s="33">
        <v>68403118.370000005</v>
      </c>
      <c r="L415" s="33">
        <v>68119555.370000005</v>
      </c>
      <c r="M415" s="33">
        <v>67843103.370000005</v>
      </c>
      <c r="N415" s="33">
        <v>67565182.370000005</v>
      </c>
      <c r="O415" s="33">
        <v>67279157.370000005</v>
      </c>
      <c r="P415" s="34">
        <f t="shared" si="37"/>
        <v>68955037.953333333</v>
      </c>
      <c r="Q415" s="42" t="s">
        <v>471</v>
      </c>
      <c r="R415" s="42"/>
      <c r="S415" s="45" t="s">
        <v>113</v>
      </c>
      <c r="T415" s="38"/>
      <c r="U415" s="39"/>
      <c r="V415" s="39"/>
      <c r="W415" s="39">
        <f t="shared" ref="W415:W418" si="42">P415</f>
        <v>68955037.953333333</v>
      </c>
      <c r="X415" s="39">
        <f>W415</f>
        <v>68955037.953333333</v>
      </c>
      <c r="Y415" s="39"/>
      <c r="Z415" s="40"/>
      <c r="AA415" s="72"/>
      <c r="AB415" s="72"/>
    </row>
    <row r="416" spans="1:136" s="41" customFormat="1" ht="12" customHeight="1">
      <c r="A416" s="46">
        <v>18232311</v>
      </c>
      <c r="B416" s="30" t="s">
        <v>472</v>
      </c>
      <c r="C416" s="31">
        <v>14916099</v>
      </c>
      <c r="D416" s="31">
        <v>14858814</v>
      </c>
      <c r="E416" s="31">
        <v>14801529</v>
      </c>
      <c r="F416" s="31">
        <v>14744244</v>
      </c>
      <c r="G416" s="31">
        <v>14686959</v>
      </c>
      <c r="H416" s="31">
        <v>14629674</v>
      </c>
      <c r="I416" s="32">
        <v>14572389</v>
      </c>
      <c r="J416" s="32">
        <v>14515104</v>
      </c>
      <c r="K416" s="33">
        <v>14457819</v>
      </c>
      <c r="L416" s="33">
        <v>14400534</v>
      </c>
      <c r="M416" s="33">
        <v>14343249</v>
      </c>
      <c r="N416" s="33">
        <v>14285964</v>
      </c>
      <c r="O416" s="33">
        <v>14228679</v>
      </c>
      <c r="P416" s="34">
        <f t="shared" si="37"/>
        <v>14572389</v>
      </c>
      <c r="Q416" s="42" t="s">
        <v>471</v>
      </c>
      <c r="R416" s="42"/>
      <c r="S416" s="45" t="s">
        <v>113</v>
      </c>
      <c r="T416" s="38"/>
      <c r="U416" s="39"/>
      <c r="V416" s="39"/>
      <c r="W416" s="39">
        <f t="shared" si="42"/>
        <v>14572389</v>
      </c>
      <c r="X416" s="39">
        <f t="shared" ref="X416:X418" si="43">W416</f>
        <v>14572389</v>
      </c>
      <c r="Y416" s="39"/>
      <c r="Z416" s="40"/>
      <c r="AA416" s="72"/>
      <c r="AB416" s="72"/>
    </row>
    <row r="417" spans="1:28" s="41" customFormat="1" ht="12" customHeight="1">
      <c r="A417" s="46">
        <v>18232321</v>
      </c>
      <c r="B417" s="30" t="s">
        <v>473</v>
      </c>
      <c r="C417" s="31">
        <v>2124999.7999999998</v>
      </c>
      <c r="D417" s="31">
        <v>2083333.13</v>
      </c>
      <c r="E417" s="31">
        <v>2041666.46</v>
      </c>
      <c r="F417" s="31">
        <v>1999999.79</v>
      </c>
      <c r="G417" s="31">
        <v>1958333.12</v>
      </c>
      <c r="H417" s="31">
        <v>1916666.45</v>
      </c>
      <c r="I417" s="32">
        <v>1874999.78</v>
      </c>
      <c r="J417" s="32">
        <v>1833333.11</v>
      </c>
      <c r="K417" s="33">
        <v>1791666.44</v>
      </c>
      <c r="L417" s="33">
        <v>1749999.77</v>
      </c>
      <c r="M417" s="33">
        <v>1708333.1</v>
      </c>
      <c r="N417" s="33">
        <v>1666666.43</v>
      </c>
      <c r="O417" s="33">
        <v>1624999.76</v>
      </c>
      <c r="P417" s="34">
        <f t="shared" si="37"/>
        <v>1874999.78</v>
      </c>
      <c r="Q417" s="42" t="s">
        <v>474</v>
      </c>
      <c r="R417" s="42"/>
      <c r="S417" s="45" t="s">
        <v>113</v>
      </c>
      <c r="T417" s="38"/>
      <c r="U417" s="39"/>
      <c r="V417" s="39"/>
      <c r="W417" s="39">
        <f t="shared" si="42"/>
        <v>1874999.78</v>
      </c>
      <c r="X417" s="39">
        <f t="shared" si="43"/>
        <v>1874999.78</v>
      </c>
      <c r="Y417" s="39"/>
      <c r="Z417" s="40"/>
      <c r="AA417" s="72"/>
      <c r="AB417" s="72"/>
    </row>
    <row r="418" spans="1:28" s="41" customFormat="1" ht="12" customHeight="1">
      <c r="A418" s="46">
        <v>18232331</v>
      </c>
      <c r="B418" s="30" t="s">
        <v>475</v>
      </c>
      <c r="C418" s="31">
        <v>2624776.62</v>
      </c>
      <c r="D418" s="31">
        <v>2249806.62</v>
      </c>
      <c r="E418" s="31">
        <v>1874836.62</v>
      </c>
      <c r="F418" s="31">
        <v>1499866.62</v>
      </c>
      <c r="G418" s="31">
        <v>1124896.6200000001</v>
      </c>
      <c r="H418" s="31">
        <v>749926.62</v>
      </c>
      <c r="I418" s="32">
        <v>374956.62</v>
      </c>
      <c r="J418" s="32">
        <v>0</v>
      </c>
      <c r="K418" s="33">
        <v>0</v>
      </c>
      <c r="L418" s="33">
        <v>0</v>
      </c>
      <c r="M418" s="33">
        <v>0</v>
      </c>
      <c r="N418" s="33">
        <v>0</v>
      </c>
      <c r="O418" s="33">
        <v>0</v>
      </c>
      <c r="P418" s="34">
        <f t="shared" si="37"/>
        <v>765556.50250000006</v>
      </c>
      <c r="Q418" s="42" t="s">
        <v>471</v>
      </c>
      <c r="R418" s="42"/>
      <c r="S418" s="45" t="s">
        <v>113</v>
      </c>
      <c r="T418" s="38"/>
      <c r="U418" s="39"/>
      <c r="V418" s="39"/>
      <c r="W418" s="39">
        <f t="shared" si="42"/>
        <v>765556.50250000006</v>
      </c>
      <c r="X418" s="39">
        <f t="shared" si="43"/>
        <v>765556.50250000006</v>
      </c>
      <c r="Y418" s="39"/>
      <c r="Z418" s="40"/>
      <c r="AA418" s="72"/>
      <c r="AB418" s="72"/>
    </row>
    <row r="419" spans="1:28" s="41" customFormat="1" ht="12" customHeight="1">
      <c r="A419" s="46">
        <v>18233061</v>
      </c>
      <c r="B419" s="30" t="s">
        <v>476</v>
      </c>
      <c r="C419" s="31">
        <v>20000</v>
      </c>
      <c r="D419" s="31">
        <v>20000</v>
      </c>
      <c r="E419" s="31">
        <v>20000</v>
      </c>
      <c r="F419" s="31">
        <v>20000</v>
      </c>
      <c r="G419" s="31">
        <v>20000</v>
      </c>
      <c r="H419" s="31">
        <v>20000</v>
      </c>
      <c r="I419" s="32">
        <v>20000</v>
      </c>
      <c r="J419" s="32">
        <v>20000</v>
      </c>
      <c r="K419" s="33">
        <v>20000</v>
      </c>
      <c r="L419" s="33">
        <v>20000</v>
      </c>
      <c r="M419" s="33">
        <v>20000</v>
      </c>
      <c r="N419" s="33">
        <v>20000</v>
      </c>
      <c r="O419" s="33">
        <v>20000</v>
      </c>
      <c r="P419" s="34">
        <f t="shared" si="37"/>
        <v>20000</v>
      </c>
      <c r="Q419" s="42"/>
      <c r="R419" s="42"/>
      <c r="S419" s="45"/>
      <c r="T419" s="38">
        <f>P419</f>
        <v>20000</v>
      </c>
      <c r="U419" s="39"/>
      <c r="V419" s="39"/>
      <c r="W419" s="39"/>
      <c r="X419" s="39"/>
      <c r="Y419" s="39"/>
      <c r="Z419" s="40"/>
      <c r="AA419" s="72"/>
      <c r="AB419" s="72"/>
    </row>
    <row r="420" spans="1:28" s="41" customFormat="1" ht="12" customHeight="1">
      <c r="A420" s="46">
        <v>18233091</v>
      </c>
      <c r="B420" s="30" t="s">
        <v>477</v>
      </c>
      <c r="C420" s="31">
        <v>198092.16</v>
      </c>
      <c r="D420" s="31">
        <v>198092.16</v>
      </c>
      <c r="E420" s="31">
        <v>198092.16</v>
      </c>
      <c r="F420" s="31">
        <v>198092.16</v>
      </c>
      <c r="G420" s="31">
        <v>198092.16</v>
      </c>
      <c r="H420" s="31">
        <v>198092.16</v>
      </c>
      <c r="I420" s="32">
        <v>198092.16</v>
      </c>
      <c r="J420" s="32">
        <v>198092.16</v>
      </c>
      <c r="K420" s="33">
        <v>198092.16</v>
      </c>
      <c r="L420" s="33">
        <v>198092.16</v>
      </c>
      <c r="M420" s="33">
        <v>198092.16</v>
      </c>
      <c r="N420" s="33">
        <v>198092.16</v>
      </c>
      <c r="O420" s="33">
        <v>198092.16</v>
      </c>
      <c r="P420" s="34">
        <f t="shared" si="37"/>
        <v>198092.16</v>
      </c>
      <c r="Q420" s="42"/>
      <c r="R420" s="42"/>
      <c r="S420" s="45"/>
      <c r="T420" s="38">
        <f>P420</f>
        <v>198092.16</v>
      </c>
      <c r="U420" s="39"/>
      <c r="V420" s="39"/>
      <c r="W420" s="39"/>
      <c r="X420" s="39"/>
      <c r="Y420" s="39"/>
      <c r="Z420" s="40"/>
      <c r="AA420" s="72"/>
      <c r="AB420" s="72"/>
    </row>
    <row r="421" spans="1:28" s="41" customFormat="1" ht="12" customHeight="1">
      <c r="A421" s="59">
        <v>18235521</v>
      </c>
      <c r="B421" s="30" t="s">
        <v>478</v>
      </c>
      <c r="C421" s="31">
        <v>27241753.879999999</v>
      </c>
      <c r="D421" s="31">
        <v>27001332.879999999</v>
      </c>
      <c r="E421" s="31">
        <v>26760911.879999999</v>
      </c>
      <c r="F421" s="31">
        <v>26520490.879999999</v>
      </c>
      <c r="G421" s="31">
        <v>26280069.879999999</v>
      </c>
      <c r="H421" s="31">
        <v>26039648.879999999</v>
      </c>
      <c r="I421" s="32">
        <v>25799227.879999999</v>
      </c>
      <c r="J421" s="32">
        <v>25558806.879999999</v>
      </c>
      <c r="K421" s="33">
        <v>25318385.879999999</v>
      </c>
      <c r="L421" s="33">
        <v>25077964.879999999</v>
      </c>
      <c r="M421" s="33">
        <v>24837543.879999999</v>
      </c>
      <c r="N421" s="33">
        <v>24597122.879999999</v>
      </c>
      <c r="O421" s="33">
        <v>24356701.879999999</v>
      </c>
      <c r="P421" s="34">
        <f t="shared" si="37"/>
        <v>25799227.879999999</v>
      </c>
      <c r="Q421" s="42" t="s">
        <v>479</v>
      </c>
      <c r="R421" s="42"/>
      <c r="S421" s="45" t="s">
        <v>113</v>
      </c>
      <c r="T421" s="38"/>
      <c r="U421" s="39"/>
      <c r="V421" s="39"/>
      <c r="W421" s="39">
        <f t="shared" ref="W421:W430" si="44">P421</f>
        <v>25799227.879999999</v>
      </c>
      <c r="X421" s="39">
        <f t="shared" ref="X421:X430" si="45">W421</f>
        <v>25799227.879999999</v>
      </c>
      <c r="Y421" s="39"/>
      <c r="Z421" s="40"/>
      <c r="AA421" s="72"/>
      <c r="AB421" s="72"/>
    </row>
    <row r="422" spans="1:28" s="41" customFormat="1" ht="12" customHeight="1">
      <c r="A422" s="46">
        <v>18236021</v>
      </c>
      <c r="B422" s="30" t="s">
        <v>480</v>
      </c>
      <c r="C422" s="31">
        <v>15256064.07</v>
      </c>
      <c r="D422" s="31">
        <v>15256064.07</v>
      </c>
      <c r="E422" s="31">
        <v>15256064.07</v>
      </c>
      <c r="F422" s="31">
        <v>15256064.07</v>
      </c>
      <c r="G422" s="31">
        <v>15256064.07</v>
      </c>
      <c r="H422" s="31">
        <v>15256064.07</v>
      </c>
      <c r="I422" s="32">
        <v>15256064.07</v>
      </c>
      <c r="J422" s="32">
        <v>15256064.07</v>
      </c>
      <c r="K422" s="33">
        <v>15256064.07</v>
      </c>
      <c r="L422" s="33">
        <v>15256064.07</v>
      </c>
      <c r="M422" s="33">
        <v>15256064.07</v>
      </c>
      <c r="N422" s="33">
        <v>15256064.07</v>
      </c>
      <c r="O422" s="33">
        <v>15256064.07</v>
      </c>
      <c r="P422" s="34">
        <f t="shared" si="37"/>
        <v>15256064.069999995</v>
      </c>
      <c r="Q422" s="42" t="s">
        <v>409</v>
      </c>
      <c r="R422" s="42"/>
      <c r="S422" s="45">
        <v>23</v>
      </c>
      <c r="T422" s="38"/>
      <c r="U422" s="39"/>
      <c r="V422" s="39"/>
      <c r="W422" s="39">
        <f t="shared" si="44"/>
        <v>15256064.069999995</v>
      </c>
      <c r="X422" s="39">
        <f t="shared" si="45"/>
        <v>15256064.069999995</v>
      </c>
      <c r="Y422" s="39"/>
      <c r="Z422" s="40"/>
      <c r="AA422" s="72"/>
      <c r="AB422" s="72"/>
    </row>
    <row r="423" spans="1:28" s="41" customFormat="1" ht="12" customHeight="1">
      <c r="A423" s="46">
        <v>18236031</v>
      </c>
      <c r="B423" s="30" t="s">
        <v>481</v>
      </c>
      <c r="C423" s="31">
        <v>2873005.76</v>
      </c>
      <c r="D423" s="31">
        <v>2873005.76</v>
      </c>
      <c r="E423" s="31">
        <v>2873005.76</v>
      </c>
      <c r="F423" s="31">
        <v>2873005.76</v>
      </c>
      <c r="G423" s="31">
        <v>2873005.76</v>
      </c>
      <c r="H423" s="31">
        <v>2873005.76</v>
      </c>
      <c r="I423" s="32">
        <v>2873005.76</v>
      </c>
      <c r="J423" s="32">
        <v>2873005.76</v>
      </c>
      <c r="K423" s="33">
        <v>2873005.76</v>
      </c>
      <c r="L423" s="33">
        <v>2873005.76</v>
      </c>
      <c r="M423" s="33">
        <v>2873005.76</v>
      </c>
      <c r="N423" s="33">
        <v>2873005.76</v>
      </c>
      <c r="O423" s="33">
        <v>2873005.76</v>
      </c>
      <c r="P423" s="34">
        <f t="shared" si="37"/>
        <v>2873005.7599999993</v>
      </c>
      <c r="Q423" s="42" t="s">
        <v>409</v>
      </c>
      <c r="R423" s="42"/>
      <c r="S423" s="45">
        <v>23</v>
      </c>
      <c r="T423" s="38"/>
      <c r="U423" s="39"/>
      <c r="V423" s="39"/>
      <c r="W423" s="39">
        <f t="shared" si="44"/>
        <v>2873005.7599999993</v>
      </c>
      <c r="X423" s="39">
        <f t="shared" si="45"/>
        <v>2873005.7599999993</v>
      </c>
      <c r="Y423" s="39"/>
      <c r="Z423" s="40"/>
      <c r="AA423" s="72"/>
      <c r="AB423" s="72"/>
    </row>
    <row r="424" spans="1:28" s="41" customFormat="1" ht="12" customHeight="1">
      <c r="A424" s="46">
        <v>18236041</v>
      </c>
      <c r="B424" s="30" t="s">
        <v>482</v>
      </c>
      <c r="C424" s="31">
        <v>-228709.77</v>
      </c>
      <c r="D424" s="31">
        <v>-228709.77</v>
      </c>
      <c r="E424" s="31">
        <v>-228709.77</v>
      </c>
      <c r="F424" s="31">
        <v>-228709.77</v>
      </c>
      <c r="G424" s="31">
        <v>-228709.77</v>
      </c>
      <c r="H424" s="31">
        <v>-228709.77</v>
      </c>
      <c r="I424" s="32">
        <v>-228709.77</v>
      </c>
      <c r="J424" s="32">
        <v>-228709.77</v>
      </c>
      <c r="K424" s="33">
        <v>-228709.77</v>
      </c>
      <c r="L424" s="33">
        <v>-228709.77</v>
      </c>
      <c r="M424" s="33">
        <v>-228709.77</v>
      </c>
      <c r="N424" s="33">
        <v>-228709.77</v>
      </c>
      <c r="O424" s="33">
        <v>-228709.77</v>
      </c>
      <c r="P424" s="34">
        <f t="shared" si="37"/>
        <v>-228709.77</v>
      </c>
      <c r="Q424" s="42" t="s">
        <v>409</v>
      </c>
      <c r="R424" s="42"/>
      <c r="S424" s="45">
        <v>23</v>
      </c>
      <c r="T424" s="38"/>
      <c r="U424" s="39"/>
      <c r="V424" s="39"/>
      <c r="W424" s="39">
        <f t="shared" si="44"/>
        <v>-228709.77</v>
      </c>
      <c r="X424" s="39">
        <f t="shared" si="45"/>
        <v>-228709.77</v>
      </c>
      <c r="Y424" s="39"/>
      <c r="Z424" s="40"/>
      <c r="AA424" s="72"/>
      <c r="AB424" s="72"/>
    </row>
    <row r="425" spans="1:28" s="41" customFormat="1" ht="12" customHeight="1">
      <c r="A425" s="46">
        <v>18236051</v>
      </c>
      <c r="B425" s="30" t="s">
        <v>483</v>
      </c>
      <c r="C425" s="31">
        <v>107024.51</v>
      </c>
      <c r="D425" s="31">
        <v>107024.51</v>
      </c>
      <c r="E425" s="31">
        <v>107024.51</v>
      </c>
      <c r="F425" s="31">
        <v>107024.51</v>
      </c>
      <c r="G425" s="31">
        <v>107024.51</v>
      </c>
      <c r="H425" s="31">
        <v>107024.51</v>
      </c>
      <c r="I425" s="32">
        <v>107024.51</v>
      </c>
      <c r="J425" s="32">
        <v>107024.51</v>
      </c>
      <c r="K425" s="33">
        <v>107024.51</v>
      </c>
      <c r="L425" s="33">
        <v>107024.51</v>
      </c>
      <c r="M425" s="33">
        <v>107024.51</v>
      </c>
      <c r="N425" s="33">
        <v>107024.51</v>
      </c>
      <c r="O425" s="33">
        <v>107024.51</v>
      </c>
      <c r="P425" s="34">
        <f t="shared" si="37"/>
        <v>107024.51</v>
      </c>
      <c r="Q425" s="42" t="s">
        <v>409</v>
      </c>
      <c r="R425" s="42"/>
      <c r="S425" s="45">
        <v>23</v>
      </c>
      <c r="T425" s="38"/>
      <c r="U425" s="39"/>
      <c r="V425" s="39"/>
      <c r="W425" s="39">
        <f t="shared" si="44"/>
        <v>107024.51</v>
      </c>
      <c r="X425" s="39">
        <f t="shared" si="45"/>
        <v>107024.51</v>
      </c>
      <c r="Y425" s="39"/>
      <c r="Z425" s="40"/>
      <c r="AA425" s="72"/>
      <c r="AB425" s="72"/>
    </row>
    <row r="426" spans="1:28" s="41" customFormat="1" ht="12" customHeight="1">
      <c r="A426" s="46">
        <v>18236061</v>
      </c>
      <c r="B426" s="30" t="s">
        <v>484</v>
      </c>
      <c r="C426" s="31">
        <v>1031542.85</v>
      </c>
      <c r="D426" s="31">
        <v>1031542.85</v>
      </c>
      <c r="E426" s="31">
        <v>1031542.85</v>
      </c>
      <c r="F426" s="31">
        <v>1031542.85</v>
      </c>
      <c r="G426" s="31">
        <v>1031542.85</v>
      </c>
      <c r="H426" s="31">
        <v>1031542.85</v>
      </c>
      <c r="I426" s="32">
        <v>1031542.85</v>
      </c>
      <c r="J426" s="32">
        <v>1031542.85</v>
      </c>
      <c r="K426" s="33">
        <v>1031542.85</v>
      </c>
      <c r="L426" s="33">
        <v>1031542.85</v>
      </c>
      <c r="M426" s="33">
        <v>1031542.85</v>
      </c>
      <c r="N426" s="33">
        <v>1031542.85</v>
      </c>
      <c r="O426" s="33">
        <v>1031542.85</v>
      </c>
      <c r="P426" s="34">
        <f t="shared" si="37"/>
        <v>1031542.8499999997</v>
      </c>
      <c r="Q426" s="42" t="s">
        <v>409</v>
      </c>
      <c r="R426" s="42"/>
      <c r="S426" s="45">
        <v>23</v>
      </c>
      <c r="T426" s="38"/>
      <c r="U426" s="39"/>
      <c r="V426" s="39"/>
      <c r="W426" s="39">
        <f t="shared" si="44"/>
        <v>1031542.8499999997</v>
      </c>
      <c r="X426" s="39">
        <f t="shared" si="45"/>
        <v>1031542.8499999997</v>
      </c>
      <c r="Y426" s="39"/>
      <c r="Z426" s="40"/>
      <c r="AA426" s="72"/>
      <c r="AB426" s="72"/>
    </row>
    <row r="427" spans="1:28" s="41" customFormat="1" ht="12" customHeight="1">
      <c r="A427" s="46">
        <v>18236071</v>
      </c>
      <c r="B427" s="30" t="s">
        <v>485</v>
      </c>
      <c r="C427" s="31">
        <v>671052.84</v>
      </c>
      <c r="D427" s="31">
        <v>671052.84</v>
      </c>
      <c r="E427" s="31">
        <v>671052.84</v>
      </c>
      <c r="F427" s="31">
        <v>671052.84</v>
      </c>
      <c r="G427" s="31">
        <v>671052.84</v>
      </c>
      <c r="H427" s="31">
        <v>671052.84</v>
      </c>
      <c r="I427" s="32">
        <v>671052.84</v>
      </c>
      <c r="J427" s="32">
        <v>671052.84</v>
      </c>
      <c r="K427" s="33">
        <v>671052.84</v>
      </c>
      <c r="L427" s="33">
        <v>671052.84</v>
      </c>
      <c r="M427" s="33">
        <v>671052.84</v>
      </c>
      <c r="N427" s="33">
        <v>671052.84</v>
      </c>
      <c r="O427" s="33">
        <v>671052.84</v>
      </c>
      <c r="P427" s="34">
        <f t="shared" si="37"/>
        <v>671052.84</v>
      </c>
      <c r="Q427" s="42" t="s">
        <v>409</v>
      </c>
      <c r="R427" s="42"/>
      <c r="S427" s="45">
        <v>23</v>
      </c>
      <c r="T427" s="38"/>
      <c r="U427" s="39"/>
      <c r="V427" s="39"/>
      <c r="W427" s="39">
        <f t="shared" si="44"/>
        <v>671052.84</v>
      </c>
      <c r="X427" s="39">
        <f t="shared" si="45"/>
        <v>671052.84</v>
      </c>
      <c r="Y427" s="39"/>
      <c r="Z427" s="40"/>
      <c r="AA427" s="72"/>
      <c r="AB427" s="72"/>
    </row>
    <row r="428" spans="1:28" s="41" customFormat="1" ht="12" customHeight="1">
      <c r="A428" s="46">
        <v>18236091</v>
      </c>
      <c r="B428" s="30" t="s">
        <v>486</v>
      </c>
      <c r="C428" s="31">
        <v>-100555.3</v>
      </c>
      <c r="D428" s="31">
        <v>-100555.3</v>
      </c>
      <c r="E428" s="31">
        <v>-100555.3</v>
      </c>
      <c r="F428" s="31">
        <v>-100555.3</v>
      </c>
      <c r="G428" s="31">
        <v>-100555.3</v>
      </c>
      <c r="H428" s="31">
        <v>-100555.3</v>
      </c>
      <c r="I428" s="32">
        <v>-100555.3</v>
      </c>
      <c r="J428" s="32">
        <v>-100555.3</v>
      </c>
      <c r="K428" s="33">
        <v>-100555.3</v>
      </c>
      <c r="L428" s="33">
        <v>-100555.3</v>
      </c>
      <c r="M428" s="33">
        <v>-100555.3</v>
      </c>
      <c r="N428" s="33">
        <v>-100555.3</v>
      </c>
      <c r="O428" s="33">
        <v>-100555.3</v>
      </c>
      <c r="P428" s="34">
        <f t="shared" si="37"/>
        <v>-100555.30000000003</v>
      </c>
      <c r="Q428" s="42" t="s">
        <v>409</v>
      </c>
      <c r="R428" s="42"/>
      <c r="S428" s="45" t="s">
        <v>113</v>
      </c>
      <c r="T428" s="38"/>
      <c r="U428" s="39"/>
      <c r="V428" s="39"/>
      <c r="W428" s="39">
        <f t="shared" si="44"/>
        <v>-100555.30000000003</v>
      </c>
      <c r="X428" s="39">
        <f t="shared" si="45"/>
        <v>-100555.30000000003</v>
      </c>
      <c r="Y428" s="39"/>
      <c r="Z428" s="40"/>
      <c r="AA428" s="72"/>
      <c r="AB428" s="72"/>
    </row>
    <row r="429" spans="1:28" s="41" customFormat="1" ht="12" customHeight="1">
      <c r="A429" s="46">
        <v>18236101</v>
      </c>
      <c r="B429" s="30" t="s">
        <v>487</v>
      </c>
      <c r="C429" s="31">
        <v>3769772.47</v>
      </c>
      <c r="D429" s="31">
        <v>3769772.47</v>
      </c>
      <c r="E429" s="31">
        <v>3769772.47</v>
      </c>
      <c r="F429" s="31">
        <v>3769772.47</v>
      </c>
      <c r="G429" s="31">
        <v>3769772.47</v>
      </c>
      <c r="H429" s="31">
        <v>3769772.47</v>
      </c>
      <c r="I429" s="32">
        <v>3769772.47</v>
      </c>
      <c r="J429" s="32">
        <v>3769772.47</v>
      </c>
      <c r="K429" s="33">
        <v>3769772.47</v>
      </c>
      <c r="L429" s="33">
        <v>3769772.47</v>
      </c>
      <c r="M429" s="33">
        <v>3769772.47</v>
      </c>
      <c r="N429" s="33">
        <v>3769772.47</v>
      </c>
      <c r="O429" s="33">
        <v>3769772.47</v>
      </c>
      <c r="P429" s="34">
        <f t="shared" si="37"/>
        <v>3769772.4699999993</v>
      </c>
      <c r="Q429" s="42" t="s">
        <v>409</v>
      </c>
      <c r="R429" s="42"/>
      <c r="S429" s="45" t="s">
        <v>113</v>
      </c>
      <c r="T429" s="38"/>
      <c r="U429" s="39"/>
      <c r="V429" s="39"/>
      <c r="W429" s="39">
        <f t="shared" si="44"/>
        <v>3769772.4699999993</v>
      </c>
      <c r="X429" s="39">
        <f t="shared" si="45"/>
        <v>3769772.4699999993</v>
      </c>
      <c r="Y429" s="39"/>
      <c r="Z429" s="40"/>
      <c r="AA429" s="72"/>
      <c r="AB429" s="72"/>
    </row>
    <row r="430" spans="1:28" s="41" customFormat="1" ht="12" customHeight="1">
      <c r="A430" s="46">
        <v>18236111</v>
      </c>
      <c r="B430" s="30" t="s">
        <v>488</v>
      </c>
      <c r="C430" s="31">
        <v>-1813683.69</v>
      </c>
      <c r="D430" s="31">
        <v>-1810013.07</v>
      </c>
      <c r="E430" s="31">
        <v>-1805748.64</v>
      </c>
      <c r="F430" s="31">
        <v>-2161326.5299999998</v>
      </c>
      <c r="G430" s="31">
        <v>-2149856.11</v>
      </c>
      <c r="H430" s="31">
        <v>-2144533.98</v>
      </c>
      <c r="I430" s="32">
        <v>-2138494.69</v>
      </c>
      <c r="J430" s="32">
        <v>-2133346.7799999998</v>
      </c>
      <c r="K430" s="33">
        <v>-2126781.98</v>
      </c>
      <c r="L430" s="33">
        <v>-2124984.35</v>
      </c>
      <c r="M430" s="33">
        <v>-2123066.2599999998</v>
      </c>
      <c r="N430" s="33">
        <v>-2116242.5699999998</v>
      </c>
      <c r="O430" s="33">
        <v>-2112895.7200000002</v>
      </c>
      <c r="P430" s="34">
        <f t="shared" si="37"/>
        <v>-2066473.7220833332</v>
      </c>
      <c r="Q430" s="42" t="s">
        <v>409</v>
      </c>
      <c r="R430" s="42"/>
      <c r="S430" s="45" t="s">
        <v>113</v>
      </c>
      <c r="T430" s="38"/>
      <c r="U430" s="39"/>
      <c r="V430" s="39"/>
      <c r="W430" s="39">
        <f t="shared" si="44"/>
        <v>-2066473.7220833332</v>
      </c>
      <c r="X430" s="39">
        <f t="shared" si="45"/>
        <v>-2066473.7220833332</v>
      </c>
      <c r="Y430" s="39"/>
      <c r="Z430" s="40"/>
      <c r="AA430" s="72"/>
      <c r="AB430" s="72"/>
    </row>
    <row r="431" spans="1:28" s="41" customFormat="1" ht="12" customHeight="1">
      <c r="A431" s="46">
        <v>18237112</v>
      </c>
      <c r="B431" s="30" t="s">
        <v>489</v>
      </c>
      <c r="C431" s="31">
        <v>279321.2</v>
      </c>
      <c r="D431" s="31">
        <v>279321.2</v>
      </c>
      <c r="E431" s="31">
        <v>279321.2</v>
      </c>
      <c r="F431" s="31">
        <v>279321.2</v>
      </c>
      <c r="G431" s="31">
        <v>279321.2</v>
      </c>
      <c r="H431" s="31">
        <v>279321.2</v>
      </c>
      <c r="I431" s="32">
        <v>279321.2</v>
      </c>
      <c r="J431" s="32">
        <v>279321.2</v>
      </c>
      <c r="K431" s="33">
        <v>279321.2</v>
      </c>
      <c r="L431" s="33">
        <v>279321.2</v>
      </c>
      <c r="M431" s="33">
        <v>280573.45</v>
      </c>
      <c r="N431" s="33">
        <v>286701.19</v>
      </c>
      <c r="O431" s="33">
        <v>289121.19</v>
      </c>
      <c r="P431" s="34">
        <f t="shared" si="37"/>
        <v>280448.88625000004</v>
      </c>
      <c r="Q431" s="49"/>
      <c r="R431" s="49"/>
      <c r="S431" s="50" t="s">
        <v>115</v>
      </c>
      <c r="T431" s="38">
        <f>P431</f>
        <v>280448.88625000004</v>
      </c>
      <c r="U431" s="39"/>
      <c r="V431" s="39"/>
      <c r="W431" s="39"/>
      <c r="X431" s="39"/>
      <c r="Y431" s="39"/>
      <c r="Z431" s="40"/>
      <c r="AA431" s="72"/>
      <c r="AB431" s="72"/>
    </row>
    <row r="432" spans="1:28" s="41" customFormat="1" ht="12" customHeight="1">
      <c r="A432" s="46">
        <v>18237122</v>
      </c>
      <c r="B432" s="30" t="s">
        <v>490</v>
      </c>
      <c r="C432" s="31">
        <v>169602.13</v>
      </c>
      <c r="D432" s="31">
        <v>169602.13</v>
      </c>
      <c r="E432" s="31">
        <v>169602.13</v>
      </c>
      <c r="F432" s="31">
        <v>169602.13</v>
      </c>
      <c r="G432" s="31">
        <v>169602.13</v>
      </c>
      <c r="H432" s="31">
        <v>169602.13</v>
      </c>
      <c r="I432" s="32">
        <v>169602.13</v>
      </c>
      <c r="J432" s="32">
        <v>169602.13</v>
      </c>
      <c r="K432" s="33">
        <v>169602.13</v>
      </c>
      <c r="L432" s="33">
        <v>169602.13</v>
      </c>
      <c r="M432" s="33">
        <v>169602.13</v>
      </c>
      <c r="N432" s="33">
        <v>169602.13</v>
      </c>
      <c r="O432" s="33">
        <v>169602.13</v>
      </c>
      <c r="P432" s="34">
        <f t="shared" si="37"/>
        <v>169602.12999999998</v>
      </c>
      <c r="Q432" s="49"/>
      <c r="R432" s="49"/>
      <c r="S432" s="50" t="s">
        <v>115</v>
      </c>
      <c r="T432" s="38">
        <f t="shared" ref="T432:T439" si="46">P432</f>
        <v>169602.12999999998</v>
      </c>
      <c r="U432" s="39"/>
      <c r="V432" s="39"/>
      <c r="W432" s="39"/>
      <c r="X432" s="39"/>
      <c r="Y432" s="39"/>
      <c r="Z432" s="40"/>
      <c r="AA432" s="72"/>
      <c r="AB432" s="72"/>
    </row>
    <row r="433" spans="1:28" s="41" customFormat="1" ht="12" customHeight="1">
      <c r="A433" s="51">
        <v>18237132</v>
      </c>
      <c r="B433" s="78" t="s">
        <v>491</v>
      </c>
      <c r="C433" s="31">
        <v>133750.43</v>
      </c>
      <c r="D433" s="31">
        <v>133750.43</v>
      </c>
      <c r="E433" s="31">
        <v>133750.43</v>
      </c>
      <c r="F433" s="31">
        <v>133750.43</v>
      </c>
      <c r="G433" s="31">
        <v>133750.43</v>
      </c>
      <c r="H433" s="31">
        <v>133750.43</v>
      </c>
      <c r="I433" s="32">
        <v>133750.43</v>
      </c>
      <c r="J433" s="32">
        <v>133750.43</v>
      </c>
      <c r="K433" s="33">
        <v>133750.43</v>
      </c>
      <c r="L433" s="33">
        <v>133750.43</v>
      </c>
      <c r="M433" s="33">
        <v>133750.43</v>
      </c>
      <c r="N433" s="33">
        <v>133750.43</v>
      </c>
      <c r="O433" s="33">
        <v>133750.43</v>
      </c>
      <c r="P433" s="34">
        <f t="shared" si="37"/>
        <v>133750.42999999996</v>
      </c>
      <c r="Q433" s="49"/>
      <c r="R433" s="49"/>
      <c r="S433" s="50" t="s">
        <v>115</v>
      </c>
      <c r="T433" s="38">
        <f t="shared" si="46"/>
        <v>133750.42999999996</v>
      </c>
      <c r="U433" s="39"/>
      <c r="V433" s="39"/>
      <c r="W433" s="39"/>
      <c r="X433" s="39"/>
      <c r="Y433" s="39"/>
      <c r="Z433" s="40"/>
      <c r="AA433" s="72"/>
      <c r="AB433" s="72"/>
    </row>
    <row r="434" spans="1:28" s="41" customFormat="1" ht="12" customHeight="1">
      <c r="A434" s="51">
        <v>18237142</v>
      </c>
      <c r="B434" s="78" t="s">
        <v>492</v>
      </c>
      <c r="C434" s="31">
        <v>53995.63</v>
      </c>
      <c r="D434" s="31">
        <v>53995.63</v>
      </c>
      <c r="E434" s="31">
        <v>53995.63</v>
      </c>
      <c r="F434" s="31">
        <v>53995.63</v>
      </c>
      <c r="G434" s="31">
        <v>53995.63</v>
      </c>
      <c r="H434" s="31">
        <v>53995.63</v>
      </c>
      <c r="I434" s="32">
        <v>53995.63</v>
      </c>
      <c r="J434" s="32">
        <v>53995.63</v>
      </c>
      <c r="K434" s="33">
        <v>53995.63</v>
      </c>
      <c r="L434" s="33">
        <v>53995.63</v>
      </c>
      <c r="M434" s="33">
        <v>53995.63</v>
      </c>
      <c r="N434" s="33">
        <v>53995.63</v>
      </c>
      <c r="O434" s="33">
        <v>53995.63</v>
      </c>
      <c r="P434" s="34">
        <f t="shared" si="37"/>
        <v>53995.63</v>
      </c>
      <c r="Q434" s="49"/>
      <c r="R434" s="49"/>
      <c r="S434" s="50" t="s">
        <v>115</v>
      </c>
      <c r="T434" s="38">
        <f t="shared" si="46"/>
        <v>53995.63</v>
      </c>
      <c r="U434" s="39"/>
      <c r="V434" s="39"/>
      <c r="W434" s="39"/>
      <c r="X434" s="39"/>
      <c r="Y434" s="39"/>
      <c r="Z434" s="40"/>
      <c r="AA434" s="72"/>
      <c r="AB434" s="72"/>
    </row>
    <row r="435" spans="1:28" s="41" customFormat="1" ht="12" customHeight="1">
      <c r="A435" s="51">
        <v>18237152</v>
      </c>
      <c r="B435" s="78" t="s">
        <v>493</v>
      </c>
      <c r="C435" s="31">
        <v>67987.45</v>
      </c>
      <c r="D435" s="31">
        <v>67987.45</v>
      </c>
      <c r="E435" s="31">
        <v>67987.45</v>
      </c>
      <c r="F435" s="31">
        <v>67987.45</v>
      </c>
      <c r="G435" s="31">
        <v>67987.45</v>
      </c>
      <c r="H435" s="31">
        <v>67987.45</v>
      </c>
      <c r="I435" s="32">
        <v>67987.45</v>
      </c>
      <c r="J435" s="32">
        <v>67987.45</v>
      </c>
      <c r="K435" s="33">
        <v>67987.45</v>
      </c>
      <c r="L435" s="33">
        <v>67987.45</v>
      </c>
      <c r="M435" s="33">
        <v>67987.45</v>
      </c>
      <c r="N435" s="33">
        <v>67987.45</v>
      </c>
      <c r="O435" s="33">
        <v>67987.45</v>
      </c>
      <c r="P435" s="34">
        <f t="shared" si="37"/>
        <v>67987.449999999983</v>
      </c>
      <c r="Q435" s="49"/>
      <c r="R435" s="49"/>
      <c r="S435" s="50" t="s">
        <v>115</v>
      </c>
      <c r="T435" s="38">
        <f t="shared" si="46"/>
        <v>67987.449999999983</v>
      </c>
      <c r="U435" s="39"/>
      <c r="V435" s="39"/>
      <c r="W435" s="39"/>
      <c r="X435" s="39"/>
      <c r="Y435" s="39"/>
      <c r="Z435" s="40"/>
      <c r="AA435" s="72"/>
      <c r="AB435" s="72"/>
    </row>
    <row r="436" spans="1:28" s="41" customFormat="1" ht="12" customHeight="1">
      <c r="A436" s="46">
        <v>18238031</v>
      </c>
      <c r="B436" s="30" t="s">
        <v>494</v>
      </c>
      <c r="C436" s="31">
        <v>10198259.83</v>
      </c>
      <c r="D436" s="31">
        <v>8741365.8300000001</v>
      </c>
      <c r="E436" s="31">
        <v>7284471.8300000001</v>
      </c>
      <c r="F436" s="31">
        <v>5814589.0599999996</v>
      </c>
      <c r="G436" s="31">
        <v>4357695.0599999996</v>
      </c>
      <c r="H436" s="31">
        <v>2900801.06</v>
      </c>
      <c r="I436" s="32">
        <v>2167234.19</v>
      </c>
      <c r="J436" s="32">
        <v>710340.19</v>
      </c>
      <c r="K436" s="33">
        <v>22706915.190000001</v>
      </c>
      <c r="L436" s="33">
        <v>20642650.190000001</v>
      </c>
      <c r="M436" s="33">
        <v>18578385.190000001</v>
      </c>
      <c r="N436" s="33">
        <v>16514120.189999999</v>
      </c>
      <c r="O436" s="33">
        <v>14449855.189999999</v>
      </c>
      <c r="P436" s="34">
        <f t="shared" si="37"/>
        <v>10228552.124166666</v>
      </c>
      <c r="Q436" s="49"/>
      <c r="R436" s="49"/>
      <c r="S436" s="50" t="s">
        <v>115</v>
      </c>
      <c r="T436" s="38">
        <f t="shared" si="46"/>
        <v>10228552.124166666</v>
      </c>
      <c r="U436" s="39"/>
      <c r="V436" s="39"/>
      <c r="W436" s="39"/>
      <c r="X436" s="39"/>
      <c r="Y436" s="39"/>
      <c r="Z436" s="40"/>
      <c r="AA436" s="72"/>
      <c r="AB436" s="72"/>
    </row>
    <row r="437" spans="1:28" s="41" customFormat="1" ht="12" customHeight="1">
      <c r="A437" s="46">
        <v>18238032</v>
      </c>
      <c r="B437" s="30" t="s">
        <v>495</v>
      </c>
      <c r="C437" s="31">
        <v>3829922.81</v>
      </c>
      <c r="D437" s="31">
        <v>3282790.81</v>
      </c>
      <c r="E437" s="31">
        <v>2735659.81</v>
      </c>
      <c r="F437" s="31">
        <v>2190597.1800000002</v>
      </c>
      <c r="G437" s="31">
        <v>1643465.18</v>
      </c>
      <c r="H437" s="31">
        <v>1096333.18</v>
      </c>
      <c r="I437" s="32">
        <v>1153737.29</v>
      </c>
      <c r="J437" s="32">
        <v>606605.29</v>
      </c>
      <c r="K437" s="33">
        <v>8152229.29</v>
      </c>
      <c r="L437" s="33">
        <v>7411118.29</v>
      </c>
      <c r="M437" s="33">
        <v>6670006.29</v>
      </c>
      <c r="N437" s="33">
        <v>5928893.29</v>
      </c>
      <c r="O437" s="33">
        <v>5187782.29</v>
      </c>
      <c r="P437" s="34">
        <f t="shared" si="37"/>
        <v>3781690.7041666661</v>
      </c>
      <c r="Q437" s="49"/>
      <c r="R437" s="49"/>
      <c r="S437" s="50" t="s">
        <v>115</v>
      </c>
      <c r="T437" s="38">
        <f t="shared" si="46"/>
        <v>3781690.7041666661</v>
      </c>
      <c r="U437" s="39"/>
      <c r="V437" s="39"/>
      <c r="W437" s="39"/>
      <c r="X437" s="39"/>
      <c r="Y437" s="39"/>
      <c r="Z437" s="40"/>
      <c r="AA437" s="72"/>
      <c r="AB437" s="72"/>
    </row>
    <row r="438" spans="1:28" s="41" customFormat="1" ht="12" customHeight="1">
      <c r="A438" s="46">
        <v>18238041</v>
      </c>
      <c r="B438" s="30" t="s">
        <v>496</v>
      </c>
      <c r="C438" s="31">
        <v>19296685</v>
      </c>
      <c r="D438" s="31">
        <v>21539010</v>
      </c>
      <c r="E438" s="31">
        <v>23812722</v>
      </c>
      <c r="F438" s="31">
        <v>24060840</v>
      </c>
      <c r="G438" s="31">
        <v>25555540</v>
      </c>
      <c r="H438" s="31">
        <v>27543857</v>
      </c>
      <c r="I438" s="32">
        <v>30371492</v>
      </c>
      <c r="J438" s="32">
        <v>33645219</v>
      </c>
      <c r="K438" s="33">
        <v>13328696</v>
      </c>
      <c r="L438" s="33">
        <v>12424804</v>
      </c>
      <c r="M438" s="33">
        <v>14978383</v>
      </c>
      <c r="N438" s="33">
        <v>15673371</v>
      </c>
      <c r="O438" s="33">
        <v>18302479</v>
      </c>
      <c r="P438" s="34">
        <f t="shared" si="37"/>
        <v>21811126.333333332</v>
      </c>
      <c r="Q438" s="49"/>
      <c r="R438" s="49"/>
      <c r="S438" s="50" t="s">
        <v>115</v>
      </c>
      <c r="T438" s="38">
        <f t="shared" si="46"/>
        <v>21811126.333333332</v>
      </c>
      <c r="U438" s="39"/>
      <c r="V438" s="39"/>
      <c r="W438" s="39"/>
      <c r="X438" s="39"/>
      <c r="Y438" s="39"/>
      <c r="Z438" s="40"/>
      <c r="AA438" s="72"/>
      <c r="AB438" s="72"/>
    </row>
    <row r="439" spans="1:28" s="41" customFormat="1" ht="12" customHeight="1">
      <c r="A439" s="46">
        <v>18238042</v>
      </c>
      <c r="B439" s="30" t="s">
        <v>497</v>
      </c>
      <c r="C439" s="31">
        <v>8103431</v>
      </c>
      <c r="D439" s="31">
        <v>9293686</v>
      </c>
      <c r="E439" s="31">
        <v>9090395</v>
      </c>
      <c r="F439" s="31">
        <v>8286736</v>
      </c>
      <c r="G439" s="31">
        <v>7769834</v>
      </c>
      <c r="H439" s="31">
        <v>7868041</v>
      </c>
      <c r="I439" s="32">
        <v>8235652</v>
      </c>
      <c r="J439" s="32">
        <v>9437224</v>
      </c>
      <c r="K439" s="33">
        <v>2718706</v>
      </c>
      <c r="L439" s="33">
        <v>3977901</v>
      </c>
      <c r="M439" s="33">
        <v>5684060</v>
      </c>
      <c r="N439" s="33">
        <v>7179143</v>
      </c>
      <c r="O439" s="33">
        <v>8777972</v>
      </c>
      <c r="P439" s="34">
        <f t="shared" si="37"/>
        <v>7331839.958333333</v>
      </c>
      <c r="Q439" s="49"/>
      <c r="R439" s="49"/>
      <c r="S439" s="50" t="s">
        <v>115</v>
      </c>
      <c r="T439" s="38">
        <f t="shared" si="46"/>
        <v>7331839.958333333</v>
      </c>
      <c r="U439" s="39"/>
      <c r="V439" s="39"/>
      <c r="W439" s="39"/>
      <c r="X439" s="39"/>
      <c r="Y439" s="39"/>
      <c r="Z439" s="40"/>
      <c r="AA439" s="72"/>
      <c r="AB439" s="72"/>
    </row>
    <row r="440" spans="1:28" s="41" customFormat="1" ht="12" customHeight="1">
      <c r="A440" s="46">
        <v>18238141</v>
      </c>
      <c r="B440" s="62" t="s">
        <v>498</v>
      </c>
      <c r="C440" s="31">
        <v>22807187.850000001</v>
      </c>
      <c r="D440" s="31">
        <v>21141293.800000001</v>
      </c>
      <c r="E440" s="31">
        <v>17092873.890000001</v>
      </c>
      <c r="F440" s="31">
        <v>15715598.619999999</v>
      </c>
      <c r="G440" s="31">
        <v>17758339.289999999</v>
      </c>
      <c r="H440" s="31">
        <v>24760867.289999999</v>
      </c>
      <c r="I440" s="32">
        <v>29239410.620000001</v>
      </c>
      <c r="J440" s="32">
        <v>36727932.18</v>
      </c>
      <c r="K440" s="33">
        <v>22959219.059999999</v>
      </c>
      <c r="L440" s="33">
        <v>25671533.84</v>
      </c>
      <c r="M440" s="33">
        <v>25671533.84</v>
      </c>
      <c r="N440" s="33">
        <v>25671533.84</v>
      </c>
      <c r="O440" s="33">
        <v>27293510.170000002</v>
      </c>
      <c r="P440" s="34">
        <f t="shared" si="37"/>
        <v>23955040.440000001</v>
      </c>
      <c r="Q440" s="49"/>
      <c r="R440" s="49"/>
      <c r="S440" s="50" t="s">
        <v>116</v>
      </c>
      <c r="T440" s="38"/>
      <c r="U440" s="39"/>
      <c r="V440" s="39"/>
      <c r="W440" s="39">
        <f>P440</f>
        <v>23955040.440000001</v>
      </c>
      <c r="X440" s="39"/>
      <c r="Y440" s="39"/>
      <c r="Z440" s="40">
        <f>W440</f>
        <v>23955040.440000001</v>
      </c>
      <c r="AA440" s="72"/>
      <c r="AB440" s="72"/>
    </row>
    <row r="441" spans="1:28" s="41" customFormat="1" ht="12" customHeight="1">
      <c r="A441" s="46">
        <v>18238142</v>
      </c>
      <c r="B441" s="62" t="s">
        <v>499</v>
      </c>
      <c r="C441" s="31">
        <v>43713451.409999996</v>
      </c>
      <c r="D441" s="31">
        <v>48950342.740000002</v>
      </c>
      <c r="E441" s="31">
        <v>49386298.509999998</v>
      </c>
      <c r="F441" s="31">
        <v>51590267.039999999</v>
      </c>
      <c r="G441" s="31">
        <v>54108520.219999999</v>
      </c>
      <c r="H441" s="31">
        <v>62352740.649999999</v>
      </c>
      <c r="I441" s="32">
        <v>66827164.619999997</v>
      </c>
      <c r="J441" s="32">
        <v>74444070.719999999</v>
      </c>
      <c r="K441" s="33">
        <v>53650765.159999996</v>
      </c>
      <c r="L441" s="33">
        <v>55203724.259999998</v>
      </c>
      <c r="M441" s="33">
        <v>56020083.039999999</v>
      </c>
      <c r="N441" s="33">
        <v>57138080.579999998</v>
      </c>
      <c r="O441" s="33">
        <v>58317423.090000004</v>
      </c>
      <c r="P441" s="34">
        <f t="shared" si="37"/>
        <v>56723957.899166666</v>
      </c>
      <c r="Q441" s="49"/>
      <c r="R441" s="49"/>
      <c r="S441" s="50" t="s">
        <v>116</v>
      </c>
      <c r="T441" s="38"/>
      <c r="U441" s="39"/>
      <c r="V441" s="39"/>
      <c r="W441" s="39">
        <f t="shared" ref="W441:W449" si="47">P441</f>
        <v>56723957.899166666</v>
      </c>
      <c r="X441" s="39"/>
      <c r="Y441" s="39"/>
      <c r="Z441" s="40">
        <f t="shared" ref="Z441:Z449" si="48">W441</f>
        <v>56723957.899166666</v>
      </c>
      <c r="AA441" s="72"/>
      <c r="AB441" s="72"/>
    </row>
    <row r="442" spans="1:28" s="41" customFormat="1" ht="12" customHeight="1">
      <c r="A442" s="46">
        <v>18238151</v>
      </c>
      <c r="B442" s="62" t="s">
        <v>500</v>
      </c>
      <c r="C442" s="31">
        <v>5630275.8600000003</v>
      </c>
      <c r="D442" s="31">
        <v>5872344.8899999997</v>
      </c>
      <c r="E442" s="31">
        <v>5545750.9100000001</v>
      </c>
      <c r="F442" s="31">
        <v>6300829.8099999996</v>
      </c>
      <c r="G442" s="31">
        <v>6939157.21</v>
      </c>
      <c r="H442" s="31">
        <v>8253338.6900000004</v>
      </c>
      <c r="I442" s="32">
        <v>10380222.869999999</v>
      </c>
      <c r="J442" s="32">
        <v>12925193.43</v>
      </c>
      <c r="K442" s="33">
        <v>6875588.1100000003</v>
      </c>
      <c r="L442" s="33">
        <v>7776620.2999999998</v>
      </c>
      <c r="M442" s="33">
        <v>7922160.5499999998</v>
      </c>
      <c r="N442" s="33">
        <v>8316676.9500000002</v>
      </c>
      <c r="O442" s="33">
        <v>9317556.2100000009</v>
      </c>
      <c r="P442" s="34">
        <f t="shared" si="37"/>
        <v>7881816.6462499993</v>
      </c>
      <c r="Q442" s="49"/>
      <c r="R442" s="49"/>
      <c r="S442" s="50" t="s">
        <v>116</v>
      </c>
      <c r="T442" s="38"/>
      <c r="U442" s="39"/>
      <c r="V442" s="39"/>
      <c r="W442" s="39">
        <f t="shared" si="47"/>
        <v>7881816.6462499993</v>
      </c>
      <c r="X442" s="39"/>
      <c r="Y442" s="39"/>
      <c r="Z442" s="40">
        <f t="shared" si="48"/>
        <v>7881816.6462499993</v>
      </c>
      <c r="AA442" s="72"/>
      <c r="AB442" s="72"/>
    </row>
    <row r="443" spans="1:28" s="41" customFormat="1" ht="12" customHeight="1">
      <c r="A443" s="46">
        <v>18238152</v>
      </c>
      <c r="B443" s="62" t="s">
        <v>501</v>
      </c>
      <c r="C443" s="31">
        <v>9160349.8200000003</v>
      </c>
      <c r="D443" s="31">
        <v>10404749.35</v>
      </c>
      <c r="E443" s="31">
        <v>11122489.310000001</v>
      </c>
      <c r="F443" s="31">
        <v>10454405.390000001</v>
      </c>
      <c r="G443" s="31">
        <v>11942785.560000001</v>
      </c>
      <c r="H443" s="31">
        <v>14516156.880000001</v>
      </c>
      <c r="I443" s="32">
        <v>15268376.949999999</v>
      </c>
      <c r="J443" s="32">
        <v>17218909.52</v>
      </c>
      <c r="K443" s="33">
        <v>8044826.0599999996</v>
      </c>
      <c r="L443" s="33">
        <v>8296047.5300000003</v>
      </c>
      <c r="M443" s="33">
        <v>8475389.2300000004</v>
      </c>
      <c r="N443" s="33">
        <v>8925421.8399999999</v>
      </c>
      <c r="O443" s="33">
        <v>8925421.8399999999</v>
      </c>
      <c r="P443" s="34">
        <f t="shared" si="37"/>
        <v>11142703.620833334</v>
      </c>
      <c r="Q443" s="49"/>
      <c r="R443" s="49"/>
      <c r="S443" s="50" t="s">
        <v>116</v>
      </c>
      <c r="T443" s="38"/>
      <c r="U443" s="39"/>
      <c r="V443" s="39"/>
      <c r="W443" s="39">
        <f t="shared" si="47"/>
        <v>11142703.620833334</v>
      </c>
      <c r="X443" s="39"/>
      <c r="Y443" s="39"/>
      <c r="Z443" s="40">
        <f t="shared" si="48"/>
        <v>11142703.620833334</v>
      </c>
      <c r="AA443" s="72"/>
      <c r="AB443" s="72"/>
    </row>
    <row r="444" spans="1:28" s="41" customFormat="1" ht="12" customHeight="1">
      <c r="A444" s="46">
        <v>18238161</v>
      </c>
      <c r="B444" s="62" t="s">
        <v>502</v>
      </c>
      <c r="C444" s="31">
        <v>563395.37</v>
      </c>
      <c r="D444" s="31">
        <v>634610.18999999994</v>
      </c>
      <c r="E444" s="31">
        <v>696454.15</v>
      </c>
      <c r="F444" s="31">
        <v>748899.39</v>
      </c>
      <c r="G444" s="31">
        <v>800082.92</v>
      </c>
      <c r="H444" s="31">
        <v>861576.77</v>
      </c>
      <c r="I444" s="32">
        <v>936888.33</v>
      </c>
      <c r="J444" s="32">
        <v>1032698.26</v>
      </c>
      <c r="K444" s="33">
        <v>391673.33</v>
      </c>
      <c r="L444" s="33">
        <v>504701.02</v>
      </c>
      <c r="M444" s="33">
        <v>620284.92000000004</v>
      </c>
      <c r="N444" s="33">
        <v>731658.33</v>
      </c>
      <c r="O444" s="33">
        <v>842431.8</v>
      </c>
      <c r="P444" s="34">
        <f t="shared" si="37"/>
        <v>721870.09958333336</v>
      </c>
      <c r="Q444" s="49"/>
      <c r="R444" s="49"/>
      <c r="S444" s="50" t="s">
        <v>116</v>
      </c>
      <c r="T444" s="38"/>
      <c r="U444" s="39"/>
      <c r="V444" s="39"/>
      <c r="W444" s="39">
        <f t="shared" si="47"/>
        <v>721870.09958333336</v>
      </c>
      <c r="X444" s="39"/>
      <c r="Y444" s="39"/>
      <c r="Z444" s="40">
        <f t="shared" si="48"/>
        <v>721870.09958333336</v>
      </c>
      <c r="AA444" s="72"/>
      <c r="AB444" s="72"/>
    </row>
    <row r="445" spans="1:28" s="41" customFormat="1" ht="12" customHeight="1">
      <c r="A445" s="46">
        <v>18238162</v>
      </c>
      <c r="B445" s="62" t="s">
        <v>503</v>
      </c>
      <c r="C445" s="31">
        <v>1058589.3500000001</v>
      </c>
      <c r="D445" s="31">
        <v>1210018.05</v>
      </c>
      <c r="E445" s="31">
        <v>1366541.71</v>
      </c>
      <c r="F445" s="31">
        <v>1522589.18</v>
      </c>
      <c r="G445" s="31">
        <v>1680607.59</v>
      </c>
      <c r="H445" s="31">
        <v>1849338.57</v>
      </c>
      <c r="I445" s="32">
        <v>2032069.55</v>
      </c>
      <c r="J445" s="32">
        <v>2241487.5</v>
      </c>
      <c r="K445" s="33">
        <v>942032.7</v>
      </c>
      <c r="L445" s="33">
        <v>1170183.3700000001</v>
      </c>
      <c r="M445" s="33">
        <v>1402861.72</v>
      </c>
      <c r="N445" s="33">
        <v>1637016.71</v>
      </c>
      <c r="O445" s="33">
        <v>1872990.74</v>
      </c>
      <c r="P445" s="34">
        <f t="shared" si="37"/>
        <v>1543378.0579166666</v>
      </c>
      <c r="Q445" s="49"/>
      <c r="R445" s="49"/>
      <c r="S445" s="50" t="s">
        <v>116</v>
      </c>
      <c r="T445" s="38"/>
      <c r="U445" s="39"/>
      <c r="V445" s="39"/>
      <c r="W445" s="39">
        <f t="shared" si="47"/>
        <v>1543378.0579166666</v>
      </c>
      <c r="X445" s="39"/>
      <c r="Y445" s="39"/>
      <c r="Z445" s="40">
        <f t="shared" si="48"/>
        <v>1543378.0579166666</v>
      </c>
      <c r="AA445" s="72"/>
      <c r="AB445" s="72"/>
    </row>
    <row r="446" spans="1:28" s="41" customFormat="1" ht="12" customHeight="1">
      <c r="A446" s="46">
        <v>18238171</v>
      </c>
      <c r="B446" s="62" t="s">
        <v>504</v>
      </c>
      <c r="C446" s="31">
        <v>241769.71</v>
      </c>
      <c r="D446" s="31">
        <v>266610.49</v>
      </c>
      <c r="E446" s="31">
        <v>289986.68</v>
      </c>
      <c r="F446" s="31">
        <v>312526.63</v>
      </c>
      <c r="G446" s="31">
        <v>335502.69</v>
      </c>
      <c r="H446" s="31">
        <v>359696.86</v>
      </c>
      <c r="I446" s="32">
        <v>387219.96</v>
      </c>
      <c r="J446" s="32">
        <v>421956.92</v>
      </c>
      <c r="K446" s="33">
        <v>147289.21</v>
      </c>
      <c r="L446" s="33">
        <v>186172.45</v>
      </c>
      <c r="M446" s="33">
        <v>226352.77</v>
      </c>
      <c r="N446" s="33">
        <v>266639.23</v>
      </c>
      <c r="O446" s="33">
        <v>308281.21000000002</v>
      </c>
      <c r="P446" s="34">
        <f t="shared" si="37"/>
        <v>289581.61249999999</v>
      </c>
      <c r="Q446" s="49"/>
      <c r="R446" s="49"/>
      <c r="S446" s="50" t="s">
        <v>116</v>
      </c>
      <c r="T446" s="38"/>
      <c r="U446" s="39"/>
      <c r="V446" s="39"/>
      <c r="W446" s="39">
        <f t="shared" si="47"/>
        <v>289581.61249999999</v>
      </c>
      <c r="X446" s="39"/>
      <c r="Y446" s="39"/>
      <c r="Z446" s="40">
        <f t="shared" si="48"/>
        <v>289581.61249999999</v>
      </c>
      <c r="AA446" s="72"/>
      <c r="AB446" s="72"/>
    </row>
    <row r="447" spans="1:28" s="41" customFormat="1" ht="12" customHeight="1">
      <c r="A447" s="46">
        <v>18238172</v>
      </c>
      <c r="B447" s="62" t="s">
        <v>505</v>
      </c>
      <c r="C447" s="31">
        <v>281732.46000000002</v>
      </c>
      <c r="D447" s="31">
        <v>319966.46999999997</v>
      </c>
      <c r="E447" s="31">
        <v>359823.21</v>
      </c>
      <c r="F447" s="31">
        <v>398148</v>
      </c>
      <c r="G447" s="31">
        <v>435872.59</v>
      </c>
      <c r="H447" s="31">
        <v>477679.81</v>
      </c>
      <c r="I447" s="32">
        <v>522678.09</v>
      </c>
      <c r="J447" s="32">
        <v>573322.17000000004</v>
      </c>
      <c r="K447" s="33">
        <v>229451.07</v>
      </c>
      <c r="L447" s="33">
        <v>284809.77</v>
      </c>
      <c r="M447" s="33">
        <v>340367.92</v>
      </c>
      <c r="N447" s="33">
        <v>396144.79</v>
      </c>
      <c r="O447" s="33">
        <v>451351.93</v>
      </c>
      <c r="P447" s="34">
        <f t="shared" si="37"/>
        <v>392067.17375000002</v>
      </c>
      <c r="Q447" s="49"/>
      <c r="R447" s="49"/>
      <c r="S447" s="50" t="s">
        <v>116</v>
      </c>
      <c r="T447" s="38"/>
      <c r="U447" s="39"/>
      <c r="V447" s="39"/>
      <c r="W447" s="39">
        <f t="shared" si="47"/>
        <v>392067.17375000002</v>
      </c>
      <c r="X447" s="39"/>
      <c r="Y447" s="39"/>
      <c r="Z447" s="40">
        <f t="shared" si="48"/>
        <v>392067.17375000002</v>
      </c>
      <c r="AA447" s="72"/>
      <c r="AB447" s="72"/>
    </row>
    <row r="448" spans="1:28" s="41" customFormat="1" ht="12" customHeight="1">
      <c r="A448" s="46">
        <v>18238181</v>
      </c>
      <c r="B448" s="62" t="s">
        <v>506</v>
      </c>
      <c r="C448" s="31">
        <v>0</v>
      </c>
      <c r="D448" s="31">
        <v>87753.26</v>
      </c>
      <c r="E448" s="31">
        <v>540573.37</v>
      </c>
      <c r="F448" s="31">
        <v>607813.76</v>
      </c>
      <c r="G448" s="31">
        <v>960367.54</v>
      </c>
      <c r="H448" s="31">
        <v>897636.91</v>
      </c>
      <c r="I448" s="32">
        <v>1271612.76</v>
      </c>
      <c r="J448" s="32">
        <v>1343304.84</v>
      </c>
      <c r="K448" s="33">
        <v>851953.77</v>
      </c>
      <c r="L448" s="33">
        <v>851953.77</v>
      </c>
      <c r="M448" s="33">
        <v>851953.77</v>
      </c>
      <c r="N448" s="33">
        <v>851953.77</v>
      </c>
      <c r="O448" s="33">
        <v>851953.77</v>
      </c>
      <c r="P448" s="34">
        <f t="shared" si="37"/>
        <v>795237.86708333332</v>
      </c>
      <c r="Q448" s="49"/>
      <c r="R448" s="49"/>
      <c r="S448" s="50" t="s">
        <v>116</v>
      </c>
      <c r="T448" s="38"/>
      <c r="U448" s="39"/>
      <c r="V448" s="39"/>
      <c r="W448" s="39">
        <f t="shared" si="47"/>
        <v>795237.86708333332</v>
      </c>
      <c r="X448" s="39"/>
      <c r="Y448" s="39"/>
      <c r="Z448" s="40">
        <f t="shared" si="48"/>
        <v>795237.86708333332</v>
      </c>
      <c r="AA448" s="72"/>
      <c r="AB448" s="72"/>
    </row>
    <row r="449" spans="1:28" s="41" customFormat="1" ht="12" customHeight="1">
      <c r="A449" s="46">
        <v>18238191</v>
      </c>
      <c r="B449" s="62" t="s">
        <v>507</v>
      </c>
      <c r="C449" s="31">
        <v>1700506.14</v>
      </c>
      <c r="D449" s="31">
        <v>1750723.7</v>
      </c>
      <c r="E449" s="31">
        <v>2118758.34</v>
      </c>
      <c r="F449" s="31">
        <v>1798046.7</v>
      </c>
      <c r="G449" s="31">
        <v>2111281.13</v>
      </c>
      <c r="H449" s="31">
        <v>2025570.1</v>
      </c>
      <c r="I449" s="32">
        <v>2224436.87</v>
      </c>
      <c r="J449" s="32">
        <v>2365227.21</v>
      </c>
      <c r="K449" s="33">
        <v>619404.54</v>
      </c>
      <c r="L449" s="33">
        <v>619404.54</v>
      </c>
      <c r="M449" s="33">
        <v>630026.88</v>
      </c>
      <c r="N449" s="33">
        <v>630026.88</v>
      </c>
      <c r="O449" s="33">
        <v>630026.88</v>
      </c>
      <c r="P449" s="34">
        <f t="shared" si="37"/>
        <v>1504847.7833333334</v>
      </c>
      <c r="Q449" s="49"/>
      <c r="R449" s="49"/>
      <c r="S449" s="50" t="s">
        <v>116</v>
      </c>
      <c r="T449" s="38"/>
      <c r="U449" s="39"/>
      <c r="V449" s="39"/>
      <c r="W449" s="39">
        <f t="shared" si="47"/>
        <v>1504847.7833333334</v>
      </c>
      <c r="X449" s="39"/>
      <c r="Y449" s="39"/>
      <c r="Z449" s="40">
        <f t="shared" si="48"/>
        <v>1504847.7833333334</v>
      </c>
      <c r="AA449" s="72"/>
      <c r="AB449" s="72"/>
    </row>
    <row r="450" spans="1:28" s="41" customFormat="1" ht="12" customHeight="1">
      <c r="A450" s="46">
        <v>18238201</v>
      </c>
      <c r="B450" s="62" t="s">
        <v>508</v>
      </c>
      <c r="C450" s="31">
        <v>0</v>
      </c>
      <c r="D450" s="31">
        <v>0</v>
      </c>
      <c r="E450" s="31">
        <v>0</v>
      </c>
      <c r="F450" s="31">
        <v>2440000</v>
      </c>
      <c r="G450" s="31">
        <v>0</v>
      </c>
      <c r="H450" s="31">
        <v>0</v>
      </c>
      <c r="I450" s="32">
        <v>0</v>
      </c>
      <c r="J450" s="32">
        <v>0</v>
      </c>
      <c r="K450" s="33">
        <v>0</v>
      </c>
      <c r="L450" s="33">
        <v>0</v>
      </c>
      <c r="M450" s="33">
        <v>0</v>
      </c>
      <c r="N450" s="33">
        <v>0</v>
      </c>
      <c r="O450" s="33">
        <v>0</v>
      </c>
      <c r="P450" s="34">
        <f t="shared" si="37"/>
        <v>203333.33333333334</v>
      </c>
      <c r="Q450" s="42"/>
      <c r="R450" s="42"/>
      <c r="S450" s="45" t="s">
        <v>115</v>
      </c>
      <c r="T450" s="38">
        <f>P450</f>
        <v>203333.33333333334</v>
      </c>
      <c r="U450" s="39"/>
      <c r="V450" s="39"/>
      <c r="W450" s="39"/>
      <c r="X450" s="39"/>
      <c r="Y450" s="39"/>
      <c r="Z450" s="40"/>
      <c r="AA450" s="72"/>
      <c r="AB450" s="72"/>
    </row>
    <row r="451" spans="1:28" s="41" customFormat="1" ht="12" customHeight="1">
      <c r="A451" s="46">
        <v>18238211</v>
      </c>
      <c r="B451" s="30" t="s">
        <v>509</v>
      </c>
      <c r="C451" s="31">
        <v>25520.45</v>
      </c>
      <c r="D451" s="31">
        <v>27215.96</v>
      </c>
      <c r="E451" s="31">
        <v>29696.57</v>
      </c>
      <c r="F451" s="31">
        <v>32624.61</v>
      </c>
      <c r="G451" s="31">
        <v>35861.54</v>
      </c>
      <c r="H451" s="31">
        <v>39229.68</v>
      </c>
      <c r="I451" s="32">
        <v>42759.42</v>
      </c>
      <c r="J451" s="32">
        <v>46895.65</v>
      </c>
      <c r="K451" s="33">
        <v>18501.43</v>
      </c>
      <c r="L451" s="33">
        <v>22463.55</v>
      </c>
      <c r="M451" s="33">
        <v>25610.5</v>
      </c>
      <c r="N451" s="33">
        <v>27893.82</v>
      </c>
      <c r="O451" s="33">
        <v>29241.25</v>
      </c>
      <c r="P451" s="34">
        <f t="shared" ref="P451:P514" si="49">(C451+O451+SUM(D451:N451)*2)/24</f>
        <v>31344.464999999997</v>
      </c>
      <c r="Q451" s="49"/>
      <c r="R451" s="49"/>
      <c r="S451" s="50" t="s">
        <v>116</v>
      </c>
      <c r="T451" s="38"/>
      <c r="U451" s="39"/>
      <c r="V451" s="39"/>
      <c r="W451" s="39">
        <f t="shared" ref="W451:W455" si="50">P451</f>
        <v>31344.464999999997</v>
      </c>
      <c r="X451" s="39"/>
      <c r="Y451" s="39"/>
      <c r="Z451" s="40">
        <f t="shared" ref="Z451:Z452" si="51">W451</f>
        <v>31344.464999999997</v>
      </c>
      <c r="AA451" s="72"/>
      <c r="AB451" s="72"/>
    </row>
    <row r="452" spans="1:28" s="41" customFormat="1" ht="12" customHeight="1">
      <c r="A452" s="46">
        <v>18238221</v>
      </c>
      <c r="B452" s="30" t="s">
        <v>510</v>
      </c>
      <c r="C452" s="31">
        <v>61331.18</v>
      </c>
      <c r="D452" s="31">
        <v>66007.92</v>
      </c>
      <c r="E452" s="31">
        <v>71251.05</v>
      </c>
      <c r="F452" s="31">
        <v>76558.210000000006</v>
      </c>
      <c r="G452" s="31">
        <v>81855.3</v>
      </c>
      <c r="H452" s="31">
        <v>87460.49</v>
      </c>
      <c r="I452" s="32">
        <v>93218.91</v>
      </c>
      <c r="J452" s="32">
        <v>99839.09</v>
      </c>
      <c r="K452" s="33">
        <v>30136.3</v>
      </c>
      <c r="L452" s="33">
        <v>36625.339999999997</v>
      </c>
      <c r="M452" s="33">
        <v>42647.02</v>
      </c>
      <c r="N452" s="33">
        <v>47394.57</v>
      </c>
      <c r="O452" s="33">
        <v>50679.47</v>
      </c>
      <c r="P452" s="34">
        <f t="shared" si="49"/>
        <v>65749.960416666654</v>
      </c>
      <c r="Q452" s="49"/>
      <c r="R452" s="49"/>
      <c r="S452" s="50" t="s">
        <v>116</v>
      </c>
      <c r="T452" s="38"/>
      <c r="U452" s="39"/>
      <c r="V452" s="39"/>
      <c r="W452" s="39">
        <f t="shared" si="50"/>
        <v>65749.960416666654</v>
      </c>
      <c r="X452" s="39"/>
      <c r="Y452" s="39"/>
      <c r="Z452" s="40">
        <f t="shared" si="51"/>
        <v>65749.960416666654</v>
      </c>
      <c r="AA452" s="72"/>
      <c r="AB452" s="72"/>
    </row>
    <row r="453" spans="1:28" s="41" customFormat="1" ht="12" customHeight="1">
      <c r="A453" s="46">
        <v>18238311</v>
      </c>
      <c r="B453" s="62" t="s">
        <v>511</v>
      </c>
      <c r="C453" s="31">
        <v>18458391.760000002</v>
      </c>
      <c r="D453" s="31">
        <v>18081689.760000002</v>
      </c>
      <c r="E453" s="31">
        <v>17704987.760000002</v>
      </c>
      <c r="F453" s="31">
        <v>17328285.760000002</v>
      </c>
      <c r="G453" s="31">
        <v>16951583.760000002</v>
      </c>
      <c r="H453" s="31">
        <v>16574881.76</v>
      </c>
      <c r="I453" s="32">
        <v>16198179.76</v>
      </c>
      <c r="J453" s="32">
        <v>15821477.76</v>
      </c>
      <c r="K453" s="33">
        <v>15444775.76</v>
      </c>
      <c r="L453" s="33">
        <v>15068073.76</v>
      </c>
      <c r="M453" s="33">
        <v>14691371.76</v>
      </c>
      <c r="N453" s="33">
        <v>14314669.76</v>
      </c>
      <c r="O453" s="33">
        <v>13937967.76</v>
      </c>
      <c r="P453" s="34">
        <f t="shared" si="49"/>
        <v>16198179.76</v>
      </c>
      <c r="Q453" s="42" t="s">
        <v>512</v>
      </c>
      <c r="R453" s="42"/>
      <c r="S453" s="45" t="s">
        <v>113</v>
      </c>
      <c r="T453" s="38"/>
      <c r="U453" s="39"/>
      <c r="V453" s="39"/>
      <c r="W453" s="39">
        <f t="shared" si="50"/>
        <v>16198179.76</v>
      </c>
      <c r="X453" s="39">
        <f>W453</f>
        <v>16198179.76</v>
      </c>
      <c r="Y453" s="39"/>
      <c r="Z453" s="40"/>
      <c r="AA453" s="72"/>
      <c r="AB453" s="72"/>
    </row>
    <row r="454" spans="1:28" s="41" customFormat="1" ht="12" customHeight="1">
      <c r="A454" s="46">
        <v>18238321</v>
      </c>
      <c r="B454" s="62" t="s">
        <v>513</v>
      </c>
      <c r="C454" s="31">
        <v>2076163.9</v>
      </c>
      <c r="D454" s="31">
        <v>2020050.9</v>
      </c>
      <c r="E454" s="31">
        <v>1963937.9</v>
      </c>
      <c r="F454" s="31">
        <v>1907824.9</v>
      </c>
      <c r="G454" s="31">
        <v>1851711.9</v>
      </c>
      <c r="H454" s="31">
        <v>1795598.9</v>
      </c>
      <c r="I454" s="32">
        <v>1739485.9</v>
      </c>
      <c r="J454" s="32">
        <v>1683372.9</v>
      </c>
      <c r="K454" s="33">
        <v>1627259.9</v>
      </c>
      <c r="L454" s="33">
        <v>1571146.9</v>
      </c>
      <c r="M454" s="33">
        <v>1515033.9</v>
      </c>
      <c r="N454" s="33">
        <v>1458920.9</v>
      </c>
      <c r="O454" s="33">
        <v>1402807.9</v>
      </c>
      <c r="P454" s="34">
        <f t="shared" si="49"/>
        <v>1739485.8999999997</v>
      </c>
      <c r="Q454" s="42" t="s">
        <v>514</v>
      </c>
      <c r="R454" s="42"/>
      <c r="S454" s="45" t="s">
        <v>113</v>
      </c>
      <c r="T454" s="38"/>
      <c r="U454" s="39"/>
      <c r="V454" s="39"/>
      <c r="W454" s="39">
        <f t="shared" si="50"/>
        <v>1739485.8999999997</v>
      </c>
      <c r="X454" s="39">
        <f t="shared" ref="X454:X455" si="52">W454</f>
        <v>1739485.8999999997</v>
      </c>
      <c r="Y454" s="39"/>
      <c r="Z454" s="40"/>
      <c r="AA454" s="72"/>
      <c r="AB454" s="72"/>
    </row>
    <row r="455" spans="1:28" s="41" customFormat="1" ht="12" customHeight="1">
      <c r="A455" s="46">
        <v>18238331</v>
      </c>
      <c r="B455" s="62" t="s">
        <v>515</v>
      </c>
      <c r="C455" s="31">
        <v>8152709.7199999997</v>
      </c>
      <c r="D455" s="31">
        <v>7932365.7199999997</v>
      </c>
      <c r="E455" s="31">
        <v>7712021.7199999997</v>
      </c>
      <c r="F455" s="31">
        <v>7491677.7199999997</v>
      </c>
      <c r="G455" s="31">
        <v>7271333.7199999997</v>
      </c>
      <c r="H455" s="31">
        <v>7050989.7199999997</v>
      </c>
      <c r="I455" s="32">
        <v>6830645.7199999997</v>
      </c>
      <c r="J455" s="32">
        <v>6610301.7199999997</v>
      </c>
      <c r="K455" s="33">
        <v>6389957.7199999997</v>
      </c>
      <c r="L455" s="33">
        <v>6169613.7199999997</v>
      </c>
      <c r="M455" s="33">
        <v>5949269.7199999997</v>
      </c>
      <c r="N455" s="33">
        <v>5728925.7199999997</v>
      </c>
      <c r="O455" s="33">
        <v>5508581.7199999997</v>
      </c>
      <c r="P455" s="34">
        <f t="shared" si="49"/>
        <v>6830645.7199999997</v>
      </c>
      <c r="Q455" s="42" t="s">
        <v>516</v>
      </c>
      <c r="R455" s="42"/>
      <c r="S455" s="45" t="s">
        <v>113</v>
      </c>
      <c r="T455" s="38"/>
      <c r="U455" s="39"/>
      <c r="V455" s="39"/>
      <c r="W455" s="39">
        <f t="shared" si="50"/>
        <v>6830645.7199999997</v>
      </c>
      <c r="X455" s="39">
        <f t="shared" si="52"/>
        <v>6830645.7199999997</v>
      </c>
      <c r="Y455" s="39"/>
      <c r="Z455" s="40"/>
      <c r="AA455" s="72"/>
      <c r="AB455" s="72"/>
    </row>
    <row r="456" spans="1:28" s="41" customFormat="1" ht="12" customHeight="1">
      <c r="A456" s="46">
        <v>18239001</v>
      </c>
      <c r="B456" s="30" t="s">
        <v>517</v>
      </c>
      <c r="C456" s="31">
        <v>101402178.68000001</v>
      </c>
      <c r="D456" s="31">
        <v>101895577.72</v>
      </c>
      <c r="E456" s="31">
        <v>103380531.2</v>
      </c>
      <c r="F456" s="31">
        <v>105109827.98</v>
      </c>
      <c r="G456" s="31">
        <v>105700784.86</v>
      </c>
      <c r="H456" s="31">
        <v>107133095.14</v>
      </c>
      <c r="I456" s="32">
        <v>107592368.13</v>
      </c>
      <c r="J456" s="32">
        <v>108611158.44</v>
      </c>
      <c r="K456" s="33">
        <v>109879293.81</v>
      </c>
      <c r="L456" s="33">
        <v>111366204.69</v>
      </c>
      <c r="M456" s="33">
        <v>112239872</v>
      </c>
      <c r="N456" s="33">
        <v>113193274.42</v>
      </c>
      <c r="O456" s="33">
        <v>114295843.77</v>
      </c>
      <c r="P456" s="34">
        <f t="shared" si="49"/>
        <v>107829249.96791667</v>
      </c>
      <c r="Q456" s="49"/>
      <c r="R456" s="49"/>
      <c r="S456" s="50"/>
      <c r="T456" s="38">
        <f>P456</f>
        <v>107829249.96791667</v>
      </c>
      <c r="U456" s="39"/>
      <c r="V456" s="39"/>
      <c r="W456" s="39"/>
      <c r="X456" s="39"/>
      <c r="Y456" s="39"/>
      <c r="Z456" s="40"/>
      <c r="AA456" s="72"/>
      <c r="AB456" s="72"/>
    </row>
    <row r="457" spans="1:28" s="41" customFormat="1" ht="12" customHeight="1">
      <c r="A457" s="46">
        <v>18239002</v>
      </c>
      <c r="B457" s="30" t="s">
        <v>518</v>
      </c>
      <c r="C457" s="31">
        <v>32156482.579999998</v>
      </c>
      <c r="D457" s="31">
        <v>32289728.93</v>
      </c>
      <c r="E457" s="31">
        <v>32523290.550000001</v>
      </c>
      <c r="F457" s="31">
        <v>32911082.57</v>
      </c>
      <c r="G457" s="31">
        <v>33083349.039999999</v>
      </c>
      <c r="H457" s="31">
        <v>33309620.609999999</v>
      </c>
      <c r="I457" s="32">
        <v>33496543.260000002</v>
      </c>
      <c r="J457" s="32">
        <v>33718118.43</v>
      </c>
      <c r="K457" s="33">
        <v>33930659.469999999</v>
      </c>
      <c r="L457" s="33">
        <v>34206246.369999997</v>
      </c>
      <c r="M457" s="33">
        <v>34300391.960000001</v>
      </c>
      <c r="N457" s="33">
        <v>34401758.630000003</v>
      </c>
      <c r="O457" s="33">
        <v>34484850.539999999</v>
      </c>
      <c r="P457" s="34">
        <f t="shared" si="49"/>
        <v>33457621.364999995</v>
      </c>
      <c r="Q457" s="49" t="s">
        <v>519</v>
      </c>
      <c r="R457" s="49"/>
      <c r="S457" s="50"/>
      <c r="T457" s="38">
        <f t="shared" ref="T457:T463" si="53">P457</f>
        <v>33457621.364999995</v>
      </c>
      <c r="U457" s="39"/>
      <c r="V457" s="39"/>
      <c r="W457" s="39"/>
      <c r="X457" s="39"/>
      <c r="Y457" s="39"/>
      <c r="Z457" s="40"/>
      <c r="AA457" s="72"/>
      <c r="AB457" s="72"/>
    </row>
    <row r="458" spans="1:28" s="41" customFormat="1" ht="12" customHeight="1">
      <c r="A458" s="46">
        <v>18239011</v>
      </c>
      <c r="B458" s="30" t="s">
        <v>520</v>
      </c>
      <c r="C458" s="31">
        <v>3172011.41</v>
      </c>
      <c r="D458" s="31">
        <v>3199142.42</v>
      </c>
      <c r="E458" s="31">
        <v>3252500.49</v>
      </c>
      <c r="F458" s="31">
        <v>3289282.34</v>
      </c>
      <c r="G458" s="31">
        <v>3315318.81</v>
      </c>
      <c r="H458" s="31">
        <v>3336819.85</v>
      </c>
      <c r="I458" s="32">
        <v>3362435.19</v>
      </c>
      <c r="J458" s="32">
        <v>3383661.52</v>
      </c>
      <c r="K458" s="33">
        <v>3399633.16</v>
      </c>
      <c r="L458" s="33">
        <v>3419446.22</v>
      </c>
      <c r="M458" s="33">
        <v>3437024.72</v>
      </c>
      <c r="N458" s="33">
        <v>3455280.69</v>
      </c>
      <c r="O458" s="33">
        <v>3473753.45</v>
      </c>
      <c r="P458" s="34">
        <f t="shared" si="49"/>
        <v>3347785.6533333329</v>
      </c>
      <c r="Q458" s="49"/>
      <c r="R458" s="49"/>
      <c r="S458" s="50"/>
      <c r="T458" s="38">
        <f t="shared" si="53"/>
        <v>3347785.6533333329</v>
      </c>
      <c r="U458" s="39"/>
      <c r="V458" s="39"/>
      <c r="W458" s="39"/>
      <c r="X458" s="39"/>
      <c r="Y458" s="39"/>
      <c r="Z458" s="40"/>
      <c r="AA458" s="72"/>
      <c r="AB458" s="72"/>
    </row>
    <row r="459" spans="1:28" s="41" customFormat="1" ht="12" customHeight="1">
      <c r="A459" s="46">
        <v>18239012</v>
      </c>
      <c r="B459" s="30" t="s">
        <v>521</v>
      </c>
      <c r="C459" s="31">
        <v>1250428.04</v>
      </c>
      <c r="D459" s="31">
        <v>1259471.71</v>
      </c>
      <c r="E459" s="31">
        <v>1277257.73</v>
      </c>
      <c r="F459" s="31">
        <v>1289518.3500000001</v>
      </c>
      <c r="G459" s="31">
        <v>1298197.17</v>
      </c>
      <c r="H459" s="31">
        <v>1305364.18</v>
      </c>
      <c r="I459" s="32">
        <v>1313902.6200000001</v>
      </c>
      <c r="J459" s="32">
        <v>1320978.06</v>
      </c>
      <c r="K459" s="33">
        <v>1326301.94</v>
      </c>
      <c r="L459" s="33">
        <v>1332906.29</v>
      </c>
      <c r="M459" s="33">
        <v>1338765.79</v>
      </c>
      <c r="N459" s="33">
        <v>1344851.11</v>
      </c>
      <c r="O459" s="33">
        <v>1351008.69</v>
      </c>
      <c r="P459" s="34">
        <f t="shared" si="49"/>
        <v>1309019.4429166666</v>
      </c>
      <c r="Q459" s="49" t="s">
        <v>519</v>
      </c>
      <c r="R459" s="49"/>
      <c r="S459" s="50"/>
      <c r="T459" s="38">
        <f t="shared" si="53"/>
        <v>1309019.4429166666</v>
      </c>
      <c r="U459" s="39"/>
      <c r="V459" s="39"/>
      <c r="W459" s="39"/>
      <c r="X459" s="39"/>
      <c r="Y459" s="39"/>
      <c r="Z459" s="40"/>
      <c r="AA459" s="72"/>
      <c r="AB459" s="72"/>
    </row>
    <row r="460" spans="1:28" s="41" customFormat="1" ht="12" customHeight="1">
      <c r="A460" s="46">
        <v>18239021</v>
      </c>
      <c r="B460" s="30" t="s">
        <v>522</v>
      </c>
      <c r="C460" s="31">
        <v>23338108.57</v>
      </c>
      <c r="D460" s="31">
        <v>23961724.699999999</v>
      </c>
      <c r="E460" s="31">
        <v>23893683.77</v>
      </c>
      <c r="F460" s="31">
        <v>24077639.140000001</v>
      </c>
      <c r="G460" s="31">
        <v>24457471.579999998</v>
      </c>
      <c r="H460" s="31">
        <v>24552222.739999998</v>
      </c>
      <c r="I460" s="32">
        <v>24602271.989999998</v>
      </c>
      <c r="J460" s="32">
        <v>24988376.23</v>
      </c>
      <c r="K460" s="33">
        <v>25074604.289999999</v>
      </c>
      <c r="L460" s="33">
        <v>25298935.16</v>
      </c>
      <c r="M460" s="33">
        <v>25676396.050000001</v>
      </c>
      <c r="N460" s="33">
        <v>25798747.530000001</v>
      </c>
      <c r="O460" s="33">
        <v>25913291.780000001</v>
      </c>
      <c r="P460" s="34">
        <f t="shared" si="49"/>
        <v>24750647.779583331</v>
      </c>
      <c r="Q460" s="49"/>
      <c r="R460" s="49"/>
      <c r="S460" s="50"/>
      <c r="T460" s="38">
        <f t="shared" si="53"/>
        <v>24750647.779583331</v>
      </c>
      <c r="U460" s="39"/>
      <c r="V460" s="39"/>
      <c r="W460" s="39"/>
      <c r="X460" s="39"/>
      <c r="Y460" s="39"/>
      <c r="Z460" s="40"/>
      <c r="AA460" s="72"/>
      <c r="AB460" s="72"/>
    </row>
    <row r="461" spans="1:28" s="41" customFormat="1" ht="12" customHeight="1">
      <c r="A461" s="46">
        <v>18239022</v>
      </c>
      <c r="B461" s="30" t="s">
        <v>523</v>
      </c>
      <c r="C461" s="31">
        <v>8895445.1400000006</v>
      </c>
      <c r="D461" s="31">
        <v>9103317.1899999995</v>
      </c>
      <c r="E461" s="31">
        <v>9080636.8800000008</v>
      </c>
      <c r="F461" s="31">
        <v>9141955.3399999999</v>
      </c>
      <c r="G461" s="31">
        <v>9268566.1500000004</v>
      </c>
      <c r="H461" s="31">
        <v>9300149.8699999992</v>
      </c>
      <c r="I461" s="32">
        <v>9316832.9499999993</v>
      </c>
      <c r="J461" s="32">
        <v>9445534.3599999994</v>
      </c>
      <c r="K461" s="33">
        <v>9474277.0500000007</v>
      </c>
      <c r="L461" s="33">
        <v>9549054</v>
      </c>
      <c r="M461" s="33">
        <v>9674874.3000000007</v>
      </c>
      <c r="N461" s="33">
        <v>9715658.1199999992</v>
      </c>
      <c r="O461" s="33">
        <v>9753839.5399999991</v>
      </c>
      <c r="P461" s="34">
        <f t="shared" si="49"/>
        <v>9366291.5458333325</v>
      </c>
      <c r="Q461" s="49" t="s">
        <v>519</v>
      </c>
      <c r="R461" s="49"/>
      <c r="S461" s="50"/>
      <c r="T461" s="38">
        <f t="shared" si="53"/>
        <v>9366291.5458333325</v>
      </c>
      <c r="U461" s="39"/>
      <c r="V461" s="39"/>
      <c r="W461" s="39"/>
      <c r="X461" s="39"/>
      <c r="Y461" s="39"/>
      <c r="Z461" s="40"/>
      <c r="AA461" s="72"/>
      <c r="AB461" s="72"/>
    </row>
    <row r="462" spans="1:28" s="41" customFormat="1" ht="12" customHeight="1">
      <c r="A462" s="46">
        <v>18239031</v>
      </c>
      <c r="B462" s="30" t="s">
        <v>524</v>
      </c>
      <c r="C462" s="31">
        <v>-127912298.66</v>
      </c>
      <c r="D462" s="31">
        <v>-129056444.84</v>
      </c>
      <c r="E462" s="31">
        <v>-130526715.45999999</v>
      </c>
      <c r="F462" s="31">
        <v>-132476749.45999999</v>
      </c>
      <c r="G462" s="31">
        <v>-133473575.25</v>
      </c>
      <c r="H462" s="31">
        <v>-135022137.72999999</v>
      </c>
      <c r="I462" s="32">
        <v>-135557075.31</v>
      </c>
      <c r="J462" s="32">
        <v>-136983196.19</v>
      </c>
      <c r="K462" s="33">
        <v>-138353531.25999999</v>
      </c>
      <c r="L462" s="33">
        <v>-140084586.06999999</v>
      </c>
      <c r="M462" s="33">
        <v>-141353292.77000001</v>
      </c>
      <c r="N462" s="33">
        <v>-142306695.19</v>
      </c>
      <c r="O462" s="33">
        <v>-143682889</v>
      </c>
      <c r="P462" s="34">
        <f t="shared" si="49"/>
        <v>-135915966.11333331</v>
      </c>
      <c r="Q462" s="49"/>
      <c r="R462" s="49"/>
      <c r="S462" s="50"/>
      <c r="T462" s="38">
        <f t="shared" si="53"/>
        <v>-135915966.11333331</v>
      </c>
      <c r="U462" s="39"/>
      <c r="V462" s="39"/>
      <c r="W462" s="39"/>
      <c r="X462" s="39"/>
      <c r="Y462" s="39"/>
      <c r="Z462" s="40"/>
      <c r="AA462" s="72"/>
      <c r="AB462" s="72"/>
    </row>
    <row r="463" spans="1:28" s="41" customFormat="1" ht="12" customHeight="1">
      <c r="A463" s="46">
        <v>18239032</v>
      </c>
      <c r="B463" s="30" t="s">
        <v>525</v>
      </c>
      <c r="C463" s="31">
        <v>-42302355.759999998</v>
      </c>
      <c r="D463" s="31">
        <v>-42652517.829999998</v>
      </c>
      <c r="E463" s="31">
        <v>-42881185.159999996</v>
      </c>
      <c r="F463" s="31">
        <v>-43342556.259999998</v>
      </c>
      <c r="G463" s="31">
        <v>-43650112.359999999</v>
      </c>
      <c r="H463" s="31">
        <v>-43915134.659999996</v>
      </c>
      <c r="I463" s="32">
        <v>-44127278.829999998</v>
      </c>
      <c r="J463" s="32">
        <v>-44484630.850000001</v>
      </c>
      <c r="K463" s="33">
        <v>-44731238.460000001</v>
      </c>
      <c r="L463" s="33">
        <v>-45088206.659999996</v>
      </c>
      <c r="M463" s="33">
        <v>-45314032.049999997</v>
      </c>
      <c r="N463" s="33">
        <v>-45415398.719999999</v>
      </c>
      <c r="O463" s="33">
        <v>-45589698.770000003</v>
      </c>
      <c r="P463" s="34">
        <f t="shared" si="49"/>
        <v>-44129026.592083335</v>
      </c>
      <c r="Q463" s="49" t="s">
        <v>519</v>
      </c>
      <c r="R463" s="49"/>
      <c r="S463" s="50"/>
      <c r="T463" s="38">
        <f t="shared" si="53"/>
        <v>-44129026.592083335</v>
      </c>
      <c r="U463" s="39"/>
      <c r="V463" s="39"/>
      <c r="W463" s="39"/>
      <c r="X463" s="39"/>
      <c r="Y463" s="39"/>
      <c r="Z463" s="40"/>
      <c r="AA463" s="72"/>
      <c r="AB463" s="72"/>
    </row>
    <row r="464" spans="1:28" s="41" customFormat="1" ht="12" customHeight="1">
      <c r="A464" s="46" t="s">
        <v>526</v>
      </c>
      <c r="B464" s="30" t="s">
        <v>527</v>
      </c>
      <c r="C464" s="31"/>
      <c r="D464" s="31"/>
      <c r="E464" s="31"/>
      <c r="F464" s="31"/>
      <c r="G464" s="31"/>
      <c r="H464" s="31"/>
      <c r="I464" s="32"/>
      <c r="J464" s="32"/>
      <c r="K464" s="33"/>
      <c r="L464" s="33"/>
      <c r="M464" s="33"/>
      <c r="N464" s="33"/>
      <c r="O464" s="33">
        <v>119027.25</v>
      </c>
      <c r="P464" s="34">
        <f t="shared" si="49"/>
        <v>4959.46875</v>
      </c>
      <c r="Q464" s="49"/>
      <c r="R464" s="49"/>
      <c r="S464" s="50" t="s">
        <v>116</v>
      </c>
      <c r="T464" s="38"/>
      <c r="U464" s="39"/>
      <c r="V464" s="39"/>
      <c r="W464" s="39">
        <f t="shared" ref="W464:W473" si="54">P464</f>
        <v>4959.46875</v>
      </c>
      <c r="X464" s="39"/>
      <c r="Y464" s="39"/>
      <c r="Z464" s="40">
        <f t="shared" ref="Z464:Z473" si="55">W464</f>
        <v>4959.46875</v>
      </c>
      <c r="AA464" s="72"/>
      <c r="AB464" s="72"/>
    </row>
    <row r="465" spans="1:28" s="41" customFormat="1" ht="12" customHeight="1">
      <c r="A465" s="46">
        <v>18239061</v>
      </c>
      <c r="B465" s="30" t="s">
        <v>528</v>
      </c>
      <c r="C465" s="31">
        <v>858744</v>
      </c>
      <c r="D465" s="31">
        <v>869394</v>
      </c>
      <c r="E465" s="31">
        <v>879701</v>
      </c>
      <c r="F465" s="31">
        <v>890351</v>
      </c>
      <c r="G465" s="31">
        <v>901001</v>
      </c>
      <c r="H465" s="31">
        <v>910964</v>
      </c>
      <c r="I465" s="32">
        <v>921614</v>
      </c>
      <c r="J465" s="32">
        <v>932587</v>
      </c>
      <c r="K465" s="33">
        <v>943925</v>
      </c>
      <c r="L465" s="33">
        <v>954898</v>
      </c>
      <c r="M465" s="33">
        <v>966387</v>
      </c>
      <c r="N465" s="33">
        <v>956825</v>
      </c>
      <c r="O465" s="33">
        <v>966989</v>
      </c>
      <c r="P465" s="34">
        <f t="shared" si="49"/>
        <v>920042.79166666663</v>
      </c>
      <c r="Q465" s="49"/>
      <c r="R465" s="49"/>
      <c r="S465" s="50" t="s">
        <v>116</v>
      </c>
      <c r="T465" s="38"/>
      <c r="U465" s="39"/>
      <c r="V465" s="39"/>
      <c r="W465" s="39">
        <f t="shared" si="54"/>
        <v>920042.79166666663</v>
      </c>
      <c r="X465" s="39"/>
      <c r="Y465" s="39"/>
      <c r="Z465" s="40">
        <f t="shared" si="55"/>
        <v>920042.79166666663</v>
      </c>
      <c r="AA465" s="72"/>
      <c r="AB465" s="72"/>
    </row>
    <row r="466" spans="1:28" s="41" customFormat="1" ht="12" customHeight="1">
      <c r="A466" s="46">
        <v>18239081</v>
      </c>
      <c r="B466" s="30" t="s">
        <v>529</v>
      </c>
      <c r="C466" s="31">
        <v>4534130.0999999996</v>
      </c>
      <c r="D466" s="31">
        <v>4039222.03</v>
      </c>
      <c r="E466" s="31">
        <v>3335651.5</v>
      </c>
      <c r="F466" s="31">
        <v>2533842.62</v>
      </c>
      <c r="G466" s="31">
        <v>1747599.69</v>
      </c>
      <c r="H466" s="31">
        <v>1110926.7</v>
      </c>
      <c r="I466" s="32">
        <v>478034.27</v>
      </c>
      <c r="J466" s="32">
        <v>0</v>
      </c>
      <c r="K466" s="33">
        <v>8930316.0800000001</v>
      </c>
      <c r="L466" s="33">
        <v>8381613.6799999997</v>
      </c>
      <c r="M466" s="33">
        <v>7768852.3799999999</v>
      </c>
      <c r="N466" s="33">
        <v>7159497.0999999996</v>
      </c>
      <c r="O466" s="33">
        <v>6619971.5800000001</v>
      </c>
      <c r="P466" s="34">
        <f t="shared" si="49"/>
        <v>4255217.2408333337</v>
      </c>
      <c r="Q466" s="49"/>
      <c r="R466" s="49"/>
      <c r="S466" s="50" t="s">
        <v>116</v>
      </c>
      <c r="T466" s="38"/>
      <c r="U466" s="39"/>
      <c r="V466" s="39"/>
      <c r="W466" s="39">
        <f t="shared" si="54"/>
        <v>4255217.2408333337</v>
      </c>
      <c r="X466" s="39"/>
      <c r="Y466" s="39"/>
      <c r="Z466" s="40">
        <f t="shared" si="55"/>
        <v>4255217.2408333337</v>
      </c>
      <c r="AA466" s="72"/>
      <c r="AB466" s="72"/>
    </row>
    <row r="467" spans="1:28" s="41" customFormat="1" ht="12" customHeight="1">
      <c r="A467" s="46">
        <v>18239082</v>
      </c>
      <c r="B467" s="79" t="s">
        <v>530</v>
      </c>
      <c r="C467" s="31">
        <v>9911407.2200000007</v>
      </c>
      <c r="D467" s="31">
        <v>9358219.7899999991</v>
      </c>
      <c r="E467" s="31">
        <v>7991076.8799999999</v>
      </c>
      <c r="F467" s="31">
        <v>6351177.0599999996</v>
      </c>
      <c r="G467" s="31">
        <v>4707283.1399999997</v>
      </c>
      <c r="H467" s="31">
        <v>3443328.63</v>
      </c>
      <c r="I467" s="32">
        <v>2273358.79</v>
      </c>
      <c r="J467" s="32">
        <v>1705390.79</v>
      </c>
      <c r="K467" s="33">
        <v>22583186.050000001</v>
      </c>
      <c r="L467" s="33">
        <v>21965195.030000001</v>
      </c>
      <c r="M467" s="33">
        <v>21433779.059999999</v>
      </c>
      <c r="N467" s="33">
        <v>20977984.390000001</v>
      </c>
      <c r="O467" s="33">
        <v>20309269.940000001</v>
      </c>
      <c r="P467" s="34">
        <f t="shared" si="49"/>
        <v>11491693.182499999</v>
      </c>
      <c r="Q467" s="49"/>
      <c r="R467" s="49"/>
      <c r="S467" s="50" t="s">
        <v>116</v>
      </c>
      <c r="T467" s="38"/>
      <c r="U467" s="39"/>
      <c r="V467" s="39"/>
      <c r="W467" s="39">
        <f t="shared" si="54"/>
        <v>11491693.182499999</v>
      </c>
      <c r="X467" s="39"/>
      <c r="Y467" s="39"/>
      <c r="Z467" s="40">
        <f t="shared" si="55"/>
        <v>11491693.182499999</v>
      </c>
      <c r="AA467" s="72"/>
      <c r="AB467" s="72"/>
    </row>
    <row r="468" spans="1:28" s="41" customFormat="1" ht="12" customHeight="1">
      <c r="A468" s="46">
        <v>18239091</v>
      </c>
      <c r="B468" s="79" t="s">
        <v>531</v>
      </c>
      <c r="C468" s="31">
        <v>3721081.58</v>
      </c>
      <c r="D468" s="31">
        <v>3240386.06</v>
      </c>
      <c r="E468" s="31">
        <v>2706546.46</v>
      </c>
      <c r="F468" s="31">
        <v>2175424.42</v>
      </c>
      <c r="G468" s="31">
        <v>1616928.32</v>
      </c>
      <c r="H468" s="31">
        <v>1103937.8600000001</v>
      </c>
      <c r="I468" s="32">
        <v>616882.48</v>
      </c>
      <c r="J468" s="32">
        <v>186486.43</v>
      </c>
      <c r="K468" s="33">
        <v>3218100.43</v>
      </c>
      <c r="L468" s="33">
        <v>2959562.65</v>
      </c>
      <c r="M468" s="33">
        <v>2704002.92</v>
      </c>
      <c r="N468" s="33">
        <v>2443371.7799999998</v>
      </c>
      <c r="O468" s="33">
        <v>2189336.4</v>
      </c>
      <c r="P468" s="34">
        <f t="shared" si="49"/>
        <v>2160569.9000000004</v>
      </c>
      <c r="Q468" s="49"/>
      <c r="R468" s="49"/>
      <c r="S468" s="50" t="s">
        <v>116</v>
      </c>
      <c r="T468" s="38"/>
      <c r="U468" s="39"/>
      <c r="V468" s="39"/>
      <c r="W468" s="39">
        <f t="shared" si="54"/>
        <v>2160569.9000000004</v>
      </c>
      <c r="X468" s="39"/>
      <c r="Y468" s="39"/>
      <c r="Z468" s="40">
        <f t="shared" si="55"/>
        <v>2160569.9000000004</v>
      </c>
      <c r="AA468" s="72"/>
      <c r="AB468" s="72"/>
    </row>
    <row r="469" spans="1:28" s="41" customFormat="1" ht="12" customHeight="1">
      <c r="A469" s="46">
        <v>18239092</v>
      </c>
      <c r="B469" s="30" t="s">
        <v>532</v>
      </c>
      <c r="C469" s="31">
        <v>4546901.62</v>
      </c>
      <c r="D469" s="31">
        <v>4269554.43</v>
      </c>
      <c r="E469" s="31">
        <v>3770191.95</v>
      </c>
      <c r="F469" s="31">
        <v>3068961.75</v>
      </c>
      <c r="G469" s="31">
        <v>2485075.35</v>
      </c>
      <c r="H469" s="31">
        <v>1988201.6</v>
      </c>
      <c r="I469" s="32">
        <v>1483398.39</v>
      </c>
      <c r="J469" s="32">
        <v>1187438.2</v>
      </c>
      <c r="K469" s="33">
        <v>10240640.970000001</v>
      </c>
      <c r="L469" s="33">
        <v>9848486.9299999997</v>
      </c>
      <c r="M469" s="33">
        <v>9478896.4700000007</v>
      </c>
      <c r="N469" s="33">
        <v>9192120.0500000007</v>
      </c>
      <c r="O469" s="33">
        <v>8798287.8900000006</v>
      </c>
      <c r="P469" s="34">
        <f t="shared" si="49"/>
        <v>5307130.0704166675</v>
      </c>
      <c r="Q469" s="49"/>
      <c r="R469" s="49"/>
      <c r="S469" s="50" t="s">
        <v>116</v>
      </c>
      <c r="T469" s="38"/>
      <c r="U469" s="39"/>
      <c r="V469" s="39"/>
      <c r="W469" s="39">
        <f t="shared" si="54"/>
        <v>5307130.0704166675</v>
      </c>
      <c r="X469" s="39"/>
      <c r="Y469" s="39"/>
      <c r="Z469" s="40">
        <f t="shared" si="55"/>
        <v>5307130.0704166675</v>
      </c>
      <c r="AA469" s="72"/>
      <c r="AB469" s="72"/>
    </row>
    <row r="470" spans="1:28" s="41" customFormat="1" ht="12" customHeight="1">
      <c r="A470" s="46">
        <v>18239101</v>
      </c>
      <c r="B470" s="79" t="s">
        <v>533</v>
      </c>
      <c r="C470" s="31">
        <v>750255.53</v>
      </c>
      <c r="D470" s="31">
        <v>653378.36</v>
      </c>
      <c r="E470" s="31">
        <v>563350.86</v>
      </c>
      <c r="F470" s="31">
        <v>461891.74</v>
      </c>
      <c r="G470" s="31">
        <v>369274.29</v>
      </c>
      <c r="H470" s="31">
        <v>266834.75</v>
      </c>
      <c r="I470" s="32">
        <v>175239.93</v>
      </c>
      <c r="J470" s="32">
        <v>81621.289999999994</v>
      </c>
      <c r="K470" s="33">
        <v>14125.69</v>
      </c>
      <c r="L470" s="33">
        <v>0</v>
      </c>
      <c r="M470" s="33">
        <v>0</v>
      </c>
      <c r="N470" s="33">
        <v>0</v>
      </c>
      <c r="O470" s="33">
        <v>0</v>
      </c>
      <c r="P470" s="34">
        <f t="shared" si="49"/>
        <v>246737.05625000002</v>
      </c>
      <c r="Q470" s="49"/>
      <c r="R470" s="49"/>
      <c r="S470" s="50" t="s">
        <v>116</v>
      </c>
      <c r="T470" s="38"/>
      <c r="U470" s="39"/>
      <c r="V470" s="39"/>
      <c r="W470" s="39">
        <f t="shared" si="54"/>
        <v>246737.05625000002</v>
      </c>
      <c r="X470" s="39"/>
      <c r="Y470" s="39"/>
      <c r="Z470" s="40">
        <f t="shared" si="55"/>
        <v>246737.05625000002</v>
      </c>
      <c r="AA470" s="72"/>
      <c r="AB470" s="72"/>
    </row>
    <row r="471" spans="1:28" s="41" customFormat="1" ht="12" customHeight="1">
      <c r="A471" s="46">
        <v>18239111</v>
      </c>
      <c r="B471" s="79" t="s">
        <v>534</v>
      </c>
      <c r="C471" s="31"/>
      <c r="D471" s="31"/>
      <c r="E471" s="31"/>
      <c r="F471" s="31"/>
      <c r="G471" s="31"/>
      <c r="H471" s="31"/>
      <c r="I471" s="32"/>
      <c r="J471" s="32"/>
      <c r="K471" s="33">
        <v>1359180.81</v>
      </c>
      <c r="L471" s="33">
        <v>1256679.8500000001</v>
      </c>
      <c r="M471" s="33">
        <v>1144474.51</v>
      </c>
      <c r="N471" s="33">
        <v>991224.06</v>
      </c>
      <c r="O471" s="33">
        <v>866806.36</v>
      </c>
      <c r="P471" s="34">
        <f t="shared" si="49"/>
        <v>432080.20083333337</v>
      </c>
      <c r="Q471" s="49"/>
      <c r="R471" s="49"/>
      <c r="S471" s="50" t="s">
        <v>116</v>
      </c>
      <c r="T471" s="38"/>
      <c r="U471" s="39"/>
      <c r="V471" s="39"/>
      <c r="W471" s="39">
        <f t="shared" si="54"/>
        <v>432080.20083333337</v>
      </c>
      <c r="X471" s="39"/>
      <c r="Y471" s="39"/>
      <c r="Z471" s="40">
        <f t="shared" si="55"/>
        <v>432080.20083333337</v>
      </c>
      <c r="AA471" s="72"/>
      <c r="AB471" s="72"/>
    </row>
    <row r="472" spans="1:28" s="41" customFormat="1" ht="12" customHeight="1">
      <c r="A472" s="54">
        <v>18239121</v>
      </c>
      <c r="B472" s="55" t="s">
        <v>535</v>
      </c>
      <c r="C472" s="31"/>
      <c r="D472" s="31"/>
      <c r="E472" s="31"/>
      <c r="F472" s="31"/>
      <c r="G472" s="31">
        <v>-8156454</v>
      </c>
      <c r="H472" s="31">
        <v>-11291895</v>
      </c>
      <c r="I472" s="32">
        <v>-11788280</v>
      </c>
      <c r="J472" s="32">
        <v>-4536769</v>
      </c>
      <c r="K472" s="33">
        <v>-965200</v>
      </c>
      <c r="L472" s="33">
        <v>3056315</v>
      </c>
      <c r="M472" s="33">
        <v>-1667092</v>
      </c>
      <c r="N472" s="33">
        <v>-3719632</v>
      </c>
      <c r="O472" s="33">
        <v>-365150</v>
      </c>
      <c r="P472" s="34">
        <f t="shared" si="49"/>
        <v>-3270965.1666666665</v>
      </c>
      <c r="Q472" s="42"/>
      <c r="R472" s="42"/>
      <c r="S472" s="45" t="s">
        <v>116</v>
      </c>
      <c r="T472" s="38"/>
      <c r="U472" s="39"/>
      <c r="V472" s="39"/>
      <c r="W472" s="39">
        <f t="shared" si="54"/>
        <v>-3270965.1666666665</v>
      </c>
      <c r="X472" s="39"/>
      <c r="Y472" s="39"/>
      <c r="Z472" s="40">
        <f t="shared" si="55"/>
        <v>-3270965.1666666665</v>
      </c>
      <c r="AA472" s="72"/>
      <c r="AB472" s="72"/>
    </row>
    <row r="473" spans="1:28" s="41" customFormat="1" ht="12" customHeight="1">
      <c r="A473" s="54">
        <v>18239131</v>
      </c>
      <c r="B473" s="55" t="s">
        <v>536</v>
      </c>
      <c r="C473" s="31"/>
      <c r="D473" s="31"/>
      <c r="E473" s="31"/>
      <c r="F473" s="31"/>
      <c r="G473" s="31">
        <v>8156454</v>
      </c>
      <c r="H473" s="31">
        <v>11291895</v>
      </c>
      <c r="I473" s="32">
        <v>11788280</v>
      </c>
      <c r="J473" s="32">
        <v>4536769</v>
      </c>
      <c r="K473" s="33">
        <v>965200</v>
      </c>
      <c r="L473" s="33">
        <v>-3056315</v>
      </c>
      <c r="M473" s="33">
        <v>1667092</v>
      </c>
      <c r="N473" s="33">
        <v>3719632</v>
      </c>
      <c r="O473" s="33">
        <v>365150</v>
      </c>
      <c r="P473" s="34">
        <f t="shared" si="49"/>
        <v>3270965.1666666665</v>
      </c>
      <c r="Q473" s="42"/>
      <c r="R473" s="42"/>
      <c r="S473" s="45" t="s">
        <v>116</v>
      </c>
      <c r="T473" s="38"/>
      <c r="U473" s="39"/>
      <c r="V473" s="39"/>
      <c r="W473" s="39">
        <f t="shared" si="54"/>
        <v>3270965.1666666665</v>
      </c>
      <c r="X473" s="39"/>
      <c r="Y473" s="39"/>
      <c r="Z473" s="40">
        <f t="shared" si="55"/>
        <v>3270965.1666666665</v>
      </c>
      <c r="AA473" s="72"/>
      <c r="AB473" s="72"/>
    </row>
    <row r="474" spans="1:28" s="41" customFormat="1" ht="12" customHeight="1">
      <c r="A474" s="46">
        <v>18400013</v>
      </c>
      <c r="B474" s="30" t="s">
        <v>537</v>
      </c>
      <c r="C474" s="31">
        <v>-374196.55</v>
      </c>
      <c r="D474" s="31">
        <v>-454520.99</v>
      </c>
      <c r="E474" s="31">
        <v>-329765.07</v>
      </c>
      <c r="F474" s="31">
        <v>0</v>
      </c>
      <c r="G474" s="31">
        <v>122201.84</v>
      </c>
      <c r="H474" s="31">
        <v>92659.81</v>
      </c>
      <c r="I474" s="32">
        <v>-177056.23</v>
      </c>
      <c r="J474" s="32">
        <v>-461433.52</v>
      </c>
      <c r="K474" s="33">
        <v>-59290.87</v>
      </c>
      <c r="L474" s="33">
        <v>88663.96</v>
      </c>
      <c r="M474" s="33">
        <v>161331.23000000001</v>
      </c>
      <c r="N474" s="33">
        <v>163442.94</v>
      </c>
      <c r="O474" s="33">
        <v>434193.11</v>
      </c>
      <c r="P474" s="34">
        <f t="shared" si="49"/>
        <v>-68647.385000000024</v>
      </c>
      <c r="Q474" s="42"/>
      <c r="R474" s="42"/>
      <c r="S474" s="45"/>
      <c r="T474" s="38">
        <f>P474</f>
        <v>-68647.385000000024</v>
      </c>
      <c r="U474" s="39"/>
      <c r="V474" s="39"/>
      <c r="W474" s="39"/>
      <c r="X474" s="39"/>
      <c r="Y474" s="39"/>
      <c r="Z474" s="40"/>
      <c r="AA474" s="72"/>
      <c r="AB474" s="72"/>
    </row>
    <row r="475" spans="1:28" s="41" customFormat="1" ht="12" customHeight="1">
      <c r="A475" s="46">
        <v>18400123</v>
      </c>
      <c r="B475" s="30" t="s">
        <v>538</v>
      </c>
      <c r="C475" s="31">
        <v>0</v>
      </c>
      <c r="D475" s="31">
        <v>-221302.73</v>
      </c>
      <c r="E475" s="31">
        <v>-411706.98</v>
      </c>
      <c r="F475" s="31">
        <v>0</v>
      </c>
      <c r="G475" s="31">
        <v>57092.14</v>
      </c>
      <c r="H475" s="31">
        <v>201944.1</v>
      </c>
      <c r="I475" s="32">
        <v>0</v>
      </c>
      <c r="J475" s="32">
        <v>-103902.23</v>
      </c>
      <c r="K475" s="33">
        <v>-208007.41</v>
      </c>
      <c r="L475" s="33">
        <v>0</v>
      </c>
      <c r="M475" s="33">
        <v>-67720.639999999999</v>
      </c>
      <c r="N475" s="33">
        <v>-111015.97</v>
      </c>
      <c r="O475" s="33">
        <v>0</v>
      </c>
      <c r="P475" s="34">
        <f t="shared" si="49"/>
        <v>-72051.643333333326</v>
      </c>
      <c r="Q475" s="42"/>
      <c r="R475" s="42"/>
      <c r="S475" s="45"/>
      <c r="T475" s="38">
        <f t="shared" ref="T475:T476" si="56">P475</f>
        <v>-72051.643333333326</v>
      </c>
      <c r="U475" s="39"/>
      <c r="V475" s="39"/>
      <c r="W475" s="39"/>
      <c r="X475" s="39"/>
      <c r="Y475" s="39"/>
      <c r="Z475" s="40"/>
      <c r="AA475" s="72"/>
      <c r="AB475" s="72"/>
    </row>
    <row r="476" spans="1:28" s="41" customFormat="1" ht="12" customHeight="1">
      <c r="A476" s="46">
        <v>18400143</v>
      </c>
      <c r="B476" s="30" t="s">
        <v>539</v>
      </c>
      <c r="C476" s="31">
        <v>0</v>
      </c>
      <c r="D476" s="31">
        <v>-397092.81</v>
      </c>
      <c r="E476" s="31">
        <v>-593980.93999999994</v>
      </c>
      <c r="F476" s="31">
        <v>0</v>
      </c>
      <c r="G476" s="31">
        <v>-71042.600000000006</v>
      </c>
      <c r="H476" s="31">
        <v>-99573.04</v>
      </c>
      <c r="I476" s="32">
        <v>0</v>
      </c>
      <c r="J476" s="32">
        <v>-330492.59000000003</v>
      </c>
      <c r="K476" s="33">
        <v>-212786</v>
      </c>
      <c r="L476" s="33">
        <v>0</v>
      </c>
      <c r="M476" s="33">
        <v>-88698.17</v>
      </c>
      <c r="N476" s="33">
        <v>-407069.57</v>
      </c>
      <c r="O476" s="33">
        <v>0</v>
      </c>
      <c r="P476" s="34">
        <f t="shared" si="49"/>
        <v>-183394.64333333334</v>
      </c>
      <c r="Q476" s="42"/>
      <c r="R476" s="42"/>
      <c r="S476" s="45"/>
      <c r="T476" s="38">
        <f t="shared" si="56"/>
        <v>-183394.64333333334</v>
      </c>
      <c r="U476" s="39"/>
      <c r="V476" s="39"/>
      <c r="W476" s="39"/>
      <c r="X476" s="39"/>
      <c r="Y476" s="39"/>
      <c r="Z476" s="40"/>
      <c r="AA476" s="72"/>
      <c r="AB476" s="72"/>
    </row>
    <row r="477" spans="1:28" s="41" customFormat="1" ht="12" customHeight="1">
      <c r="A477" s="46">
        <v>18400483</v>
      </c>
      <c r="B477" s="30" t="s">
        <v>540</v>
      </c>
      <c r="C477" s="31">
        <v>0</v>
      </c>
      <c r="D477" s="31">
        <v>-584941.1</v>
      </c>
      <c r="E477" s="31">
        <v>-704299.01</v>
      </c>
      <c r="F477" s="31">
        <v>0</v>
      </c>
      <c r="G477" s="31">
        <v>0</v>
      </c>
      <c r="H477" s="31">
        <v>0</v>
      </c>
      <c r="I477" s="32">
        <v>0</v>
      </c>
      <c r="J477" s="32">
        <v>-243517.91</v>
      </c>
      <c r="K477" s="33">
        <v>-472162.05</v>
      </c>
      <c r="L477" s="33">
        <v>0</v>
      </c>
      <c r="M477" s="33">
        <v>187645.97</v>
      </c>
      <c r="N477" s="33">
        <v>362879.55</v>
      </c>
      <c r="O477" s="33">
        <v>0</v>
      </c>
      <c r="P477" s="34">
        <f t="shared" si="49"/>
        <v>-121199.54583333332</v>
      </c>
      <c r="Q477" s="42"/>
      <c r="R477" s="42"/>
      <c r="S477" s="45"/>
      <c r="T477" s="38">
        <f>P477</f>
        <v>-121199.54583333332</v>
      </c>
      <c r="U477" s="39"/>
      <c r="V477" s="39"/>
      <c r="W477" s="39"/>
      <c r="X477" s="39"/>
      <c r="Y477" s="39"/>
      <c r="Z477" s="40"/>
      <c r="AA477" s="72"/>
      <c r="AB477" s="72"/>
    </row>
    <row r="478" spans="1:28" s="41" customFormat="1" ht="12" customHeight="1">
      <c r="A478" s="46">
        <v>18500003</v>
      </c>
      <c r="B478" s="30" t="s">
        <v>541</v>
      </c>
      <c r="C478" s="31">
        <v>-23870.04</v>
      </c>
      <c r="D478" s="31">
        <v>-34723.68</v>
      </c>
      <c r="E478" s="31">
        <v>-35350.68</v>
      </c>
      <c r="F478" s="31">
        <v>0</v>
      </c>
      <c r="G478" s="31">
        <v>47272.29</v>
      </c>
      <c r="H478" s="31">
        <v>55514.66</v>
      </c>
      <c r="I478" s="32">
        <v>78711.399999999994</v>
      </c>
      <c r="J478" s="32">
        <v>97190.9</v>
      </c>
      <c r="K478" s="33">
        <v>89283.6</v>
      </c>
      <c r="L478" s="33">
        <v>94693.23</v>
      </c>
      <c r="M478" s="33">
        <v>101738.17</v>
      </c>
      <c r="N478" s="33">
        <v>140217.92000000001</v>
      </c>
      <c r="O478" s="33">
        <v>153438.88</v>
      </c>
      <c r="P478" s="34">
        <f t="shared" si="49"/>
        <v>58277.685833333329</v>
      </c>
      <c r="Q478" s="42"/>
      <c r="R478" s="42"/>
      <c r="S478" s="45" t="s">
        <v>542</v>
      </c>
      <c r="T478" s="38"/>
      <c r="U478" s="39"/>
      <c r="V478" s="39"/>
      <c r="W478" s="39">
        <f>P478</f>
        <v>58277.685833333329</v>
      </c>
      <c r="X478" s="39"/>
      <c r="Y478" s="39"/>
      <c r="Z478" s="40">
        <f>W478</f>
        <v>58277.685833333329</v>
      </c>
      <c r="AA478" s="72"/>
      <c r="AB478" s="72"/>
    </row>
    <row r="479" spans="1:28" s="41" customFormat="1" ht="12" customHeight="1">
      <c r="A479" s="46">
        <v>18600011</v>
      </c>
      <c r="B479" s="30" t="s">
        <v>543</v>
      </c>
      <c r="C479" s="31">
        <v>0</v>
      </c>
      <c r="D479" s="31">
        <v>0</v>
      </c>
      <c r="E479" s="31">
        <v>0</v>
      </c>
      <c r="F479" s="31">
        <v>0</v>
      </c>
      <c r="G479" s="31">
        <v>0</v>
      </c>
      <c r="H479" s="31">
        <v>0</v>
      </c>
      <c r="I479" s="32">
        <v>0</v>
      </c>
      <c r="J479" s="32">
        <v>0</v>
      </c>
      <c r="K479" s="33">
        <v>0</v>
      </c>
      <c r="L479" s="33">
        <v>0</v>
      </c>
      <c r="M479" s="33">
        <v>0</v>
      </c>
      <c r="N479" s="33">
        <v>4068.92</v>
      </c>
      <c r="O479" s="33">
        <v>1664.54</v>
      </c>
      <c r="P479" s="34">
        <f t="shared" si="49"/>
        <v>408.43250000000006</v>
      </c>
      <c r="Q479" s="42"/>
      <c r="R479" s="42"/>
      <c r="S479" s="45" t="s">
        <v>542</v>
      </c>
      <c r="T479" s="38"/>
      <c r="U479" s="39"/>
      <c r="V479" s="39"/>
      <c r="W479" s="39">
        <f>P479</f>
        <v>408.43250000000006</v>
      </c>
      <c r="X479" s="39"/>
      <c r="Y479" s="39"/>
      <c r="Z479" s="40">
        <f>W479</f>
        <v>408.43250000000006</v>
      </c>
      <c r="AA479" s="72"/>
      <c r="AB479" s="72"/>
    </row>
    <row r="480" spans="1:28" s="41" customFormat="1" ht="12" customHeight="1">
      <c r="A480" s="46">
        <v>18600013</v>
      </c>
      <c r="B480" s="30" t="s">
        <v>544</v>
      </c>
      <c r="C480" s="31">
        <v>786498.22</v>
      </c>
      <c r="D480" s="31">
        <v>524494.92000000004</v>
      </c>
      <c r="E480" s="31">
        <v>436214.36</v>
      </c>
      <c r="F480" s="31">
        <v>0</v>
      </c>
      <c r="G480" s="31">
        <v>-246980.37</v>
      </c>
      <c r="H480" s="31">
        <v>111034.46</v>
      </c>
      <c r="I480" s="32">
        <v>675693.15</v>
      </c>
      <c r="J480" s="32">
        <v>851166.01</v>
      </c>
      <c r="K480" s="33">
        <v>1223199.42</v>
      </c>
      <c r="L480" s="33">
        <v>2247870.5699999998</v>
      </c>
      <c r="M480" s="33">
        <v>2469788.42</v>
      </c>
      <c r="N480" s="33">
        <v>2675180.96</v>
      </c>
      <c r="O480" s="33">
        <v>3187366.44</v>
      </c>
      <c r="P480" s="34">
        <f t="shared" si="49"/>
        <v>1079549.5191666665</v>
      </c>
      <c r="Q480" s="42"/>
      <c r="R480" s="42"/>
      <c r="S480" s="45" t="s">
        <v>542</v>
      </c>
      <c r="T480" s="38"/>
      <c r="U480" s="39"/>
      <c r="V480" s="39"/>
      <c r="W480" s="39">
        <f>P480</f>
        <v>1079549.5191666665</v>
      </c>
      <c r="X480" s="39"/>
      <c r="Y480" s="39"/>
      <c r="Z480" s="40">
        <f>W480</f>
        <v>1079549.5191666665</v>
      </c>
      <c r="AA480" s="72"/>
      <c r="AB480" s="72"/>
    </row>
    <row r="481" spans="1:28" s="41" customFormat="1" ht="12" customHeight="1">
      <c r="A481" s="46">
        <v>18600053</v>
      </c>
      <c r="B481" s="30" t="s">
        <v>545</v>
      </c>
      <c r="C481" s="31">
        <v>3961132.96</v>
      </c>
      <c r="D481" s="31">
        <v>3670522.34</v>
      </c>
      <c r="E481" s="31">
        <v>3506052.82</v>
      </c>
      <c r="F481" s="31">
        <v>3778931.74</v>
      </c>
      <c r="G481" s="31">
        <v>4389051.9400000004</v>
      </c>
      <c r="H481" s="31">
        <v>4352640.05</v>
      </c>
      <c r="I481" s="32">
        <v>4620578.38</v>
      </c>
      <c r="J481" s="32">
        <v>4849581.97</v>
      </c>
      <c r="K481" s="33">
        <v>5046883.3</v>
      </c>
      <c r="L481" s="33">
        <v>5519809.4199999999</v>
      </c>
      <c r="M481" s="33">
        <v>5626044.2199999997</v>
      </c>
      <c r="N481" s="33">
        <v>5534674.2300000004</v>
      </c>
      <c r="O481" s="33">
        <v>5550370.5300000003</v>
      </c>
      <c r="P481" s="34">
        <f t="shared" si="49"/>
        <v>4637543.5129166665</v>
      </c>
      <c r="Q481" s="42"/>
      <c r="R481" s="43"/>
      <c r="S481" s="44"/>
      <c r="T481" s="38">
        <f>P481</f>
        <v>4637543.5129166665</v>
      </c>
      <c r="U481" s="39"/>
      <c r="V481" s="39"/>
      <c r="W481" s="39"/>
      <c r="X481" s="39"/>
      <c r="Y481" s="39"/>
      <c r="Z481" s="40"/>
      <c r="AA481" s="72"/>
      <c r="AB481" s="72"/>
    </row>
    <row r="482" spans="1:28" s="41" customFormat="1" ht="12" customHeight="1">
      <c r="A482" s="46">
        <v>18600091</v>
      </c>
      <c r="B482" s="30" t="s">
        <v>546</v>
      </c>
      <c r="C482" s="31">
        <v>6736.13</v>
      </c>
      <c r="D482" s="31">
        <v>6469.97</v>
      </c>
      <c r="E482" s="31">
        <v>4437.8500000000004</v>
      </c>
      <c r="F482" s="31">
        <v>4199.91</v>
      </c>
      <c r="G482" s="31">
        <v>6814.86</v>
      </c>
      <c r="H482" s="31">
        <v>9268.68</v>
      </c>
      <c r="I482" s="32">
        <v>9268.68</v>
      </c>
      <c r="J482" s="32">
        <v>8358.08</v>
      </c>
      <c r="K482" s="33">
        <v>7443.65</v>
      </c>
      <c r="L482" s="33">
        <v>7687.53</v>
      </c>
      <c r="M482" s="33">
        <v>19794.669999999998</v>
      </c>
      <c r="N482" s="33">
        <v>4950.6099999999997</v>
      </c>
      <c r="O482" s="33">
        <v>5732.52</v>
      </c>
      <c r="P482" s="34">
        <f t="shared" si="49"/>
        <v>7910.7345833333338</v>
      </c>
      <c r="Q482" s="49"/>
      <c r="R482" s="49"/>
      <c r="S482" s="50" t="s">
        <v>115</v>
      </c>
      <c r="T482" s="38">
        <f>P482</f>
        <v>7910.7345833333338</v>
      </c>
      <c r="U482" s="39"/>
      <c r="V482" s="39"/>
      <c r="W482" s="39"/>
      <c r="X482" s="39"/>
      <c r="Y482" s="39"/>
      <c r="Z482" s="40"/>
      <c r="AA482" s="72"/>
      <c r="AB482" s="72"/>
    </row>
    <row r="483" spans="1:28" s="41" customFormat="1" ht="12" customHeight="1">
      <c r="A483" s="46">
        <v>18600122</v>
      </c>
      <c r="B483" s="30" t="s">
        <v>547</v>
      </c>
      <c r="C483" s="31">
        <v>-270.87</v>
      </c>
      <c r="D483" s="31">
        <v>-5805.85</v>
      </c>
      <c r="E483" s="31">
        <v>-4294.7700000000004</v>
      </c>
      <c r="F483" s="31">
        <v>-3140.38</v>
      </c>
      <c r="G483" s="31">
        <v>-2355</v>
      </c>
      <c r="H483" s="31">
        <v>-1631.12</v>
      </c>
      <c r="I483" s="32">
        <v>-2430.34</v>
      </c>
      <c r="J483" s="32">
        <v>662.64</v>
      </c>
      <c r="K483" s="33">
        <v>1410.74</v>
      </c>
      <c r="L483" s="33">
        <v>2137.6</v>
      </c>
      <c r="M483" s="33">
        <v>2672.79</v>
      </c>
      <c r="N483" s="33">
        <v>3413.13</v>
      </c>
      <c r="O483" s="33">
        <v>4295.8500000000004</v>
      </c>
      <c r="P483" s="34">
        <f t="shared" si="49"/>
        <v>-612.33916666666653</v>
      </c>
      <c r="Q483" s="42"/>
      <c r="R483" s="42"/>
      <c r="S483" s="45" t="s">
        <v>115</v>
      </c>
      <c r="T483" s="38">
        <f t="shared" ref="T483:T484" si="57">P483</f>
        <v>-612.33916666666653</v>
      </c>
      <c r="U483" s="39"/>
      <c r="V483" s="39"/>
      <c r="W483" s="39"/>
      <c r="X483" s="39"/>
      <c r="Y483" s="39"/>
      <c r="Z483" s="40"/>
      <c r="AA483" s="72"/>
      <c r="AB483" s="72"/>
    </row>
    <row r="484" spans="1:28" s="41" customFormat="1" ht="12" customHeight="1">
      <c r="A484" s="46">
        <v>18600123</v>
      </c>
      <c r="B484" s="30" t="s">
        <v>548</v>
      </c>
      <c r="C484" s="31">
        <v>630.84</v>
      </c>
      <c r="D484" s="31">
        <v>690.84</v>
      </c>
      <c r="E484" s="31">
        <v>717.84</v>
      </c>
      <c r="F484" s="31">
        <v>0</v>
      </c>
      <c r="G484" s="31">
        <v>-20</v>
      </c>
      <c r="H484" s="31">
        <v>435.03</v>
      </c>
      <c r="I484" s="32">
        <v>550.03</v>
      </c>
      <c r="J484" s="32">
        <v>590.03</v>
      </c>
      <c r="K484" s="33">
        <v>600.03</v>
      </c>
      <c r="L484" s="33">
        <v>615.03</v>
      </c>
      <c r="M484" s="33">
        <v>748.03</v>
      </c>
      <c r="N484" s="33">
        <v>813.03</v>
      </c>
      <c r="O484" s="33">
        <v>913.03</v>
      </c>
      <c r="P484" s="34">
        <f t="shared" si="49"/>
        <v>542.65208333333328</v>
      </c>
      <c r="Q484" s="42"/>
      <c r="R484" s="42"/>
      <c r="S484" s="45" t="s">
        <v>115</v>
      </c>
      <c r="T484" s="38">
        <f t="shared" si="57"/>
        <v>542.65208333333328</v>
      </c>
      <c r="U484" s="39"/>
      <c r="V484" s="39"/>
      <c r="W484" s="39"/>
      <c r="X484" s="39"/>
      <c r="Y484" s="39"/>
      <c r="Z484" s="40"/>
      <c r="AA484" s="72"/>
      <c r="AB484" s="72"/>
    </row>
    <row r="485" spans="1:28" s="41" customFormat="1" ht="12" customHeight="1">
      <c r="A485" s="46">
        <v>18600143</v>
      </c>
      <c r="B485" s="30" t="s">
        <v>549</v>
      </c>
      <c r="C485" s="31">
        <v>14893.62</v>
      </c>
      <c r="D485" s="31">
        <v>32841.68</v>
      </c>
      <c r="E485" s="31">
        <v>10654.4</v>
      </c>
      <c r="F485" s="31">
        <v>4967.59</v>
      </c>
      <c r="G485" s="31">
        <v>14970.73</v>
      </c>
      <c r="H485" s="31">
        <v>15384.65</v>
      </c>
      <c r="I485" s="32">
        <v>46640.12</v>
      </c>
      <c r="J485" s="32">
        <v>18977.45</v>
      </c>
      <c r="K485" s="33">
        <v>23220.33</v>
      </c>
      <c r="L485" s="33">
        <v>15814.75</v>
      </c>
      <c r="M485" s="33">
        <v>10941.12</v>
      </c>
      <c r="N485" s="33">
        <v>55729.63</v>
      </c>
      <c r="O485" s="33">
        <v>61405.19</v>
      </c>
      <c r="P485" s="34">
        <f t="shared" si="49"/>
        <v>24024.321249999997</v>
      </c>
      <c r="Q485" s="42"/>
      <c r="R485" s="42"/>
      <c r="S485" s="45" t="s">
        <v>542</v>
      </c>
      <c r="T485" s="38"/>
      <c r="U485" s="39"/>
      <c r="V485" s="39"/>
      <c r="W485" s="39">
        <f>P485</f>
        <v>24024.321249999997</v>
      </c>
      <c r="X485" s="39"/>
      <c r="Y485" s="39"/>
      <c r="Z485" s="40">
        <f>W485</f>
        <v>24024.321249999997</v>
      </c>
      <c r="AA485" s="72"/>
      <c r="AB485" s="72"/>
    </row>
    <row r="486" spans="1:28" s="41" customFormat="1" ht="12" customHeight="1">
      <c r="A486" s="46">
        <v>18600203</v>
      </c>
      <c r="B486" s="30" t="s">
        <v>550</v>
      </c>
      <c r="C486" s="31">
        <v>0</v>
      </c>
      <c r="D486" s="31">
        <v>0</v>
      </c>
      <c r="E486" s="31">
        <v>0</v>
      </c>
      <c r="F486" s="31">
        <v>149468.6</v>
      </c>
      <c r="G486" s="31">
        <v>0</v>
      </c>
      <c r="H486" s="31">
        <v>0</v>
      </c>
      <c r="I486" s="32">
        <v>0</v>
      </c>
      <c r="J486" s="32">
        <v>0</v>
      </c>
      <c r="K486" s="33">
        <v>0</v>
      </c>
      <c r="L486" s="33">
        <v>0</v>
      </c>
      <c r="M486" s="33">
        <v>0</v>
      </c>
      <c r="N486" s="33">
        <v>0</v>
      </c>
      <c r="O486" s="33">
        <v>0</v>
      </c>
      <c r="P486" s="34">
        <f t="shared" si="49"/>
        <v>12455.716666666667</v>
      </c>
      <c r="Q486" s="42"/>
      <c r="R486" s="42"/>
      <c r="S486" s="45" t="s">
        <v>115</v>
      </c>
      <c r="T486" s="38">
        <f>P486</f>
        <v>12455.716666666667</v>
      </c>
      <c r="U486" s="39"/>
      <c r="V486" s="39"/>
      <c r="W486" s="39"/>
      <c r="X486" s="39"/>
      <c r="Y486" s="39"/>
      <c r="Z486" s="40"/>
      <c r="AA486" s="72"/>
      <c r="AB486" s="72"/>
    </row>
    <row r="487" spans="1:28" s="41" customFormat="1" ht="12" customHeight="1">
      <c r="A487" s="46">
        <v>18600291</v>
      </c>
      <c r="B487" s="30" t="s">
        <v>551</v>
      </c>
      <c r="C487" s="31">
        <v>12399.37</v>
      </c>
      <c r="D487" s="31">
        <v>12399.37</v>
      </c>
      <c r="E487" s="31">
        <v>12399.37</v>
      </c>
      <c r="F487" s="31">
        <v>12399.37</v>
      </c>
      <c r="G487" s="31">
        <v>12399.37</v>
      </c>
      <c r="H487" s="31">
        <v>12399.37</v>
      </c>
      <c r="I487" s="32">
        <v>12399.37</v>
      </c>
      <c r="J487" s="32">
        <v>12399.37</v>
      </c>
      <c r="K487" s="33">
        <v>12399.37</v>
      </c>
      <c r="L487" s="33">
        <v>12399.37</v>
      </c>
      <c r="M487" s="33">
        <v>12399.37</v>
      </c>
      <c r="N487" s="33">
        <v>12399.37</v>
      </c>
      <c r="O487" s="33">
        <v>19899.37</v>
      </c>
      <c r="P487" s="34">
        <f t="shared" si="49"/>
        <v>12711.869999999997</v>
      </c>
      <c r="Q487" s="42"/>
      <c r="R487" s="42"/>
      <c r="S487" s="45" t="s">
        <v>115</v>
      </c>
      <c r="T487" s="38">
        <f>P487</f>
        <v>12711.869999999997</v>
      </c>
      <c r="U487" s="39"/>
      <c r="V487" s="39"/>
      <c r="W487" s="39"/>
      <c r="X487" s="39"/>
      <c r="Y487" s="39"/>
      <c r="Z487" s="40"/>
      <c r="AA487" s="72"/>
      <c r="AB487" s="72"/>
    </row>
    <row r="488" spans="1:28" s="41" customFormat="1" ht="12" customHeight="1">
      <c r="A488" s="46">
        <v>18600293</v>
      </c>
      <c r="B488" s="30" t="s">
        <v>552</v>
      </c>
      <c r="C488" s="31">
        <v>11849.47</v>
      </c>
      <c r="D488" s="31">
        <v>22816.41</v>
      </c>
      <c r="E488" s="31">
        <v>38823.03</v>
      </c>
      <c r="F488" s="31">
        <v>155954.32999999999</v>
      </c>
      <c r="G488" s="31">
        <v>219982.06</v>
      </c>
      <c r="H488" s="31">
        <v>219982.06</v>
      </c>
      <c r="I488" s="32">
        <v>222308.32</v>
      </c>
      <c r="J488" s="32">
        <v>222308.32</v>
      </c>
      <c r="K488" s="33">
        <v>9569.2199999999993</v>
      </c>
      <c r="L488" s="33">
        <v>0</v>
      </c>
      <c r="M488" s="33">
        <v>0</v>
      </c>
      <c r="N488" s="33">
        <v>0</v>
      </c>
      <c r="O488" s="33">
        <v>0</v>
      </c>
      <c r="P488" s="34">
        <f t="shared" si="49"/>
        <v>93139.04041666667</v>
      </c>
      <c r="Q488" s="42"/>
      <c r="R488" s="42"/>
      <c r="S488" s="45" t="s">
        <v>115</v>
      </c>
      <c r="T488" s="38">
        <f>P488</f>
        <v>93139.04041666667</v>
      </c>
      <c r="U488" s="39"/>
      <c r="V488" s="39"/>
      <c r="W488" s="39"/>
      <c r="X488" s="39"/>
      <c r="Y488" s="39"/>
      <c r="Z488" s="40"/>
      <c r="AA488" s="72"/>
      <c r="AB488" s="72"/>
    </row>
    <row r="489" spans="1:28" s="41" customFormat="1" ht="12" customHeight="1">
      <c r="A489" s="46">
        <v>18600403</v>
      </c>
      <c r="B489" s="30" t="s">
        <v>553</v>
      </c>
      <c r="C489" s="31">
        <v>1806145.43</v>
      </c>
      <c r="D489" s="31">
        <v>1806145.43</v>
      </c>
      <c r="E489" s="31">
        <v>1806145.43</v>
      </c>
      <c r="F489" s="31">
        <v>1699128.75</v>
      </c>
      <c r="G489" s="31">
        <v>1699128.75</v>
      </c>
      <c r="H489" s="31">
        <v>1699128.75</v>
      </c>
      <c r="I489" s="32">
        <v>1300386.67</v>
      </c>
      <c r="J489" s="32">
        <v>1300386.67</v>
      </c>
      <c r="K489" s="33">
        <v>1300386.67</v>
      </c>
      <c r="L489" s="33">
        <v>1198680.31</v>
      </c>
      <c r="M489" s="33">
        <v>1198680.31</v>
      </c>
      <c r="N489" s="33">
        <v>1198680.31</v>
      </c>
      <c r="O489" s="33">
        <v>1144595.21</v>
      </c>
      <c r="P489" s="34">
        <f t="shared" si="49"/>
        <v>1473520.6975</v>
      </c>
      <c r="Q489" s="42"/>
      <c r="R489" s="42"/>
      <c r="S489" s="45"/>
      <c r="T489" s="38">
        <f>P489</f>
        <v>1473520.6975</v>
      </c>
      <c r="U489" s="39"/>
      <c r="V489" s="39"/>
      <c r="W489" s="39"/>
      <c r="X489" s="39"/>
      <c r="Y489" s="39"/>
      <c r="Z489" s="40"/>
      <c r="AA489" s="72"/>
      <c r="AB489" s="72"/>
    </row>
    <row r="490" spans="1:28" s="41" customFormat="1" ht="12" customHeight="1">
      <c r="A490" s="46">
        <v>18600512</v>
      </c>
      <c r="B490" s="30" t="s">
        <v>554</v>
      </c>
      <c r="C490" s="31">
        <v>63403668.590000004</v>
      </c>
      <c r="D490" s="31">
        <v>70161331.170000002</v>
      </c>
      <c r="E490" s="31">
        <v>70233066.719999999</v>
      </c>
      <c r="F490" s="31">
        <v>60889375.350000001</v>
      </c>
      <c r="G490" s="31">
        <v>57257233.920000002</v>
      </c>
      <c r="H490" s="31">
        <v>67721222.709999993</v>
      </c>
      <c r="I490" s="32">
        <v>48086459.609999999</v>
      </c>
      <c r="J490" s="32">
        <v>36850561.310000002</v>
      </c>
      <c r="K490" s="33">
        <v>29317680.600000001</v>
      </c>
      <c r="L490" s="33">
        <v>13939669.17</v>
      </c>
      <c r="M490" s="33">
        <v>13140019.08</v>
      </c>
      <c r="N490" s="33">
        <v>16040998.060000001</v>
      </c>
      <c r="O490" s="33">
        <v>18522578.190000001</v>
      </c>
      <c r="P490" s="34">
        <f t="shared" si="49"/>
        <v>43716728.424166664</v>
      </c>
      <c r="Q490" s="42"/>
      <c r="R490" s="42"/>
      <c r="S490" s="45" t="s">
        <v>116</v>
      </c>
      <c r="T490" s="38"/>
      <c r="U490" s="39"/>
      <c r="V490" s="39"/>
      <c r="W490" s="39">
        <f>P490</f>
        <v>43716728.424166664</v>
      </c>
      <c r="X490" s="39"/>
      <c r="Y490" s="39"/>
      <c r="Z490" s="40">
        <f>W490</f>
        <v>43716728.424166664</v>
      </c>
      <c r="AA490" s="72"/>
      <c r="AB490" s="72"/>
    </row>
    <row r="491" spans="1:28" s="41" customFormat="1" ht="12" customHeight="1">
      <c r="A491" s="46">
        <v>18600561</v>
      </c>
      <c r="B491" s="30" t="s">
        <v>555</v>
      </c>
      <c r="C491" s="31">
        <v>8126893</v>
      </c>
      <c r="D491" s="31">
        <v>8126893</v>
      </c>
      <c r="E491" s="31">
        <v>8126893</v>
      </c>
      <c r="F491" s="31">
        <v>7979899</v>
      </c>
      <c r="G491" s="31">
        <v>7979899</v>
      </c>
      <c r="H491" s="31">
        <v>7979899</v>
      </c>
      <c r="I491" s="32">
        <v>7989232</v>
      </c>
      <c r="J491" s="32">
        <v>7989232</v>
      </c>
      <c r="K491" s="33">
        <v>7989232</v>
      </c>
      <c r="L491" s="33">
        <v>7998721</v>
      </c>
      <c r="M491" s="33">
        <v>7998721</v>
      </c>
      <c r="N491" s="33">
        <v>7998721</v>
      </c>
      <c r="O491" s="33">
        <v>8008370</v>
      </c>
      <c r="P491" s="34">
        <f t="shared" si="49"/>
        <v>8018747.791666667</v>
      </c>
      <c r="Q491" s="42"/>
      <c r="R491" s="42"/>
      <c r="S491" s="45" t="s">
        <v>116</v>
      </c>
      <c r="T491" s="38"/>
      <c r="U491" s="39"/>
      <c r="V491" s="39"/>
      <c r="W491" s="39">
        <f t="shared" ref="W491:W493" si="58">P491</f>
        <v>8018747.791666667</v>
      </c>
      <c r="X491" s="39"/>
      <c r="Y491" s="39"/>
      <c r="Z491" s="40">
        <f t="shared" ref="Z491:Z493" si="59">W491</f>
        <v>8018747.791666667</v>
      </c>
      <c r="AA491" s="72"/>
      <c r="AB491" s="72"/>
    </row>
    <row r="492" spans="1:28" s="41" customFormat="1" ht="12" customHeight="1">
      <c r="A492" s="46">
        <v>18600571</v>
      </c>
      <c r="B492" s="30" t="s">
        <v>556</v>
      </c>
      <c r="C492" s="31">
        <v>60429728.780000001</v>
      </c>
      <c r="D492" s="31">
        <v>60429728.780000001</v>
      </c>
      <c r="E492" s="31">
        <v>60429728.780000001</v>
      </c>
      <c r="F492" s="31">
        <v>63393508.810000002</v>
      </c>
      <c r="G492" s="31">
        <v>63393508.810000002</v>
      </c>
      <c r="H492" s="31">
        <v>63393508.810000002</v>
      </c>
      <c r="I492" s="32">
        <v>62260372.530000001</v>
      </c>
      <c r="J492" s="32">
        <v>62260372.530000001</v>
      </c>
      <c r="K492" s="33">
        <v>62260372.530000001</v>
      </c>
      <c r="L492" s="33">
        <v>62246365.829999998</v>
      </c>
      <c r="M492" s="33">
        <v>62246365.829999998</v>
      </c>
      <c r="N492" s="33">
        <v>62246365.829999998</v>
      </c>
      <c r="O492" s="33">
        <v>62946100.609999999</v>
      </c>
      <c r="P492" s="34">
        <f t="shared" si="49"/>
        <v>62187342.813750006</v>
      </c>
      <c r="Q492" s="42"/>
      <c r="R492" s="42"/>
      <c r="S492" s="45" t="s">
        <v>116</v>
      </c>
      <c r="T492" s="38"/>
      <c r="U492" s="39"/>
      <c r="V492" s="39"/>
      <c r="W492" s="39">
        <f t="shared" si="58"/>
        <v>62187342.813750006</v>
      </c>
      <c r="X492" s="39"/>
      <c r="Y492" s="39"/>
      <c r="Z492" s="40">
        <f t="shared" si="59"/>
        <v>62187342.813750006</v>
      </c>
      <c r="AA492" s="72"/>
      <c r="AB492" s="72"/>
    </row>
    <row r="493" spans="1:28" s="41" customFormat="1" ht="12" customHeight="1">
      <c r="A493" s="46">
        <v>18600573</v>
      </c>
      <c r="B493" s="30" t="s">
        <v>557</v>
      </c>
      <c r="C493" s="31">
        <v>5402685</v>
      </c>
      <c r="D493" s="31">
        <v>5391282</v>
      </c>
      <c r="E493" s="31">
        <v>6085105</v>
      </c>
      <c r="F493" s="31">
        <v>6803607</v>
      </c>
      <c r="G493" s="31">
        <v>7417503</v>
      </c>
      <c r="H493" s="31">
        <v>7502997</v>
      </c>
      <c r="I493" s="32">
        <v>7582336</v>
      </c>
      <c r="J493" s="32">
        <v>7642404</v>
      </c>
      <c r="K493" s="33">
        <v>7642404</v>
      </c>
      <c r="L493" s="33">
        <v>7726826</v>
      </c>
      <c r="M493" s="33">
        <v>7726826</v>
      </c>
      <c r="N493" s="33">
        <v>7726826</v>
      </c>
      <c r="O493" s="33">
        <v>7772522</v>
      </c>
      <c r="P493" s="34">
        <f t="shared" si="49"/>
        <v>7152976.625</v>
      </c>
      <c r="Q493" s="42"/>
      <c r="R493" s="42"/>
      <c r="S493" s="45" t="s">
        <v>45</v>
      </c>
      <c r="T493" s="38"/>
      <c r="U493" s="39"/>
      <c r="V493" s="39"/>
      <c r="W493" s="39">
        <f t="shared" si="58"/>
        <v>7152976.625</v>
      </c>
      <c r="X493" s="39"/>
      <c r="Y493" s="39"/>
      <c r="Z493" s="40">
        <f t="shared" si="59"/>
        <v>7152976.625</v>
      </c>
      <c r="AA493" s="72"/>
      <c r="AB493" s="72"/>
    </row>
    <row r="494" spans="1:28" s="41" customFormat="1" ht="12" customHeight="1">
      <c r="A494" s="52">
        <v>18600751</v>
      </c>
      <c r="B494" s="53" t="s">
        <v>558</v>
      </c>
      <c r="C494" s="31">
        <v>2508797.92</v>
      </c>
      <c r="D494" s="31">
        <v>2496008.75</v>
      </c>
      <c r="E494" s="31">
        <v>2483219.58</v>
      </c>
      <c r="F494" s="31">
        <v>2468025.13</v>
      </c>
      <c r="G494" s="31">
        <v>2470521.12</v>
      </c>
      <c r="H494" s="31">
        <v>2457449.58</v>
      </c>
      <c r="I494" s="32">
        <v>2444378.04</v>
      </c>
      <c r="J494" s="32">
        <v>2431306.5</v>
      </c>
      <c r="K494" s="33">
        <v>2418234.96</v>
      </c>
      <c r="L494" s="33">
        <v>2405163.42</v>
      </c>
      <c r="M494" s="33">
        <v>2392091.88</v>
      </c>
      <c r="N494" s="33">
        <v>2379020.34</v>
      </c>
      <c r="O494" s="33">
        <v>2365948.7999999998</v>
      </c>
      <c r="P494" s="34">
        <f t="shared" si="49"/>
        <v>2440232.7216666662</v>
      </c>
      <c r="Q494" s="42"/>
      <c r="R494" s="42"/>
      <c r="S494" s="45" t="s">
        <v>115</v>
      </c>
      <c r="T494" s="38">
        <f>P494</f>
        <v>2440232.7216666662</v>
      </c>
      <c r="U494" s="39"/>
      <c r="V494" s="39"/>
      <c r="W494" s="39"/>
      <c r="X494" s="39"/>
      <c r="Y494" s="39"/>
      <c r="Z494" s="40"/>
      <c r="AA494" s="72"/>
      <c r="AB494" s="72"/>
    </row>
    <row r="495" spans="1:28" s="41" customFormat="1" ht="12" customHeight="1">
      <c r="A495" s="52">
        <v>18600761</v>
      </c>
      <c r="B495" s="53" t="s">
        <v>559</v>
      </c>
      <c r="C495" s="31">
        <v>1074485.81</v>
      </c>
      <c r="D495" s="31">
        <v>1068918.52</v>
      </c>
      <c r="E495" s="31">
        <v>1063351.23</v>
      </c>
      <c r="F495" s="31">
        <v>1057783.94</v>
      </c>
      <c r="G495" s="31">
        <v>1052216.6499999999</v>
      </c>
      <c r="H495" s="31">
        <v>1046649.36</v>
      </c>
      <c r="I495" s="32">
        <v>1041082.07</v>
      </c>
      <c r="J495" s="32">
        <v>1035514.78</v>
      </c>
      <c r="K495" s="33">
        <v>1029947.49</v>
      </c>
      <c r="L495" s="33">
        <v>1024380.2</v>
      </c>
      <c r="M495" s="33">
        <v>1018812.91</v>
      </c>
      <c r="N495" s="33">
        <v>1013245.62</v>
      </c>
      <c r="O495" s="33">
        <v>1007678.33</v>
      </c>
      <c r="P495" s="34">
        <f t="shared" si="49"/>
        <v>1041082.07</v>
      </c>
      <c r="Q495" s="42"/>
      <c r="R495" s="42"/>
      <c r="S495" s="45" t="s">
        <v>115</v>
      </c>
      <c r="T495" s="38">
        <f t="shared" ref="T495:T497" si="60">P495</f>
        <v>1041082.07</v>
      </c>
      <c r="U495" s="39"/>
      <c r="V495" s="39"/>
      <c r="W495" s="39"/>
      <c r="X495" s="39"/>
      <c r="Y495" s="39"/>
      <c r="Z495" s="40"/>
      <c r="AA495" s="72"/>
      <c r="AB495" s="72"/>
    </row>
    <row r="496" spans="1:28" s="41" customFormat="1" ht="12" customHeight="1">
      <c r="A496" s="52">
        <v>18600771</v>
      </c>
      <c r="B496" s="53" t="s">
        <v>560</v>
      </c>
      <c r="C496" s="31">
        <v>2590299.4</v>
      </c>
      <c r="D496" s="31">
        <v>2577087.9500000002</v>
      </c>
      <c r="E496" s="31">
        <v>2563876.5</v>
      </c>
      <c r="F496" s="31">
        <v>2548259.77</v>
      </c>
      <c r="G496" s="31">
        <v>2550333.4700000002</v>
      </c>
      <c r="H496" s="31">
        <v>2536839.64</v>
      </c>
      <c r="I496" s="32">
        <v>2523345.81</v>
      </c>
      <c r="J496" s="32">
        <v>2509851.98</v>
      </c>
      <c r="K496" s="33">
        <v>2496358.15</v>
      </c>
      <c r="L496" s="33">
        <v>2482864.3199999998</v>
      </c>
      <c r="M496" s="33">
        <v>2469370.4900000002</v>
      </c>
      <c r="N496" s="33">
        <v>2455876.66</v>
      </c>
      <c r="O496" s="33">
        <v>2442382.83</v>
      </c>
      <c r="P496" s="34">
        <f t="shared" si="49"/>
        <v>2519200.4879166665</v>
      </c>
      <c r="Q496" s="42"/>
      <c r="R496" s="42"/>
      <c r="S496" s="45"/>
      <c r="T496" s="38">
        <f t="shared" si="60"/>
        <v>2519200.4879166665</v>
      </c>
      <c r="U496" s="39"/>
      <c r="V496" s="39"/>
      <c r="W496" s="39"/>
      <c r="X496" s="39"/>
      <c r="Y496" s="39"/>
      <c r="Z496" s="40"/>
      <c r="AA496" s="72"/>
      <c r="AB496" s="72"/>
    </row>
    <row r="497" spans="1:28" s="41" customFormat="1" ht="12" customHeight="1">
      <c r="A497" s="52">
        <v>18600781</v>
      </c>
      <c r="B497" s="53" t="s">
        <v>561</v>
      </c>
      <c r="C497" s="31">
        <v>1372489.44</v>
      </c>
      <c r="D497" s="31">
        <v>1365378.1</v>
      </c>
      <c r="E497" s="31">
        <v>1358266.76</v>
      </c>
      <c r="F497" s="31">
        <v>1351155.42</v>
      </c>
      <c r="G497" s="31">
        <v>1344044.08</v>
      </c>
      <c r="H497" s="31">
        <v>1336932.74</v>
      </c>
      <c r="I497" s="32">
        <v>1329821.3999999999</v>
      </c>
      <c r="J497" s="32">
        <v>1322710.06</v>
      </c>
      <c r="K497" s="33">
        <v>1315598.72</v>
      </c>
      <c r="L497" s="33">
        <v>1308487.3799999999</v>
      </c>
      <c r="M497" s="33">
        <v>1301376.04</v>
      </c>
      <c r="N497" s="33">
        <v>1294264.7</v>
      </c>
      <c r="O497" s="33">
        <v>1287153.3600000001</v>
      </c>
      <c r="P497" s="34">
        <f t="shared" si="49"/>
        <v>1329821.3999999999</v>
      </c>
      <c r="Q497" s="42"/>
      <c r="R497" s="42"/>
      <c r="S497" s="45"/>
      <c r="T497" s="38">
        <f t="shared" si="60"/>
        <v>1329821.3999999999</v>
      </c>
      <c r="U497" s="39"/>
      <c r="V497" s="39"/>
      <c r="W497" s="39"/>
      <c r="X497" s="39"/>
      <c r="Y497" s="39"/>
      <c r="Z497" s="40"/>
      <c r="AA497" s="72"/>
      <c r="AB497" s="72"/>
    </row>
    <row r="498" spans="1:28" s="41" customFormat="1" ht="12" customHeight="1">
      <c r="A498" s="46">
        <v>18600923</v>
      </c>
      <c r="B498" s="30" t="s">
        <v>385</v>
      </c>
      <c r="C498" s="31">
        <v>0</v>
      </c>
      <c r="D498" s="31">
        <v>0</v>
      </c>
      <c r="E498" s="31">
        <v>0</v>
      </c>
      <c r="F498" s="31">
        <v>29322.25</v>
      </c>
      <c r="G498" s="31">
        <v>0</v>
      </c>
      <c r="H498" s="31">
        <v>0</v>
      </c>
      <c r="I498" s="32">
        <v>0</v>
      </c>
      <c r="J498" s="32">
        <v>0</v>
      </c>
      <c r="K498" s="33">
        <v>0</v>
      </c>
      <c r="L498" s="33">
        <v>0</v>
      </c>
      <c r="M498" s="33">
        <v>0</v>
      </c>
      <c r="N498" s="33">
        <v>0</v>
      </c>
      <c r="O498" s="33">
        <v>0</v>
      </c>
      <c r="P498" s="34">
        <f t="shared" si="49"/>
        <v>2443.5208333333335</v>
      </c>
      <c r="Q498" s="42"/>
      <c r="R498" s="80"/>
      <c r="S498" s="81" t="s">
        <v>54</v>
      </c>
      <c r="T498" s="38"/>
      <c r="U498" s="39"/>
      <c r="V498" s="39">
        <f>P498</f>
        <v>2443.5208333333335</v>
      </c>
      <c r="W498" s="39"/>
      <c r="X498" s="39"/>
      <c r="Y498" s="39"/>
      <c r="Z498" s="40"/>
      <c r="AA498" s="72"/>
      <c r="AB498" s="72"/>
    </row>
    <row r="499" spans="1:28" s="41" customFormat="1" ht="12" customHeight="1">
      <c r="A499" s="46">
        <v>18600941</v>
      </c>
      <c r="B499" s="30" t="s">
        <v>562</v>
      </c>
      <c r="C499" s="31">
        <v>39997.760000000002</v>
      </c>
      <c r="D499" s="31">
        <v>38331.199999999997</v>
      </c>
      <c r="E499" s="31">
        <v>36664.639999999999</v>
      </c>
      <c r="F499" s="31">
        <v>34998.080000000002</v>
      </c>
      <c r="G499" s="31">
        <v>33331.519999999997</v>
      </c>
      <c r="H499" s="31">
        <v>31664.959999999999</v>
      </c>
      <c r="I499" s="32">
        <v>29998.400000000001</v>
      </c>
      <c r="J499" s="32">
        <v>28331.84</v>
      </c>
      <c r="K499" s="33">
        <v>26665.279999999999</v>
      </c>
      <c r="L499" s="33">
        <v>24998.720000000001</v>
      </c>
      <c r="M499" s="33">
        <v>23332.16</v>
      </c>
      <c r="N499" s="33">
        <v>21665.599999999999</v>
      </c>
      <c r="O499" s="33">
        <v>19999.04</v>
      </c>
      <c r="P499" s="34">
        <f t="shared" si="49"/>
        <v>29998.399999999998</v>
      </c>
      <c r="Q499" s="42"/>
      <c r="R499" s="80"/>
      <c r="S499" s="81"/>
      <c r="T499" s="38">
        <f>P499</f>
        <v>29998.399999999998</v>
      </c>
      <c r="U499" s="39"/>
      <c r="V499" s="39"/>
      <c r="W499" s="39"/>
      <c r="X499" s="39"/>
      <c r="Y499" s="39"/>
      <c r="Z499" s="40"/>
      <c r="AA499" s="72"/>
      <c r="AB499" s="72"/>
    </row>
    <row r="500" spans="1:28" s="41" customFormat="1" ht="12" customHeight="1">
      <c r="A500" s="46">
        <v>18600943</v>
      </c>
      <c r="B500" s="30" t="s">
        <v>563</v>
      </c>
      <c r="C500" s="31">
        <v>369809.45</v>
      </c>
      <c r="D500" s="31">
        <v>359021.76</v>
      </c>
      <c r="E500" s="31">
        <v>348234.07</v>
      </c>
      <c r="F500" s="31">
        <v>336504.32000000001</v>
      </c>
      <c r="G500" s="31">
        <v>325649.34000000003</v>
      </c>
      <c r="H500" s="31">
        <v>314794.36</v>
      </c>
      <c r="I500" s="32">
        <v>303939.38</v>
      </c>
      <c r="J500" s="32">
        <v>293084.40000000002</v>
      </c>
      <c r="K500" s="33">
        <v>282229.42</v>
      </c>
      <c r="L500" s="33">
        <v>271374.44</v>
      </c>
      <c r="M500" s="33">
        <v>260519.46</v>
      </c>
      <c r="N500" s="33">
        <v>249664.48</v>
      </c>
      <c r="O500" s="33">
        <v>238809.5</v>
      </c>
      <c r="P500" s="34">
        <f t="shared" si="49"/>
        <v>304110.40875</v>
      </c>
      <c r="Q500" s="42"/>
      <c r="R500" s="80"/>
      <c r="S500" s="81"/>
      <c r="T500" s="38">
        <f>P500</f>
        <v>304110.40875</v>
      </c>
      <c r="U500" s="39"/>
      <c r="V500" s="39"/>
      <c r="W500" s="39"/>
      <c r="X500" s="39"/>
      <c r="Y500" s="39"/>
      <c r="Z500" s="40"/>
      <c r="AA500" s="72"/>
      <c r="AB500" s="72"/>
    </row>
    <row r="501" spans="1:28" s="41" customFormat="1" ht="12" customHeight="1">
      <c r="A501" s="46">
        <v>18601013</v>
      </c>
      <c r="B501" s="30" t="s">
        <v>564</v>
      </c>
      <c r="C501" s="31">
        <v>112637.5</v>
      </c>
      <c r="D501" s="31">
        <v>112637.5</v>
      </c>
      <c r="E501" s="31">
        <v>112637.5</v>
      </c>
      <c r="F501" s="31">
        <v>112637.5</v>
      </c>
      <c r="G501" s="31">
        <v>112637.5</v>
      </c>
      <c r="H501" s="31">
        <v>112637.5</v>
      </c>
      <c r="I501" s="32">
        <v>112637.5</v>
      </c>
      <c r="J501" s="32">
        <v>112637.5</v>
      </c>
      <c r="K501" s="33">
        <v>112637.5</v>
      </c>
      <c r="L501" s="33">
        <v>112637.5</v>
      </c>
      <c r="M501" s="33">
        <v>112637.5</v>
      </c>
      <c r="N501" s="33">
        <v>113299.28</v>
      </c>
      <c r="O501" s="33">
        <v>-31265.49</v>
      </c>
      <c r="P501" s="34">
        <f t="shared" si="49"/>
        <v>106696.69041666666</v>
      </c>
      <c r="Q501" s="42"/>
      <c r="R501" s="42"/>
      <c r="S501" s="45"/>
      <c r="T501" s="38">
        <f>P501</f>
        <v>106696.69041666666</v>
      </c>
      <c r="U501" s="39"/>
      <c r="V501" s="39"/>
      <c r="W501" s="39"/>
      <c r="X501" s="39"/>
      <c r="Y501" s="39"/>
      <c r="Z501" s="40"/>
      <c r="AA501" s="72"/>
      <c r="AB501" s="72"/>
    </row>
    <row r="502" spans="1:28" s="41" customFormat="1" ht="12" customHeight="1">
      <c r="A502" s="46">
        <v>18601021</v>
      </c>
      <c r="B502" s="30" t="s">
        <v>565</v>
      </c>
      <c r="C502" s="31">
        <v>423147.21</v>
      </c>
      <c r="D502" s="31">
        <v>370253.82</v>
      </c>
      <c r="E502" s="31">
        <v>317360.43</v>
      </c>
      <c r="F502" s="31">
        <v>264467.03999999998</v>
      </c>
      <c r="G502" s="31">
        <v>211573.65</v>
      </c>
      <c r="H502" s="31">
        <v>158680.26</v>
      </c>
      <c r="I502" s="32">
        <v>105786.87</v>
      </c>
      <c r="J502" s="32">
        <v>52893.48</v>
      </c>
      <c r="K502" s="33">
        <v>0</v>
      </c>
      <c r="L502" s="33">
        <v>0</v>
      </c>
      <c r="M502" s="33">
        <v>0</v>
      </c>
      <c r="N502" s="33">
        <v>0</v>
      </c>
      <c r="O502" s="33">
        <v>0</v>
      </c>
      <c r="P502" s="34">
        <f t="shared" si="49"/>
        <v>141049.09624999997</v>
      </c>
      <c r="Q502" s="42"/>
      <c r="R502" s="42"/>
      <c r="S502" s="45" t="s">
        <v>115</v>
      </c>
      <c r="T502" s="38">
        <f>P502</f>
        <v>141049.09624999997</v>
      </c>
      <c r="U502" s="39"/>
      <c r="V502" s="39"/>
      <c r="W502" s="39"/>
      <c r="X502" s="39"/>
      <c r="Y502" s="39"/>
      <c r="Z502" s="40"/>
      <c r="AA502" s="72"/>
      <c r="AB502" s="72"/>
    </row>
    <row r="503" spans="1:28" s="41" customFormat="1" ht="12" customHeight="1">
      <c r="A503" s="46">
        <v>18601173</v>
      </c>
      <c r="B503" s="82" t="s">
        <v>566</v>
      </c>
      <c r="C503" s="31">
        <v>80437.97</v>
      </c>
      <c r="D503" s="31">
        <v>80437.97</v>
      </c>
      <c r="E503" s="31">
        <v>80437.97</v>
      </c>
      <c r="F503" s="31">
        <v>80437.97</v>
      </c>
      <c r="G503" s="31">
        <v>80437.97</v>
      </c>
      <c r="H503" s="31">
        <v>80437.97</v>
      </c>
      <c r="I503" s="32">
        <v>80437.97</v>
      </c>
      <c r="J503" s="32">
        <v>80437.97</v>
      </c>
      <c r="K503" s="33">
        <v>80437.97</v>
      </c>
      <c r="L503" s="33">
        <v>80437.97</v>
      </c>
      <c r="M503" s="33">
        <v>80437.97</v>
      </c>
      <c r="N503" s="33">
        <v>80437.97</v>
      </c>
      <c r="O503" s="33">
        <v>80437.97</v>
      </c>
      <c r="P503" s="34">
        <f t="shared" si="49"/>
        <v>80437.969999999987</v>
      </c>
      <c r="Q503" s="42"/>
      <c r="R503" s="42"/>
      <c r="S503" s="45" t="s">
        <v>54</v>
      </c>
      <c r="T503" s="38"/>
      <c r="U503" s="39"/>
      <c r="V503" s="39">
        <f>P503</f>
        <v>80437.969999999987</v>
      </c>
      <c r="W503" s="39"/>
      <c r="X503" s="39"/>
      <c r="Y503" s="39"/>
      <c r="Z503" s="40"/>
      <c r="AA503" s="72"/>
      <c r="AB503" s="72"/>
    </row>
    <row r="504" spans="1:28" s="41" customFormat="1" ht="12" customHeight="1">
      <c r="A504" s="46">
        <v>18601502</v>
      </c>
      <c r="B504" s="82" t="s">
        <v>567</v>
      </c>
      <c r="C504" s="31">
        <v>162837.93</v>
      </c>
      <c r="D504" s="31">
        <v>172602.46</v>
      </c>
      <c r="E504" s="31">
        <v>168292.1</v>
      </c>
      <c r="F504" s="31">
        <v>163231.35999999999</v>
      </c>
      <c r="G504" s="31">
        <v>158067.04</v>
      </c>
      <c r="H504" s="31">
        <v>149759.97</v>
      </c>
      <c r="I504" s="32">
        <v>142806.66</v>
      </c>
      <c r="J504" s="32">
        <v>142806.66</v>
      </c>
      <c r="K504" s="33">
        <v>142806.66</v>
      </c>
      <c r="L504" s="33">
        <v>153285.18</v>
      </c>
      <c r="M504" s="33">
        <v>153285.18</v>
      </c>
      <c r="N504" s="33">
        <v>153285.18</v>
      </c>
      <c r="O504" s="33">
        <v>137747.48000000001</v>
      </c>
      <c r="P504" s="34">
        <f t="shared" si="49"/>
        <v>154210.09624999997</v>
      </c>
      <c r="Q504" s="49"/>
      <c r="R504" s="49"/>
      <c r="S504" s="50" t="s">
        <v>115</v>
      </c>
      <c r="T504" s="38">
        <f>P504</f>
        <v>154210.09624999997</v>
      </c>
      <c r="U504" s="39"/>
      <c r="V504" s="39"/>
      <c r="W504" s="39"/>
      <c r="X504" s="39"/>
      <c r="Y504" s="39"/>
      <c r="Z504" s="40"/>
      <c r="AA504" s="72"/>
      <c r="AB504" s="72"/>
    </row>
    <row r="505" spans="1:28" s="41" customFormat="1" ht="12" customHeight="1">
      <c r="A505" s="46">
        <v>18602231</v>
      </c>
      <c r="B505" s="82" t="s">
        <v>568</v>
      </c>
      <c r="C505" s="31">
        <v>0</v>
      </c>
      <c r="D505" s="31">
        <v>0</v>
      </c>
      <c r="E505" s="31">
        <v>0</v>
      </c>
      <c r="F505" s="31">
        <v>0</v>
      </c>
      <c r="G505" s="31">
        <v>0</v>
      </c>
      <c r="H505" s="31">
        <v>0</v>
      </c>
      <c r="I505" s="32">
        <v>0</v>
      </c>
      <c r="J505" s="32">
        <v>0</v>
      </c>
      <c r="K505" s="33">
        <v>0</v>
      </c>
      <c r="L505" s="33">
        <v>0</v>
      </c>
      <c r="M505" s="33">
        <v>0</v>
      </c>
      <c r="N505" s="33">
        <v>2766.22</v>
      </c>
      <c r="O505" s="33">
        <v>2766.22</v>
      </c>
      <c r="P505" s="34">
        <f t="shared" si="49"/>
        <v>345.77749999999997</v>
      </c>
      <c r="Q505" s="42"/>
      <c r="R505" s="42"/>
      <c r="S505" s="45" t="s">
        <v>116</v>
      </c>
      <c r="T505" s="38"/>
      <c r="U505" s="39"/>
      <c r="V505" s="39"/>
      <c r="W505" s="39">
        <f>P505</f>
        <v>345.77749999999997</v>
      </c>
      <c r="X505" s="39"/>
      <c r="Y505" s="39"/>
      <c r="Z505" s="40">
        <f>W505</f>
        <v>345.77749999999997</v>
      </c>
      <c r="AA505" s="72"/>
      <c r="AB505" s="72"/>
    </row>
    <row r="506" spans="1:28" s="41" customFormat="1" ht="12" customHeight="1">
      <c r="A506" s="46">
        <v>18603003</v>
      </c>
      <c r="B506" s="82" t="s">
        <v>569</v>
      </c>
      <c r="C506" s="31">
        <v>1468646.96</v>
      </c>
      <c r="D506" s="31">
        <v>1468646.96</v>
      </c>
      <c r="E506" s="31">
        <v>1468646.96</v>
      </c>
      <c r="F506" s="31">
        <v>1481579.93</v>
      </c>
      <c r="G506" s="31">
        <v>1481579.93</v>
      </c>
      <c r="H506" s="31">
        <v>1481579.93</v>
      </c>
      <c r="I506" s="32">
        <v>1494488.81</v>
      </c>
      <c r="J506" s="32">
        <v>1494488.81</v>
      </c>
      <c r="K506" s="33">
        <v>1494488.81</v>
      </c>
      <c r="L506" s="33">
        <v>1507397.69</v>
      </c>
      <c r="M506" s="33">
        <v>1507397.69</v>
      </c>
      <c r="N506" s="33">
        <v>1507397.69</v>
      </c>
      <c r="O506" s="33">
        <v>1520306.57</v>
      </c>
      <c r="P506" s="34">
        <f t="shared" si="49"/>
        <v>1490180.8312499998</v>
      </c>
      <c r="Q506" s="42"/>
      <c r="R506" s="42"/>
      <c r="S506" s="45"/>
      <c r="T506" s="38">
        <f>P506</f>
        <v>1490180.8312499998</v>
      </c>
      <c r="U506" s="39"/>
      <c r="V506" s="39"/>
      <c r="W506" s="39"/>
      <c r="X506" s="39"/>
      <c r="Y506" s="39"/>
      <c r="Z506" s="40"/>
      <c r="AA506" s="72"/>
      <c r="AB506" s="72"/>
    </row>
    <row r="507" spans="1:28" s="41" customFormat="1" ht="12" customHeight="1">
      <c r="A507" s="46">
        <v>18603011</v>
      </c>
      <c r="B507" s="82" t="s">
        <v>570</v>
      </c>
      <c r="C507" s="31">
        <v>1980223.51</v>
      </c>
      <c r="D507" s="31">
        <v>1948438.02</v>
      </c>
      <c r="E507" s="31">
        <v>1916652.53</v>
      </c>
      <c r="F507" s="31">
        <v>1884867.04</v>
      </c>
      <c r="G507" s="31">
        <v>1853081.55</v>
      </c>
      <c r="H507" s="31">
        <v>1821296.06</v>
      </c>
      <c r="I507" s="32">
        <v>1789510.57</v>
      </c>
      <c r="J507" s="32">
        <v>1757725.08</v>
      </c>
      <c r="K507" s="33">
        <v>1725939.59</v>
      </c>
      <c r="L507" s="33">
        <v>1694154.1</v>
      </c>
      <c r="M507" s="33">
        <v>1662368.61</v>
      </c>
      <c r="N507" s="33">
        <v>1630583.12</v>
      </c>
      <c r="O507" s="33">
        <v>1598797.63</v>
      </c>
      <c r="P507" s="34">
        <f t="shared" si="49"/>
        <v>1789510.57</v>
      </c>
      <c r="Q507" s="42"/>
      <c r="R507" s="42"/>
      <c r="S507" s="45"/>
      <c r="T507" s="38">
        <f>P507</f>
        <v>1789510.57</v>
      </c>
      <c r="U507" s="39"/>
      <c r="V507" s="39"/>
      <c r="W507" s="39"/>
      <c r="X507" s="39"/>
      <c r="Y507" s="39"/>
      <c r="Z507" s="40"/>
      <c r="AA507" s="72"/>
      <c r="AB507" s="72"/>
    </row>
    <row r="508" spans="1:28" s="41" customFormat="1" ht="12" customHeight="1">
      <c r="A508" s="46">
        <v>18603013</v>
      </c>
      <c r="B508" s="83" t="s">
        <v>571</v>
      </c>
      <c r="C508" s="31">
        <v>82415.960000000006</v>
      </c>
      <c r="D508" s="31">
        <v>0</v>
      </c>
      <c r="E508" s="31">
        <v>0</v>
      </c>
      <c r="F508" s="31">
        <v>-29322.25</v>
      </c>
      <c r="G508" s="31">
        <v>0</v>
      </c>
      <c r="H508" s="31">
        <v>0</v>
      </c>
      <c r="I508" s="32">
        <v>0</v>
      </c>
      <c r="J508" s="32">
        <v>0</v>
      </c>
      <c r="K508" s="33">
        <v>1368.02</v>
      </c>
      <c r="L508" s="33">
        <v>0</v>
      </c>
      <c r="M508" s="33">
        <v>0</v>
      </c>
      <c r="N508" s="33">
        <v>0</v>
      </c>
      <c r="O508" s="33">
        <v>0</v>
      </c>
      <c r="P508" s="34">
        <f t="shared" si="49"/>
        <v>1104.479166666667</v>
      </c>
      <c r="Q508" s="42"/>
      <c r="R508" s="42"/>
      <c r="S508" s="45" t="s">
        <v>54</v>
      </c>
      <c r="T508" s="38"/>
      <c r="U508" s="39"/>
      <c r="V508" s="39">
        <f>P508</f>
        <v>1104.479166666667</v>
      </c>
      <c r="W508" s="39" t="s">
        <v>115</v>
      </c>
      <c r="X508" s="39"/>
      <c r="Y508" s="39"/>
      <c r="Z508" s="40"/>
      <c r="AA508" s="72"/>
      <c r="AB508" s="72"/>
    </row>
    <row r="509" spans="1:28" s="41" customFormat="1" ht="12" customHeight="1">
      <c r="A509" s="59">
        <v>18603021</v>
      </c>
      <c r="B509" s="30" t="s">
        <v>572</v>
      </c>
      <c r="C509" s="31">
        <v>6059461.3300000001</v>
      </c>
      <c r="D509" s="31">
        <v>6001208.9800000004</v>
      </c>
      <c r="E509" s="31">
        <v>5942956.6299999999</v>
      </c>
      <c r="F509" s="31">
        <v>5884704.2800000003</v>
      </c>
      <c r="G509" s="31">
        <v>5826451.9299999997</v>
      </c>
      <c r="H509" s="31">
        <v>5768199.5800000001</v>
      </c>
      <c r="I509" s="32">
        <v>5709947.2300000004</v>
      </c>
      <c r="J509" s="32">
        <v>5651694.8799999999</v>
      </c>
      <c r="K509" s="33">
        <v>5593442.5300000003</v>
      </c>
      <c r="L509" s="33">
        <v>5535190.1799999997</v>
      </c>
      <c r="M509" s="33">
        <v>5476937.8300000001</v>
      </c>
      <c r="N509" s="33">
        <v>5418685.4800000004</v>
      </c>
      <c r="O509" s="33">
        <v>5360433.13</v>
      </c>
      <c r="P509" s="34">
        <f t="shared" si="49"/>
        <v>5709947.2300000004</v>
      </c>
      <c r="Q509" s="42"/>
      <c r="R509" s="42"/>
      <c r="S509" s="45"/>
      <c r="T509" s="38">
        <f>P509</f>
        <v>5709947.2300000004</v>
      </c>
      <c r="U509" s="39"/>
      <c r="V509" s="39"/>
      <c r="W509" s="39"/>
      <c r="X509" s="39"/>
      <c r="Y509" s="39"/>
      <c r="Z509" s="40"/>
      <c r="AA509" s="72"/>
      <c r="AB509" s="72"/>
    </row>
    <row r="510" spans="1:28" s="41" customFormat="1" ht="12" customHeight="1">
      <c r="A510" s="46">
        <v>18603031</v>
      </c>
      <c r="B510" s="82" t="s">
        <v>573</v>
      </c>
      <c r="C510" s="31">
        <v>1913160.33</v>
      </c>
      <c r="D510" s="31">
        <v>1855472.67</v>
      </c>
      <c r="E510" s="31">
        <v>1797785.01</v>
      </c>
      <c r="F510" s="31">
        <v>1740097.35</v>
      </c>
      <c r="G510" s="31">
        <v>1682409.69</v>
      </c>
      <c r="H510" s="31">
        <v>1624722.03</v>
      </c>
      <c r="I510" s="32">
        <v>1567034.37</v>
      </c>
      <c r="J510" s="32">
        <v>1509346.71</v>
      </c>
      <c r="K510" s="33">
        <v>1451659.05</v>
      </c>
      <c r="L510" s="33">
        <v>1393971.39</v>
      </c>
      <c r="M510" s="33">
        <v>1336283.73</v>
      </c>
      <c r="N510" s="33">
        <v>1278596.07</v>
      </c>
      <c r="O510" s="33">
        <v>1220908.4099999999</v>
      </c>
      <c r="P510" s="34">
        <f t="shared" si="49"/>
        <v>1567034.37</v>
      </c>
      <c r="Q510" s="42"/>
      <c r="R510" s="42"/>
      <c r="S510" s="45"/>
      <c r="T510" s="38">
        <f t="shared" ref="T510:T513" si="61">P510</f>
        <v>1567034.37</v>
      </c>
      <c r="U510" s="39"/>
      <c r="V510" s="39"/>
      <c r="W510" s="39"/>
      <c r="X510" s="39"/>
      <c r="Y510" s="39"/>
      <c r="Z510" s="40"/>
      <c r="AA510" s="72"/>
      <c r="AB510" s="72"/>
    </row>
    <row r="511" spans="1:28" s="41" customFormat="1" ht="12" customHeight="1">
      <c r="A511" s="46">
        <v>18603041</v>
      </c>
      <c r="B511" s="30" t="s">
        <v>574</v>
      </c>
      <c r="C511" s="31">
        <v>975278.95</v>
      </c>
      <c r="D511" s="31">
        <v>954960.64</v>
      </c>
      <c r="E511" s="31">
        <v>934642.33</v>
      </c>
      <c r="F511" s="31">
        <v>914324.02</v>
      </c>
      <c r="G511" s="31">
        <v>894005.71</v>
      </c>
      <c r="H511" s="31">
        <v>873687.4</v>
      </c>
      <c r="I511" s="32">
        <v>853369.09</v>
      </c>
      <c r="J511" s="32">
        <v>833050.78</v>
      </c>
      <c r="K511" s="33">
        <v>812732.47</v>
      </c>
      <c r="L511" s="33">
        <v>792414.16</v>
      </c>
      <c r="M511" s="33">
        <v>772095.85</v>
      </c>
      <c r="N511" s="33">
        <v>751777.54</v>
      </c>
      <c r="O511" s="33">
        <v>731459.23</v>
      </c>
      <c r="P511" s="34">
        <f t="shared" si="49"/>
        <v>853369.0900000002</v>
      </c>
      <c r="Q511" s="42"/>
      <c r="R511" s="42"/>
      <c r="S511" s="45"/>
      <c r="T511" s="38">
        <f t="shared" si="61"/>
        <v>853369.0900000002</v>
      </c>
      <c r="U511" s="39"/>
      <c r="V511" s="39"/>
      <c r="W511" s="39"/>
      <c r="X511" s="39"/>
      <c r="Y511" s="39"/>
      <c r="Z511" s="40"/>
      <c r="AA511" s="72"/>
      <c r="AB511" s="72"/>
    </row>
    <row r="512" spans="1:28" s="41" customFormat="1" ht="12" customHeight="1">
      <c r="A512" s="46">
        <v>18603051</v>
      </c>
      <c r="B512" s="30" t="s">
        <v>575</v>
      </c>
      <c r="C512" s="31">
        <v>703312.39</v>
      </c>
      <c r="D512" s="31">
        <v>615398.34</v>
      </c>
      <c r="E512" s="31">
        <v>527484.29</v>
      </c>
      <c r="F512" s="31">
        <v>439570.24</v>
      </c>
      <c r="G512" s="31">
        <v>351656.19</v>
      </c>
      <c r="H512" s="31">
        <v>263742.14</v>
      </c>
      <c r="I512" s="32">
        <v>175828.09</v>
      </c>
      <c r="J512" s="32">
        <v>87914.04</v>
      </c>
      <c r="K512" s="33">
        <v>-0.01</v>
      </c>
      <c r="L512" s="33">
        <v>0</v>
      </c>
      <c r="M512" s="33">
        <v>0</v>
      </c>
      <c r="N512" s="33">
        <v>0</v>
      </c>
      <c r="O512" s="33">
        <v>0</v>
      </c>
      <c r="P512" s="34">
        <f t="shared" si="49"/>
        <v>234437.45958333332</v>
      </c>
      <c r="Q512" s="42"/>
      <c r="R512" s="42"/>
      <c r="S512" s="45"/>
      <c r="T512" s="38">
        <f t="shared" si="61"/>
        <v>234437.45958333332</v>
      </c>
      <c r="U512" s="39"/>
      <c r="V512" s="39"/>
      <c r="W512" s="39"/>
      <c r="X512" s="39"/>
      <c r="Y512" s="39"/>
      <c r="Z512" s="40"/>
      <c r="AA512" s="72"/>
      <c r="AB512" s="72"/>
    </row>
    <row r="513" spans="1:28" s="41" customFormat="1" ht="12" customHeight="1">
      <c r="A513" s="46">
        <v>18603061</v>
      </c>
      <c r="B513" s="30" t="s">
        <v>576</v>
      </c>
      <c r="C513" s="31">
        <v>1387129.81</v>
      </c>
      <c r="D513" s="31">
        <v>2804412.82</v>
      </c>
      <c r="E513" s="31">
        <v>2785211.35</v>
      </c>
      <c r="F513" s="31">
        <v>2765684.89</v>
      </c>
      <c r="G513" s="31">
        <v>2745643.7</v>
      </c>
      <c r="H513" s="31">
        <v>2725602.51</v>
      </c>
      <c r="I513" s="32">
        <v>2705561.32</v>
      </c>
      <c r="J513" s="32">
        <v>2685520.13</v>
      </c>
      <c r="K513" s="33">
        <v>2665478.94</v>
      </c>
      <c r="L513" s="33">
        <v>2645437.75</v>
      </c>
      <c r="M513" s="33">
        <v>2625396.56</v>
      </c>
      <c r="N513" s="33">
        <v>2605355.37</v>
      </c>
      <c r="O513" s="33">
        <v>2585314.1800000002</v>
      </c>
      <c r="P513" s="34">
        <f t="shared" si="49"/>
        <v>2645460.6112500005</v>
      </c>
      <c r="Q513" s="42"/>
      <c r="R513" s="42"/>
      <c r="S513" s="45"/>
      <c r="T513" s="38">
        <f t="shared" si="61"/>
        <v>2645460.6112500005</v>
      </c>
      <c r="U513" s="39"/>
      <c r="V513" s="39"/>
      <c r="W513" s="39"/>
      <c r="X513" s="39"/>
      <c r="Y513" s="39"/>
      <c r="Z513" s="40"/>
      <c r="AA513" s="72"/>
      <c r="AB513" s="72"/>
    </row>
    <row r="514" spans="1:28" s="41" customFormat="1" ht="12" customHeight="1">
      <c r="A514" s="46" t="s">
        <v>577</v>
      </c>
      <c r="B514" s="30" t="s">
        <v>578</v>
      </c>
      <c r="C514" s="31">
        <v>1530286.25</v>
      </c>
      <c r="D514" s="31">
        <v>1530286.25</v>
      </c>
      <c r="E514" s="31">
        <v>1530286.25</v>
      </c>
      <c r="F514" s="31">
        <v>0</v>
      </c>
      <c r="G514" s="31">
        <v>0</v>
      </c>
      <c r="H514" s="31">
        <v>0</v>
      </c>
      <c r="I514" s="32">
        <v>0</v>
      </c>
      <c r="J514" s="32">
        <v>0</v>
      </c>
      <c r="K514" s="33">
        <v>0</v>
      </c>
      <c r="L514" s="33">
        <v>0</v>
      </c>
      <c r="M514" s="33">
        <v>0</v>
      </c>
      <c r="N514" s="33">
        <v>0</v>
      </c>
      <c r="O514" s="33">
        <v>0</v>
      </c>
      <c r="P514" s="34">
        <f t="shared" si="49"/>
        <v>318809.63541666669</v>
      </c>
      <c r="Q514" s="49"/>
      <c r="R514" s="49"/>
      <c r="S514" s="50" t="s">
        <v>116</v>
      </c>
      <c r="T514" s="38"/>
      <c r="U514" s="39"/>
      <c r="V514" s="39"/>
      <c r="W514" s="39">
        <f>P514</f>
        <v>318809.63541666669</v>
      </c>
      <c r="X514" s="39"/>
      <c r="Y514" s="39"/>
      <c r="Z514" s="40">
        <f>W514</f>
        <v>318809.63541666669</v>
      </c>
      <c r="AA514" s="72"/>
      <c r="AB514" s="72"/>
    </row>
    <row r="515" spans="1:28" s="41" customFormat="1" ht="12" customHeight="1">
      <c r="A515" s="59">
        <v>18603081</v>
      </c>
      <c r="B515" s="30" t="s">
        <v>579</v>
      </c>
      <c r="C515" s="31">
        <v>10000</v>
      </c>
      <c r="D515" s="31">
        <v>10000</v>
      </c>
      <c r="E515" s="31">
        <v>10000</v>
      </c>
      <c r="F515" s="31">
        <v>10000</v>
      </c>
      <c r="G515" s="31">
        <v>10000</v>
      </c>
      <c r="H515" s="31">
        <v>10000</v>
      </c>
      <c r="I515" s="32">
        <v>10000</v>
      </c>
      <c r="J515" s="32">
        <v>10000</v>
      </c>
      <c r="K515" s="33">
        <v>10000</v>
      </c>
      <c r="L515" s="33">
        <v>10000</v>
      </c>
      <c r="M515" s="33">
        <v>10000</v>
      </c>
      <c r="N515" s="33">
        <v>10000</v>
      </c>
      <c r="O515" s="33">
        <v>10000</v>
      </c>
      <c r="P515" s="34">
        <f t="shared" ref="P515:P578" si="62">(C515+O515+SUM(D515:N515)*2)/24</f>
        <v>10000</v>
      </c>
      <c r="Q515" s="42"/>
      <c r="R515" s="42"/>
      <c r="S515" s="45"/>
      <c r="T515" s="38">
        <f>P515</f>
        <v>10000</v>
      </c>
      <c r="U515" s="39"/>
      <c r="V515" s="39"/>
      <c r="W515" s="39"/>
      <c r="X515" s="39"/>
      <c r="Y515" s="39"/>
      <c r="Z515" s="40"/>
      <c r="AA515" s="72"/>
      <c r="AB515" s="72"/>
    </row>
    <row r="516" spans="1:28" s="41" customFormat="1" ht="12" customHeight="1">
      <c r="A516" s="59">
        <v>18603091</v>
      </c>
      <c r="B516" s="30" t="s">
        <v>580</v>
      </c>
      <c r="C516" s="31">
        <v>12500</v>
      </c>
      <c r="D516" s="31">
        <v>12500</v>
      </c>
      <c r="E516" s="31">
        <v>12500</v>
      </c>
      <c r="F516" s="31">
        <v>12500</v>
      </c>
      <c r="G516" s="31">
        <v>12500</v>
      </c>
      <c r="H516" s="31">
        <v>12500</v>
      </c>
      <c r="I516" s="32">
        <v>12500</v>
      </c>
      <c r="J516" s="32">
        <v>12500</v>
      </c>
      <c r="K516" s="33">
        <v>12500</v>
      </c>
      <c r="L516" s="33">
        <v>12500</v>
      </c>
      <c r="M516" s="33">
        <v>12500</v>
      </c>
      <c r="N516" s="33">
        <v>12500</v>
      </c>
      <c r="O516" s="33">
        <v>12500</v>
      </c>
      <c r="P516" s="34">
        <f t="shared" si="62"/>
        <v>12500</v>
      </c>
      <c r="Q516" s="42"/>
      <c r="R516" s="42"/>
      <c r="S516" s="45"/>
      <c r="T516" s="38">
        <f>P516</f>
        <v>12500</v>
      </c>
      <c r="U516" s="39"/>
      <c r="V516" s="39"/>
      <c r="W516" s="39"/>
      <c r="X516" s="39"/>
      <c r="Y516" s="39"/>
      <c r="Z516" s="40"/>
      <c r="AA516" s="72"/>
      <c r="AB516" s="72"/>
    </row>
    <row r="517" spans="1:28" s="41" customFormat="1" ht="12" customHeight="1">
      <c r="A517" s="46">
        <v>18605011</v>
      </c>
      <c r="B517" s="82" t="s">
        <v>581</v>
      </c>
      <c r="C517" s="31">
        <v>1898211.96</v>
      </c>
      <c r="D517" s="31">
        <v>1807820.92</v>
      </c>
      <c r="E517" s="31">
        <v>1717429.88</v>
      </c>
      <c r="F517" s="31">
        <v>1627038.84</v>
      </c>
      <c r="G517" s="31">
        <v>1536647.8</v>
      </c>
      <c r="H517" s="31">
        <v>1446256.76</v>
      </c>
      <c r="I517" s="32">
        <v>1408731.37</v>
      </c>
      <c r="J517" s="32">
        <v>1435027.69</v>
      </c>
      <c r="K517" s="33">
        <v>2114114.88</v>
      </c>
      <c r="L517" s="33">
        <v>3729714.12</v>
      </c>
      <c r="M517" s="33">
        <v>4879398.78</v>
      </c>
      <c r="N517" s="33">
        <v>3632648.83</v>
      </c>
      <c r="O517" s="33">
        <v>3505116.17</v>
      </c>
      <c r="P517" s="34">
        <f t="shared" si="62"/>
        <v>2336374.4945833338</v>
      </c>
      <c r="Q517" s="42"/>
      <c r="R517" s="42"/>
      <c r="S517" s="45"/>
      <c r="T517" s="38">
        <f t="shared" ref="T517:T525" si="63">P517</f>
        <v>2336374.4945833338</v>
      </c>
      <c r="U517" s="39"/>
      <c r="V517" s="39"/>
      <c r="W517" s="39"/>
      <c r="X517" s="39"/>
      <c r="Y517" s="39"/>
      <c r="Z517" s="40"/>
      <c r="AA517" s="72"/>
      <c r="AB517" s="72"/>
    </row>
    <row r="518" spans="1:28" s="41" customFormat="1" ht="12" customHeight="1">
      <c r="A518" s="59">
        <v>18605021</v>
      </c>
      <c r="B518" s="30" t="s">
        <v>582</v>
      </c>
      <c r="C518" s="31">
        <v>4005168.71</v>
      </c>
      <c r="D518" s="31">
        <v>4328738.5599999996</v>
      </c>
      <c r="E518" s="31">
        <v>4412674.9800000004</v>
      </c>
      <c r="F518" s="31">
        <v>4270330.63</v>
      </c>
      <c r="G518" s="31">
        <v>4127986.28</v>
      </c>
      <c r="H518" s="31">
        <v>3985641.93</v>
      </c>
      <c r="I518" s="32">
        <v>4204452.43</v>
      </c>
      <c r="J518" s="32">
        <v>4438722.74</v>
      </c>
      <c r="K518" s="33">
        <v>4578061.0199999996</v>
      </c>
      <c r="L518" s="33">
        <v>4458195.1100000003</v>
      </c>
      <c r="M518" s="33">
        <v>4322130.53</v>
      </c>
      <c r="N518" s="33">
        <v>4145427.71</v>
      </c>
      <c r="O518" s="33">
        <v>3967452.49</v>
      </c>
      <c r="P518" s="34">
        <f t="shared" si="62"/>
        <v>4271556.043333333</v>
      </c>
      <c r="Q518" s="42"/>
      <c r="R518" s="42"/>
      <c r="S518" s="45"/>
      <c r="T518" s="38">
        <f t="shared" si="63"/>
        <v>4271556.043333333</v>
      </c>
      <c r="U518" s="39"/>
      <c r="V518" s="39"/>
      <c r="W518" s="39"/>
      <c r="X518" s="39"/>
      <c r="Y518" s="39"/>
      <c r="Z518" s="40"/>
      <c r="AA518" s="72"/>
      <c r="AB518" s="72"/>
    </row>
    <row r="519" spans="1:28" s="41" customFormat="1" ht="12" customHeight="1">
      <c r="A519" s="46">
        <v>18605031</v>
      </c>
      <c r="B519" s="79" t="s">
        <v>583</v>
      </c>
      <c r="C519" s="31">
        <v>1419324.68</v>
      </c>
      <c r="D519" s="31">
        <v>1348358.44</v>
      </c>
      <c r="E519" s="31">
        <v>1277392.2</v>
      </c>
      <c r="F519" s="31">
        <v>1206425.96</v>
      </c>
      <c r="G519" s="31">
        <v>1135459.72</v>
      </c>
      <c r="H519" s="31">
        <v>1064493.48</v>
      </c>
      <c r="I519" s="32">
        <v>993527.24</v>
      </c>
      <c r="J519" s="32">
        <v>922561</v>
      </c>
      <c r="K519" s="33">
        <v>851594.76</v>
      </c>
      <c r="L519" s="33">
        <v>780628.52</v>
      </c>
      <c r="M519" s="33">
        <v>709662.28</v>
      </c>
      <c r="N519" s="33">
        <v>638696.04</v>
      </c>
      <c r="O519" s="33">
        <v>567729.80000000005</v>
      </c>
      <c r="P519" s="34">
        <f t="shared" si="62"/>
        <v>993527.23999999976</v>
      </c>
      <c r="Q519" s="42"/>
      <c r="R519" s="42"/>
      <c r="S519" s="45"/>
      <c r="T519" s="38">
        <f t="shared" si="63"/>
        <v>993527.23999999976</v>
      </c>
      <c r="U519" s="39"/>
      <c r="V519" s="39"/>
      <c r="W519" s="39"/>
      <c r="X519" s="39"/>
      <c r="Y519" s="39"/>
      <c r="Z519" s="40"/>
      <c r="AA519" s="72"/>
      <c r="AB519" s="72"/>
    </row>
    <row r="520" spans="1:28" s="41" customFormat="1" ht="12" customHeight="1">
      <c r="A520" s="46">
        <v>18605041</v>
      </c>
      <c r="B520" s="82" t="s">
        <v>584</v>
      </c>
      <c r="C520" s="31">
        <v>2598952.7400000002</v>
      </c>
      <c r="D520" s="31">
        <v>2586219.2000000002</v>
      </c>
      <c r="E520" s="31">
        <v>2578405.06</v>
      </c>
      <c r="F520" s="31">
        <v>2951658.12</v>
      </c>
      <c r="G520" s="31">
        <v>2963045.2</v>
      </c>
      <c r="H520" s="31">
        <v>3318687.8</v>
      </c>
      <c r="I520" s="32">
        <v>3261032.95</v>
      </c>
      <c r="J520" s="32">
        <v>3231115.22</v>
      </c>
      <c r="K520" s="33">
        <v>3052900.22</v>
      </c>
      <c r="L520" s="33">
        <v>3006583.75</v>
      </c>
      <c r="M520" s="33">
        <v>2978219.75</v>
      </c>
      <c r="N520" s="33">
        <v>2949855.75</v>
      </c>
      <c r="O520" s="33">
        <v>2921509.16</v>
      </c>
      <c r="P520" s="34">
        <f t="shared" si="62"/>
        <v>2969829.4975000001</v>
      </c>
      <c r="Q520" s="42"/>
      <c r="R520" s="42"/>
      <c r="S520" s="45"/>
      <c r="T520" s="38">
        <f t="shared" si="63"/>
        <v>2969829.4975000001</v>
      </c>
      <c r="U520" s="39"/>
      <c r="V520" s="39"/>
      <c r="W520" s="39"/>
      <c r="X520" s="39"/>
      <c r="Y520" s="39"/>
      <c r="Z520" s="40"/>
      <c r="AA520" s="72"/>
      <c r="AB520" s="72"/>
    </row>
    <row r="521" spans="1:28" s="41" customFormat="1" ht="12" customHeight="1">
      <c r="A521" s="46" t="s">
        <v>585</v>
      </c>
      <c r="B521" s="30" t="s">
        <v>586</v>
      </c>
      <c r="C521" s="31"/>
      <c r="D521" s="31"/>
      <c r="E521" s="31"/>
      <c r="F521" s="31"/>
      <c r="G521" s="31">
        <v>1498.52</v>
      </c>
      <c r="H521" s="31">
        <v>2500.0300000000002</v>
      </c>
      <c r="I521" s="32">
        <v>23465.42</v>
      </c>
      <c r="J521" s="32">
        <v>-129037.42</v>
      </c>
      <c r="K521" s="33">
        <v>1625524.14</v>
      </c>
      <c r="L521" s="33">
        <v>3015715.48</v>
      </c>
      <c r="M521" s="33">
        <v>3476172.41</v>
      </c>
      <c r="N521" s="33">
        <v>3561670.2</v>
      </c>
      <c r="O521" s="33">
        <v>3563431.38</v>
      </c>
      <c r="P521" s="34">
        <f t="shared" si="62"/>
        <v>1113268.7058333333</v>
      </c>
      <c r="Q521" s="42"/>
      <c r="R521" s="42"/>
      <c r="S521" s="45"/>
      <c r="T521" s="38">
        <f t="shared" si="63"/>
        <v>1113268.7058333333</v>
      </c>
      <c r="U521" s="39"/>
      <c r="V521" s="39"/>
      <c r="W521" s="39"/>
      <c r="X521" s="39"/>
      <c r="Y521" s="39"/>
      <c r="Z521" s="40"/>
      <c r="AA521" s="72"/>
      <c r="AB521" s="72"/>
    </row>
    <row r="522" spans="1:28" s="41" customFormat="1" ht="12" customHeight="1">
      <c r="A522" s="46">
        <v>18605061</v>
      </c>
      <c r="B522" s="30" t="s">
        <v>587</v>
      </c>
      <c r="C522" s="31"/>
      <c r="D522" s="31"/>
      <c r="E522" s="31"/>
      <c r="F522" s="31"/>
      <c r="G522" s="31"/>
      <c r="H522" s="31"/>
      <c r="I522" s="32"/>
      <c r="J522" s="32"/>
      <c r="K522" s="33"/>
      <c r="L522" s="33">
        <v>1748299.98</v>
      </c>
      <c r="M522" s="33">
        <v>1711877.06</v>
      </c>
      <c r="N522" s="33">
        <v>1675454.14</v>
      </c>
      <c r="O522" s="33">
        <v>1639031.22</v>
      </c>
      <c r="P522" s="34">
        <f t="shared" si="62"/>
        <v>496262.23249999998</v>
      </c>
      <c r="Q522" s="42"/>
      <c r="R522" s="42"/>
      <c r="S522" s="45"/>
      <c r="T522" s="38">
        <f t="shared" si="63"/>
        <v>496262.23249999998</v>
      </c>
      <c r="U522" s="39"/>
      <c r="V522" s="39"/>
      <c r="W522" s="39"/>
      <c r="X522" s="39"/>
      <c r="Y522" s="39"/>
      <c r="Z522" s="40"/>
      <c r="AA522" s="72"/>
      <c r="AB522" s="72"/>
    </row>
    <row r="523" spans="1:28" s="41" customFormat="1" ht="12" customHeight="1">
      <c r="A523" s="46">
        <v>18605071</v>
      </c>
      <c r="B523" s="30" t="s">
        <v>588</v>
      </c>
      <c r="C523" s="31"/>
      <c r="D523" s="31"/>
      <c r="E523" s="31"/>
      <c r="F523" s="31"/>
      <c r="G523" s="31"/>
      <c r="H523" s="31"/>
      <c r="I523" s="32">
        <v>2365.13</v>
      </c>
      <c r="J523" s="32">
        <v>88849.83</v>
      </c>
      <c r="K523" s="33">
        <v>176474.85</v>
      </c>
      <c r="L523" s="33">
        <v>601152</v>
      </c>
      <c r="M523" s="33">
        <v>1496707.63</v>
      </c>
      <c r="N523" s="33">
        <v>2292015.5699999998</v>
      </c>
      <c r="O523" s="33">
        <v>2258435.7999999998</v>
      </c>
      <c r="P523" s="34">
        <f t="shared" si="62"/>
        <v>482231.90916666668</v>
      </c>
      <c r="Q523" s="42"/>
      <c r="R523" s="42"/>
      <c r="S523" s="45"/>
      <c r="T523" s="38">
        <f t="shared" si="63"/>
        <v>482231.90916666668</v>
      </c>
      <c r="U523" s="39"/>
      <c r="V523" s="39"/>
      <c r="W523" s="39"/>
      <c r="X523" s="39"/>
      <c r="Y523" s="39"/>
      <c r="Z523" s="40"/>
      <c r="AA523" s="72"/>
      <c r="AB523" s="72"/>
    </row>
    <row r="524" spans="1:28" s="41" customFormat="1" ht="12" customHeight="1">
      <c r="A524" s="46">
        <v>18608001</v>
      </c>
      <c r="B524" s="82" t="s">
        <v>589</v>
      </c>
      <c r="C524" s="31">
        <v>411481.88</v>
      </c>
      <c r="D524" s="31">
        <v>411481.88</v>
      </c>
      <c r="E524" s="31">
        <v>415205.63</v>
      </c>
      <c r="F524" s="31">
        <v>416450.38</v>
      </c>
      <c r="G524" s="31">
        <v>416450.38</v>
      </c>
      <c r="H524" s="31">
        <v>417378.38</v>
      </c>
      <c r="I524" s="32">
        <v>419159.38</v>
      </c>
      <c r="J524" s="32">
        <v>419159.38</v>
      </c>
      <c r="K524" s="33">
        <v>423611.83</v>
      </c>
      <c r="L524" s="33">
        <v>425344.58</v>
      </c>
      <c r="M524" s="33">
        <v>426175.33</v>
      </c>
      <c r="N524" s="33">
        <v>440996.89</v>
      </c>
      <c r="O524" s="33">
        <v>440996.89</v>
      </c>
      <c r="P524" s="34">
        <f t="shared" si="62"/>
        <v>421471.11874999997</v>
      </c>
      <c r="Q524" s="42"/>
      <c r="R524" s="42"/>
      <c r="S524" s="45"/>
      <c r="T524" s="38">
        <f t="shared" si="63"/>
        <v>421471.11874999997</v>
      </c>
      <c r="U524" s="39"/>
      <c r="V524" s="39"/>
      <c r="W524" s="39"/>
      <c r="X524" s="39"/>
      <c r="Y524" s="39"/>
      <c r="Z524" s="40"/>
      <c r="AA524" s="72"/>
      <c r="AB524" s="72"/>
    </row>
    <row r="525" spans="1:28" s="41" customFormat="1" ht="12" customHeight="1">
      <c r="A525" s="46">
        <v>18608002</v>
      </c>
      <c r="B525" s="82" t="s">
        <v>590</v>
      </c>
      <c r="C525" s="31">
        <v>504328.4</v>
      </c>
      <c r="D525" s="31">
        <v>504328.4</v>
      </c>
      <c r="E525" s="31">
        <v>505295.9</v>
      </c>
      <c r="F525" s="31">
        <v>505295.9</v>
      </c>
      <c r="G525" s="31">
        <v>512286.57</v>
      </c>
      <c r="H525" s="31">
        <v>516679.22</v>
      </c>
      <c r="I525" s="32">
        <v>516679.22</v>
      </c>
      <c r="J525" s="32">
        <v>517794.22</v>
      </c>
      <c r="K525" s="33">
        <v>517794.22</v>
      </c>
      <c r="L525" s="33">
        <v>517794.22</v>
      </c>
      <c r="M525" s="33">
        <v>518202.47</v>
      </c>
      <c r="N525" s="33">
        <v>518202.47</v>
      </c>
      <c r="O525" s="33">
        <v>518202.47</v>
      </c>
      <c r="P525" s="34">
        <f t="shared" si="62"/>
        <v>513468.18708333321</v>
      </c>
      <c r="Q525" s="49"/>
      <c r="R525" s="49"/>
      <c r="S525" s="50" t="s">
        <v>115</v>
      </c>
      <c r="T525" s="38">
        <f t="shared" si="63"/>
        <v>513468.18708333321</v>
      </c>
      <c r="U525" s="39"/>
      <c r="V525" s="39"/>
      <c r="W525" s="39"/>
      <c r="X525" s="39"/>
      <c r="Y525" s="39"/>
      <c r="Z525" s="40"/>
      <c r="AA525" s="72"/>
      <c r="AB525" s="72"/>
    </row>
    <row r="526" spans="1:28" s="41" customFormat="1" ht="12" customHeight="1">
      <c r="A526" s="46">
        <v>18608011</v>
      </c>
      <c r="B526" s="82" t="s">
        <v>591</v>
      </c>
      <c r="C526" s="31">
        <v>340622.45</v>
      </c>
      <c r="D526" s="31">
        <v>340622.45</v>
      </c>
      <c r="E526" s="31">
        <v>340622.45</v>
      </c>
      <c r="F526" s="31">
        <v>350000</v>
      </c>
      <c r="G526" s="31">
        <v>350000</v>
      </c>
      <c r="H526" s="31">
        <v>350000</v>
      </c>
      <c r="I526" s="32">
        <v>347291</v>
      </c>
      <c r="J526" s="32">
        <v>347291</v>
      </c>
      <c r="K526" s="33">
        <v>347291</v>
      </c>
      <c r="L526" s="33">
        <v>341105.8</v>
      </c>
      <c r="M526" s="33">
        <v>341105.8</v>
      </c>
      <c r="N526" s="33">
        <v>341105.8</v>
      </c>
      <c r="O526" s="33">
        <v>325453.49</v>
      </c>
      <c r="P526" s="34">
        <f t="shared" si="62"/>
        <v>344122.77249999996</v>
      </c>
      <c r="Q526" s="42"/>
      <c r="R526" s="42"/>
      <c r="S526" s="45" t="s">
        <v>116</v>
      </c>
      <c r="T526" s="38"/>
      <c r="U526" s="39"/>
      <c r="V526" s="39"/>
      <c r="W526" s="39">
        <f>P526</f>
        <v>344122.77249999996</v>
      </c>
      <c r="X526" s="39"/>
      <c r="Y526" s="39"/>
      <c r="Z526" s="40">
        <f>W526</f>
        <v>344122.77249999996</v>
      </c>
      <c r="AA526" s="72"/>
      <c r="AB526" s="72"/>
    </row>
    <row r="527" spans="1:28" s="41" customFormat="1" ht="12" customHeight="1">
      <c r="A527" s="46">
        <v>18608012</v>
      </c>
      <c r="B527" s="82" t="s">
        <v>592</v>
      </c>
      <c r="C527" s="31">
        <v>212895.87</v>
      </c>
      <c r="D527" s="31">
        <v>212895.87</v>
      </c>
      <c r="E527" s="31">
        <v>212895.87</v>
      </c>
      <c r="F527" s="31">
        <v>100000</v>
      </c>
      <c r="G527" s="31">
        <v>100000</v>
      </c>
      <c r="H527" s="31">
        <v>100000</v>
      </c>
      <c r="I527" s="32">
        <v>88616.68</v>
      </c>
      <c r="J527" s="32">
        <v>88616.68</v>
      </c>
      <c r="K527" s="33">
        <v>88616.68</v>
      </c>
      <c r="L527" s="33">
        <v>87501.68</v>
      </c>
      <c r="M527" s="33">
        <v>87501.68</v>
      </c>
      <c r="N527" s="33">
        <v>87501.68</v>
      </c>
      <c r="O527" s="33">
        <v>87093.43</v>
      </c>
      <c r="P527" s="34">
        <f t="shared" si="62"/>
        <v>117011.78916666663</v>
      </c>
      <c r="Q527" s="42"/>
      <c r="R527" s="42"/>
      <c r="S527" s="45" t="s">
        <v>116</v>
      </c>
      <c r="T527" s="38"/>
      <c r="U527" s="39"/>
      <c r="V527" s="39"/>
      <c r="W527" s="39">
        <f>P527</f>
        <v>117011.78916666663</v>
      </c>
      <c r="X527" s="39"/>
      <c r="Y527" s="39"/>
      <c r="Z527" s="40">
        <f>W527</f>
        <v>117011.78916666663</v>
      </c>
      <c r="AA527" s="72"/>
      <c r="AB527" s="72"/>
    </row>
    <row r="528" spans="1:28" s="41" customFormat="1" ht="12" customHeight="1">
      <c r="A528" s="46">
        <v>18608021</v>
      </c>
      <c r="B528" s="82" t="s">
        <v>593</v>
      </c>
      <c r="C528" s="31">
        <v>2254508.17</v>
      </c>
      <c r="D528" s="31">
        <v>2254508.17</v>
      </c>
      <c r="E528" s="31">
        <v>2254508.17</v>
      </c>
      <c r="F528" s="31">
        <v>2254508.17</v>
      </c>
      <c r="G528" s="31">
        <v>2254508.17</v>
      </c>
      <c r="H528" s="31">
        <v>2254508.17</v>
      </c>
      <c r="I528" s="32">
        <v>2254508.17</v>
      </c>
      <c r="J528" s="32">
        <v>2254508.17</v>
      </c>
      <c r="K528" s="33">
        <v>2254508.17</v>
      </c>
      <c r="L528" s="33">
        <v>2254508.17</v>
      </c>
      <c r="M528" s="33">
        <v>2254508.17</v>
      </c>
      <c r="N528" s="33">
        <v>2254508.17</v>
      </c>
      <c r="O528" s="33">
        <v>2254508.17</v>
      </c>
      <c r="P528" s="34">
        <f t="shared" si="62"/>
        <v>2254508.1700000004</v>
      </c>
      <c r="Q528" s="42"/>
      <c r="R528" s="42"/>
      <c r="S528" s="45"/>
      <c r="T528" s="38">
        <f>P528</f>
        <v>2254508.1700000004</v>
      </c>
      <c r="U528" s="39"/>
      <c r="V528" s="39"/>
      <c r="W528" s="39"/>
      <c r="X528" s="39"/>
      <c r="Y528" s="39"/>
      <c r="Z528" s="40"/>
      <c r="AA528" s="72"/>
      <c r="AB528" s="72"/>
    </row>
    <row r="529" spans="1:28" s="41" customFormat="1" ht="12" customHeight="1">
      <c r="A529" s="46">
        <v>18608031</v>
      </c>
      <c r="B529" s="82" t="s">
        <v>593</v>
      </c>
      <c r="C529" s="31">
        <v>50000</v>
      </c>
      <c r="D529" s="31">
        <v>50000</v>
      </c>
      <c r="E529" s="31">
        <v>50000</v>
      </c>
      <c r="F529" s="31">
        <v>50000</v>
      </c>
      <c r="G529" s="31">
        <v>50000</v>
      </c>
      <c r="H529" s="31">
        <v>50000</v>
      </c>
      <c r="I529" s="32">
        <v>50000</v>
      </c>
      <c r="J529" s="32">
        <v>50000</v>
      </c>
      <c r="K529" s="33">
        <v>50000</v>
      </c>
      <c r="L529" s="33">
        <v>50000</v>
      </c>
      <c r="M529" s="33">
        <v>50000</v>
      </c>
      <c r="N529" s="33">
        <v>50000</v>
      </c>
      <c r="O529" s="33">
        <v>50000</v>
      </c>
      <c r="P529" s="34">
        <f t="shared" si="62"/>
        <v>50000</v>
      </c>
      <c r="Q529" s="42"/>
      <c r="R529" s="42"/>
      <c r="S529" s="45"/>
      <c r="T529" s="38">
        <f t="shared" ref="T529:T530" si="64">P529</f>
        <v>50000</v>
      </c>
      <c r="U529" s="39"/>
      <c r="V529" s="39"/>
      <c r="W529" s="39"/>
      <c r="X529" s="39"/>
      <c r="Y529" s="39"/>
      <c r="Z529" s="40"/>
      <c r="AA529" s="72"/>
      <c r="AB529" s="72"/>
    </row>
    <row r="530" spans="1:28" s="41" customFormat="1" ht="12" customHeight="1">
      <c r="A530" s="46">
        <v>18608041</v>
      </c>
      <c r="B530" s="82" t="s">
        <v>594</v>
      </c>
      <c r="C530" s="31">
        <v>2037340.84</v>
      </c>
      <c r="D530" s="31">
        <v>2095187.76</v>
      </c>
      <c r="E530" s="31">
        <v>2118499.5499999998</v>
      </c>
      <c r="F530" s="31">
        <v>1913839.28</v>
      </c>
      <c r="G530" s="31">
        <v>1945919.46</v>
      </c>
      <c r="H530" s="31">
        <v>1955064.71</v>
      </c>
      <c r="I530" s="32">
        <v>1970847.02</v>
      </c>
      <c r="J530" s="32">
        <v>2001341.03</v>
      </c>
      <c r="K530" s="33">
        <v>1542311.38</v>
      </c>
      <c r="L530" s="33">
        <v>1556298.08</v>
      </c>
      <c r="M530" s="33">
        <v>1561021.55</v>
      </c>
      <c r="N530" s="33">
        <v>1561021.55</v>
      </c>
      <c r="O530" s="33">
        <v>1579857.19</v>
      </c>
      <c r="P530" s="34">
        <f t="shared" si="62"/>
        <v>1835829.1987499997</v>
      </c>
      <c r="Q530" s="42"/>
      <c r="R530" s="42"/>
      <c r="S530" s="45"/>
      <c r="T530" s="38">
        <f t="shared" si="64"/>
        <v>1835829.1987499997</v>
      </c>
      <c r="U530" s="39"/>
      <c r="V530" s="39"/>
      <c r="W530" s="39"/>
      <c r="X530" s="39"/>
      <c r="Y530" s="39"/>
      <c r="Z530" s="40"/>
      <c r="AA530" s="72"/>
      <c r="AB530" s="72"/>
    </row>
    <row r="531" spans="1:28" s="41" customFormat="1" ht="12" customHeight="1">
      <c r="A531" s="46">
        <v>18608051</v>
      </c>
      <c r="B531" s="82" t="s">
        <v>595</v>
      </c>
      <c r="C531" s="31">
        <v>2992681.55</v>
      </c>
      <c r="D531" s="31">
        <v>2992681.55</v>
      </c>
      <c r="E531" s="31">
        <v>2992681.55</v>
      </c>
      <c r="F531" s="31">
        <v>2925000</v>
      </c>
      <c r="G531" s="31">
        <v>2925000</v>
      </c>
      <c r="H531" s="31">
        <v>2925000</v>
      </c>
      <c r="I531" s="32">
        <v>2867992.26</v>
      </c>
      <c r="J531" s="32">
        <v>2867992.26</v>
      </c>
      <c r="K531" s="33">
        <v>2867992.26</v>
      </c>
      <c r="L531" s="33">
        <v>2804475.3</v>
      </c>
      <c r="M531" s="33">
        <v>2804475.3</v>
      </c>
      <c r="N531" s="33">
        <v>2804475.3</v>
      </c>
      <c r="O531" s="33">
        <v>2780916.19</v>
      </c>
      <c r="P531" s="34">
        <f t="shared" si="62"/>
        <v>2888713.7208333332</v>
      </c>
      <c r="Q531" s="42"/>
      <c r="R531" s="42"/>
      <c r="S531" s="45" t="s">
        <v>116</v>
      </c>
      <c r="T531" s="38"/>
      <c r="U531" s="39"/>
      <c r="V531" s="39"/>
      <c r="W531" s="39">
        <f>P531</f>
        <v>2888713.7208333332</v>
      </c>
      <c r="X531" s="39"/>
      <c r="Y531" s="39"/>
      <c r="Z531" s="40">
        <f>W531</f>
        <v>2888713.7208333332</v>
      </c>
      <c r="AA531" s="72"/>
      <c r="AB531" s="72"/>
    </row>
    <row r="532" spans="1:28" s="41" customFormat="1" ht="12" customHeight="1">
      <c r="A532" s="46">
        <v>18608062</v>
      </c>
      <c r="B532" s="30" t="s">
        <v>596</v>
      </c>
      <c r="C532" s="31">
        <v>-50267724.640000001</v>
      </c>
      <c r="D532" s="31">
        <v>-50267724.640000001</v>
      </c>
      <c r="E532" s="31">
        <v>-50267724.640000001</v>
      </c>
      <c r="F532" s="31">
        <v>-50267724.640000001</v>
      </c>
      <c r="G532" s="31">
        <v>-50267724.640000001</v>
      </c>
      <c r="H532" s="31">
        <v>-50267724.640000001</v>
      </c>
      <c r="I532" s="32">
        <v>-50267724.640000001</v>
      </c>
      <c r="J532" s="32">
        <v>-50267724.640000001</v>
      </c>
      <c r="K532" s="33">
        <v>-50267724.640000001</v>
      </c>
      <c r="L532" s="33">
        <v>-50267724.640000001</v>
      </c>
      <c r="M532" s="33">
        <v>-50267724.640000001</v>
      </c>
      <c r="N532" s="33">
        <v>-50267724.640000001</v>
      </c>
      <c r="O532" s="33">
        <v>-50267724.640000001</v>
      </c>
      <c r="P532" s="34">
        <f t="shared" si="62"/>
        <v>-50267724.639999993</v>
      </c>
      <c r="Q532" s="49"/>
      <c r="R532" s="49"/>
      <c r="S532" s="50" t="s">
        <v>115</v>
      </c>
      <c r="T532" s="38">
        <f>P532</f>
        <v>-50267724.639999993</v>
      </c>
      <c r="U532" s="39"/>
      <c r="V532" s="39"/>
      <c r="W532" s="39"/>
      <c r="X532" s="39"/>
      <c r="Y532" s="39"/>
      <c r="Z532" s="40"/>
      <c r="AA532" s="72"/>
      <c r="AB532" s="72"/>
    </row>
    <row r="533" spans="1:28" s="41" customFormat="1" ht="12" customHeight="1">
      <c r="A533" s="46">
        <v>18608081</v>
      </c>
      <c r="B533" s="82" t="s">
        <v>597</v>
      </c>
      <c r="C533" s="31">
        <v>659654.59</v>
      </c>
      <c r="D533" s="31">
        <v>659654.59</v>
      </c>
      <c r="E533" s="31">
        <v>659654.59</v>
      </c>
      <c r="F533" s="31">
        <v>659654.59</v>
      </c>
      <c r="G533" s="31">
        <v>659654.59</v>
      </c>
      <c r="H533" s="31">
        <v>659654.59</v>
      </c>
      <c r="I533" s="32">
        <v>659654.59</v>
      </c>
      <c r="J533" s="32">
        <v>659654.59</v>
      </c>
      <c r="K533" s="33">
        <v>659654.59</v>
      </c>
      <c r="L533" s="33">
        <v>659654.59</v>
      </c>
      <c r="M533" s="33">
        <v>659654.59</v>
      </c>
      <c r="N533" s="33">
        <v>659654.59</v>
      </c>
      <c r="O533" s="33">
        <v>659654.59</v>
      </c>
      <c r="P533" s="34">
        <f t="shared" si="62"/>
        <v>659654.59</v>
      </c>
      <c r="Q533" s="42"/>
      <c r="R533" s="42"/>
      <c r="S533" s="45"/>
      <c r="T533" s="38">
        <f>P533</f>
        <v>659654.59</v>
      </c>
      <c r="U533" s="39"/>
      <c r="V533" s="39"/>
      <c r="W533" s="39"/>
      <c r="X533" s="39"/>
      <c r="Y533" s="39"/>
      <c r="Z533" s="40"/>
      <c r="AA533" s="72"/>
      <c r="AB533" s="72"/>
    </row>
    <row r="534" spans="1:28" s="41" customFormat="1" ht="12" customHeight="1">
      <c r="A534" s="46">
        <v>18608112</v>
      </c>
      <c r="B534" s="30" t="s">
        <v>598</v>
      </c>
      <c r="C534" s="31">
        <v>38864324.350000001</v>
      </c>
      <c r="D534" s="31">
        <v>38883359.140000001</v>
      </c>
      <c r="E534" s="31">
        <v>38903734</v>
      </c>
      <c r="F534" s="31">
        <v>38921021.770000003</v>
      </c>
      <c r="G534" s="31">
        <v>38924792.020000003</v>
      </c>
      <c r="H534" s="31">
        <v>38935265.43</v>
      </c>
      <c r="I534" s="32">
        <v>38947027.159999996</v>
      </c>
      <c r="J534" s="32">
        <v>38968968.009999998</v>
      </c>
      <c r="K534" s="33">
        <v>38981906.920000002</v>
      </c>
      <c r="L534" s="33">
        <v>38996906.280000001</v>
      </c>
      <c r="M534" s="33">
        <v>39013153.460000001</v>
      </c>
      <c r="N534" s="33">
        <v>39021973.25</v>
      </c>
      <c r="O534" s="33">
        <v>39029531.229999997</v>
      </c>
      <c r="P534" s="34">
        <f t="shared" si="62"/>
        <v>38953752.935833335</v>
      </c>
      <c r="Q534" s="49"/>
      <c r="R534" s="49"/>
      <c r="S534" s="50" t="s">
        <v>115</v>
      </c>
      <c r="T534" s="38">
        <f>P534</f>
        <v>38953752.935833335</v>
      </c>
      <c r="U534" s="39"/>
      <c r="V534" s="39"/>
      <c r="W534" s="39"/>
      <c r="X534" s="39"/>
      <c r="Y534" s="39"/>
      <c r="Z534" s="40"/>
      <c r="AA534" s="72"/>
      <c r="AB534" s="72"/>
    </row>
    <row r="535" spans="1:28" s="41" customFormat="1" ht="12" customHeight="1">
      <c r="A535" s="46">
        <v>18608111</v>
      </c>
      <c r="B535" s="82" t="s">
        <v>599</v>
      </c>
      <c r="C535" s="31">
        <v>250000</v>
      </c>
      <c r="D535" s="31">
        <v>250000</v>
      </c>
      <c r="E535" s="31">
        <v>250000</v>
      </c>
      <c r="F535" s="31">
        <v>250000</v>
      </c>
      <c r="G535" s="31">
        <v>250000</v>
      </c>
      <c r="H535" s="31">
        <v>250000</v>
      </c>
      <c r="I535" s="32">
        <v>250000</v>
      </c>
      <c r="J535" s="32">
        <v>250000</v>
      </c>
      <c r="K535" s="33">
        <v>250000</v>
      </c>
      <c r="L535" s="33">
        <v>250000</v>
      </c>
      <c r="M535" s="33">
        <v>250000</v>
      </c>
      <c r="N535" s="33">
        <v>250000</v>
      </c>
      <c r="O535" s="33">
        <v>250000</v>
      </c>
      <c r="P535" s="34">
        <f t="shared" si="62"/>
        <v>250000</v>
      </c>
      <c r="Q535" s="42"/>
      <c r="R535" s="42"/>
      <c r="S535" s="45" t="s">
        <v>116</v>
      </c>
      <c r="T535" s="38"/>
      <c r="U535" s="39"/>
      <c r="V535" s="39"/>
      <c r="W535" s="39">
        <f>P535</f>
        <v>250000</v>
      </c>
      <c r="X535" s="39"/>
      <c r="Y535" s="39"/>
      <c r="Z535" s="40">
        <f>W535</f>
        <v>250000</v>
      </c>
      <c r="AA535" s="72"/>
      <c r="AB535" s="72"/>
    </row>
    <row r="536" spans="1:28" s="41" customFormat="1" ht="12" customHeight="1">
      <c r="A536" s="46">
        <v>18608141</v>
      </c>
      <c r="B536" s="82" t="s">
        <v>600</v>
      </c>
      <c r="C536" s="31">
        <v>224879.76</v>
      </c>
      <c r="D536" s="31">
        <v>224879.76</v>
      </c>
      <c r="E536" s="31">
        <v>224879.76</v>
      </c>
      <c r="F536" s="31">
        <v>224879.76</v>
      </c>
      <c r="G536" s="31">
        <v>224879.76</v>
      </c>
      <c r="H536" s="31">
        <v>224879.76</v>
      </c>
      <c r="I536" s="32">
        <v>224879.76</v>
      </c>
      <c r="J536" s="32">
        <v>224879.76</v>
      </c>
      <c r="K536" s="33">
        <v>224879.76</v>
      </c>
      <c r="L536" s="33">
        <v>224879.76</v>
      </c>
      <c r="M536" s="33">
        <v>224879.76</v>
      </c>
      <c r="N536" s="33">
        <v>224879.76</v>
      </c>
      <c r="O536" s="33">
        <v>224879.76</v>
      </c>
      <c r="P536" s="34">
        <f t="shared" si="62"/>
        <v>224879.76</v>
      </c>
      <c r="Q536" s="42"/>
      <c r="R536" s="42"/>
      <c r="S536" s="45"/>
      <c r="T536" s="38">
        <f>P536</f>
        <v>224879.76</v>
      </c>
      <c r="U536" s="39"/>
      <c r="V536" s="39"/>
      <c r="W536" s="39"/>
      <c r="X536" s="39"/>
      <c r="Y536" s="39"/>
      <c r="Z536" s="40"/>
      <c r="AA536" s="72"/>
      <c r="AB536" s="72"/>
    </row>
    <row r="537" spans="1:28" s="41" customFormat="1" ht="12" customHeight="1">
      <c r="A537" s="46">
        <v>18608151</v>
      </c>
      <c r="B537" s="30" t="s">
        <v>601</v>
      </c>
      <c r="C537" s="31">
        <v>75000</v>
      </c>
      <c r="D537" s="31">
        <v>75000</v>
      </c>
      <c r="E537" s="31">
        <v>75000</v>
      </c>
      <c r="F537" s="31">
        <v>75000</v>
      </c>
      <c r="G537" s="31">
        <v>75000</v>
      </c>
      <c r="H537" s="31">
        <v>75000</v>
      </c>
      <c r="I537" s="32">
        <v>75000</v>
      </c>
      <c r="J537" s="32">
        <v>75000</v>
      </c>
      <c r="K537" s="33">
        <v>75000</v>
      </c>
      <c r="L537" s="33">
        <v>75000</v>
      </c>
      <c r="M537" s="33">
        <v>75000</v>
      </c>
      <c r="N537" s="33">
        <v>75000</v>
      </c>
      <c r="O537" s="33">
        <v>75000</v>
      </c>
      <c r="P537" s="34">
        <f t="shared" si="62"/>
        <v>75000</v>
      </c>
      <c r="Q537" s="42"/>
      <c r="R537" s="42"/>
      <c r="S537" s="45" t="s">
        <v>116</v>
      </c>
      <c r="T537" s="38"/>
      <c r="U537" s="39"/>
      <c r="V537" s="39"/>
      <c r="W537" s="39">
        <f>P537</f>
        <v>75000</v>
      </c>
      <c r="X537" s="39"/>
      <c r="Y537" s="39"/>
      <c r="Z537" s="40">
        <f>W537</f>
        <v>75000</v>
      </c>
      <c r="AA537" s="72"/>
      <c r="AB537" s="72"/>
    </row>
    <row r="538" spans="1:28" s="41" customFormat="1" ht="12" customHeight="1">
      <c r="A538" s="46">
        <v>18608171</v>
      </c>
      <c r="B538" s="30" t="s">
        <v>602</v>
      </c>
      <c r="C538" s="31">
        <v>212588.68</v>
      </c>
      <c r="D538" s="31">
        <v>212588.68</v>
      </c>
      <c r="E538" s="31">
        <v>212588.68</v>
      </c>
      <c r="F538" s="31">
        <v>212588.68</v>
      </c>
      <c r="G538" s="31">
        <v>212588.68</v>
      </c>
      <c r="H538" s="31">
        <v>212588.68</v>
      </c>
      <c r="I538" s="32">
        <v>212588.68</v>
      </c>
      <c r="J538" s="32">
        <v>212588.68</v>
      </c>
      <c r="K538" s="33">
        <v>212588.68</v>
      </c>
      <c r="L538" s="33">
        <v>212588.68</v>
      </c>
      <c r="M538" s="33">
        <v>212588.68</v>
      </c>
      <c r="N538" s="33">
        <v>212588.68</v>
      </c>
      <c r="O538" s="33">
        <v>212588.68</v>
      </c>
      <c r="P538" s="34">
        <f t="shared" si="62"/>
        <v>212588.68000000002</v>
      </c>
      <c r="Q538" s="42"/>
      <c r="R538" s="42"/>
      <c r="S538" s="45"/>
      <c r="T538" s="38">
        <f>P538</f>
        <v>212588.68000000002</v>
      </c>
      <c r="U538" s="39"/>
      <c r="V538" s="39"/>
      <c r="W538" s="39"/>
      <c r="X538" s="39"/>
      <c r="Y538" s="39"/>
      <c r="Z538" s="40"/>
      <c r="AA538" s="72"/>
      <c r="AB538" s="72"/>
    </row>
    <row r="539" spans="1:28" s="41" customFormat="1" ht="12" customHeight="1">
      <c r="A539" s="46">
        <v>18608181</v>
      </c>
      <c r="B539" s="30" t="s">
        <v>603</v>
      </c>
      <c r="C539" s="31">
        <v>50000</v>
      </c>
      <c r="D539" s="31">
        <v>50000</v>
      </c>
      <c r="E539" s="31">
        <v>50000</v>
      </c>
      <c r="F539" s="31">
        <v>50000</v>
      </c>
      <c r="G539" s="31">
        <v>50000</v>
      </c>
      <c r="H539" s="31">
        <v>50000</v>
      </c>
      <c r="I539" s="32">
        <v>50000</v>
      </c>
      <c r="J539" s="32">
        <v>50000</v>
      </c>
      <c r="K539" s="33">
        <v>50000</v>
      </c>
      <c r="L539" s="33">
        <v>50000</v>
      </c>
      <c r="M539" s="33">
        <v>50000</v>
      </c>
      <c r="N539" s="33">
        <v>50000</v>
      </c>
      <c r="O539" s="33">
        <v>50000</v>
      </c>
      <c r="P539" s="34">
        <f t="shared" si="62"/>
        <v>50000</v>
      </c>
      <c r="Q539" s="42"/>
      <c r="R539" s="42"/>
      <c r="S539" s="45" t="s">
        <v>116</v>
      </c>
      <c r="T539" s="38"/>
      <c r="U539" s="39"/>
      <c r="V539" s="39"/>
      <c r="W539" s="39">
        <f>P539</f>
        <v>50000</v>
      </c>
      <c r="X539" s="39"/>
      <c r="Y539" s="39"/>
      <c r="Z539" s="40">
        <f>W539</f>
        <v>50000</v>
      </c>
      <c r="AA539" s="72"/>
      <c r="AB539" s="72"/>
    </row>
    <row r="540" spans="1:28" s="41" customFormat="1" ht="12" customHeight="1">
      <c r="A540" s="46">
        <v>18608191</v>
      </c>
      <c r="B540" s="30" t="s">
        <v>604</v>
      </c>
      <c r="C540" s="31">
        <v>400495.47</v>
      </c>
      <c r="D540" s="31">
        <v>400495.47</v>
      </c>
      <c r="E540" s="31">
        <v>400495.47</v>
      </c>
      <c r="F540" s="31">
        <v>400495.47</v>
      </c>
      <c r="G540" s="31">
        <v>400495.47</v>
      </c>
      <c r="H540" s="31">
        <v>400495.47</v>
      </c>
      <c r="I540" s="32">
        <v>400495.47</v>
      </c>
      <c r="J540" s="32">
        <v>400495.47</v>
      </c>
      <c r="K540" s="33">
        <v>400495.47</v>
      </c>
      <c r="L540" s="33">
        <v>400495.47</v>
      </c>
      <c r="M540" s="33">
        <v>400495.47</v>
      </c>
      <c r="N540" s="33">
        <v>400495.47</v>
      </c>
      <c r="O540" s="33">
        <v>400495.47</v>
      </c>
      <c r="P540" s="34">
        <f t="shared" si="62"/>
        <v>400495.46999999991</v>
      </c>
      <c r="Q540" s="42"/>
      <c r="R540" s="42"/>
      <c r="S540" s="45"/>
      <c r="T540" s="38">
        <f>P540</f>
        <v>400495.46999999991</v>
      </c>
      <c r="U540" s="39"/>
      <c r="V540" s="39"/>
      <c r="W540" s="39"/>
      <c r="X540" s="39"/>
      <c r="Y540" s="39"/>
      <c r="Z540" s="40"/>
      <c r="AA540" s="72"/>
      <c r="AB540" s="72"/>
    </row>
    <row r="541" spans="1:28" s="41" customFormat="1" ht="12" customHeight="1">
      <c r="A541" s="46">
        <v>18608211</v>
      </c>
      <c r="B541" s="30" t="s">
        <v>605</v>
      </c>
      <c r="C541" s="31">
        <v>111880.23</v>
      </c>
      <c r="D541" s="31">
        <v>111880.23</v>
      </c>
      <c r="E541" s="31">
        <v>111880.23</v>
      </c>
      <c r="F541" s="31">
        <v>111880.23</v>
      </c>
      <c r="G541" s="31">
        <v>111880.23</v>
      </c>
      <c r="H541" s="31">
        <v>111880.23</v>
      </c>
      <c r="I541" s="32">
        <v>111880.23</v>
      </c>
      <c r="J541" s="32">
        <v>111880.23</v>
      </c>
      <c r="K541" s="33">
        <v>111880.23</v>
      </c>
      <c r="L541" s="33">
        <v>111880.23</v>
      </c>
      <c r="M541" s="33">
        <v>111880.23</v>
      </c>
      <c r="N541" s="33">
        <v>111880.23</v>
      </c>
      <c r="O541" s="33">
        <v>111880.23</v>
      </c>
      <c r="P541" s="34">
        <f t="shared" si="62"/>
        <v>111880.23</v>
      </c>
      <c r="Q541" s="42"/>
      <c r="R541" s="42"/>
      <c r="S541" s="45"/>
      <c r="T541" s="38">
        <f>P541</f>
        <v>111880.23</v>
      </c>
      <c r="U541" s="39"/>
      <c r="V541" s="39"/>
      <c r="W541" s="39"/>
      <c r="X541" s="39"/>
      <c r="Y541" s="39"/>
      <c r="Z541" s="40"/>
      <c r="AA541" s="72"/>
      <c r="AB541" s="72"/>
    </row>
    <row r="542" spans="1:28" s="41" customFormat="1" ht="12" customHeight="1">
      <c r="A542" s="46">
        <v>18608212</v>
      </c>
      <c r="B542" s="30" t="s">
        <v>606</v>
      </c>
      <c r="C542" s="31">
        <v>1462095.9</v>
      </c>
      <c r="D542" s="31">
        <v>1466613.5</v>
      </c>
      <c r="E542" s="31">
        <v>1466613.5</v>
      </c>
      <c r="F542" s="31">
        <v>1468902.75</v>
      </c>
      <c r="G542" s="31">
        <v>1468902.75</v>
      </c>
      <c r="H542" s="31">
        <v>1468902.75</v>
      </c>
      <c r="I542" s="32">
        <v>1466508.01</v>
      </c>
      <c r="J542" s="32">
        <v>1466508.01</v>
      </c>
      <c r="K542" s="33">
        <v>1466508.01</v>
      </c>
      <c r="L542" s="33">
        <v>1466508.01</v>
      </c>
      <c r="M542" s="33">
        <v>1466508.01</v>
      </c>
      <c r="N542" s="33">
        <v>1468005.57</v>
      </c>
      <c r="O542" s="33">
        <v>1470852.25</v>
      </c>
      <c r="P542" s="34">
        <f t="shared" si="62"/>
        <v>1467246.2454166666</v>
      </c>
      <c r="Q542" s="49"/>
      <c r="R542" s="49"/>
      <c r="S542" s="50" t="s">
        <v>115</v>
      </c>
      <c r="T542" s="38">
        <f>P542</f>
        <v>1467246.2454166666</v>
      </c>
      <c r="U542" s="39"/>
      <c r="V542" s="39"/>
      <c r="W542" s="39"/>
      <c r="X542" s="39"/>
      <c r="Y542" s="39"/>
      <c r="Z542" s="40"/>
      <c r="AA542" s="72"/>
      <c r="AB542" s="72"/>
    </row>
    <row r="543" spans="1:28" s="41" customFormat="1" ht="12" customHeight="1">
      <c r="A543" s="46">
        <v>18608221</v>
      </c>
      <c r="B543" s="30" t="s">
        <v>607</v>
      </c>
      <c r="C543" s="31">
        <v>124919.19</v>
      </c>
      <c r="D543" s="31">
        <v>124919.19</v>
      </c>
      <c r="E543" s="31">
        <v>124919.19</v>
      </c>
      <c r="F543" s="31">
        <v>125000</v>
      </c>
      <c r="G543" s="31">
        <v>125000</v>
      </c>
      <c r="H543" s="31">
        <v>125000</v>
      </c>
      <c r="I543" s="32">
        <v>103859</v>
      </c>
      <c r="J543" s="32">
        <v>103859</v>
      </c>
      <c r="K543" s="33">
        <v>103859</v>
      </c>
      <c r="L543" s="33">
        <v>89566.8</v>
      </c>
      <c r="M543" s="33">
        <v>89566.8</v>
      </c>
      <c r="N543" s="33">
        <v>89566.8</v>
      </c>
      <c r="O543" s="33">
        <v>182506.68</v>
      </c>
      <c r="P543" s="34">
        <f t="shared" si="62"/>
        <v>113235.72625000001</v>
      </c>
      <c r="Q543" s="42"/>
      <c r="R543" s="42"/>
      <c r="S543" s="45" t="s">
        <v>116</v>
      </c>
      <c r="T543" s="38"/>
      <c r="U543" s="39"/>
      <c r="V543" s="39"/>
      <c r="W543" s="39">
        <f>P543</f>
        <v>113235.72625000001</v>
      </c>
      <c r="X543" s="39"/>
      <c r="Y543" s="39"/>
      <c r="Z543" s="40">
        <f>W543</f>
        <v>113235.72625000001</v>
      </c>
      <c r="AA543" s="72"/>
      <c r="AB543" s="72"/>
    </row>
    <row r="544" spans="1:28" s="41" customFormat="1" ht="12" customHeight="1">
      <c r="A544" s="46">
        <v>18608231</v>
      </c>
      <c r="B544" s="30" t="s">
        <v>608</v>
      </c>
      <c r="C544" s="31">
        <v>247508.67</v>
      </c>
      <c r="D544" s="31">
        <v>248109.92</v>
      </c>
      <c r="E544" s="31">
        <v>278092.42</v>
      </c>
      <c r="F544" s="31">
        <v>289204.92</v>
      </c>
      <c r="G544" s="31">
        <v>289204.92</v>
      </c>
      <c r="H544" s="31">
        <v>303608.42</v>
      </c>
      <c r="I544" s="32">
        <v>310345.92</v>
      </c>
      <c r="J544" s="32">
        <v>320383.42</v>
      </c>
      <c r="K544" s="33">
        <v>314555.62</v>
      </c>
      <c r="L544" s="33">
        <v>324638.12</v>
      </c>
      <c r="M544" s="33">
        <v>229750.74</v>
      </c>
      <c r="N544" s="33">
        <v>231698.24</v>
      </c>
      <c r="O544" s="33">
        <v>231698.24</v>
      </c>
      <c r="P544" s="34">
        <f t="shared" si="62"/>
        <v>281599.67625000002</v>
      </c>
      <c r="Q544" s="42"/>
      <c r="R544" s="42"/>
      <c r="S544" s="45"/>
      <c r="T544" s="38">
        <f>P544</f>
        <v>281599.67625000002</v>
      </c>
      <c r="U544" s="39"/>
      <c r="V544" s="39"/>
      <c r="W544" s="39"/>
      <c r="X544" s="39"/>
      <c r="Y544" s="39"/>
      <c r="Z544" s="40"/>
      <c r="AA544" s="72"/>
      <c r="AB544" s="72"/>
    </row>
    <row r="545" spans="1:28" s="41" customFormat="1" ht="12" customHeight="1">
      <c r="A545" s="46">
        <v>18608241</v>
      </c>
      <c r="B545" s="30" t="s">
        <v>609</v>
      </c>
      <c r="C545" s="31">
        <v>95304.25</v>
      </c>
      <c r="D545" s="31">
        <v>95304.25</v>
      </c>
      <c r="E545" s="31">
        <v>95304.25</v>
      </c>
      <c r="F545" s="31">
        <v>96000</v>
      </c>
      <c r="G545" s="31">
        <v>96000</v>
      </c>
      <c r="H545" s="31">
        <v>96000</v>
      </c>
      <c r="I545" s="32">
        <v>96000</v>
      </c>
      <c r="J545" s="32">
        <v>96000</v>
      </c>
      <c r="K545" s="33">
        <v>96000</v>
      </c>
      <c r="L545" s="33">
        <v>96000</v>
      </c>
      <c r="M545" s="33">
        <v>96000</v>
      </c>
      <c r="N545" s="33">
        <v>96000</v>
      </c>
      <c r="O545" s="33">
        <v>96000</v>
      </c>
      <c r="P545" s="34">
        <f t="shared" si="62"/>
        <v>95855.052083333328</v>
      </c>
      <c r="Q545" s="42"/>
      <c r="R545" s="42"/>
      <c r="S545" s="45" t="s">
        <v>116</v>
      </c>
      <c r="T545" s="38"/>
      <c r="U545" s="39"/>
      <c r="V545" s="39"/>
      <c r="W545" s="39">
        <f>P545</f>
        <v>95855.052083333328</v>
      </c>
      <c r="X545" s="39"/>
      <c r="Y545" s="39"/>
      <c r="Z545" s="40">
        <f>W545</f>
        <v>95855.052083333328</v>
      </c>
      <c r="AA545" s="72"/>
      <c r="AB545" s="72"/>
    </row>
    <row r="546" spans="1:28" s="41" customFormat="1" ht="12" customHeight="1">
      <c r="A546" s="46">
        <v>18608251</v>
      </c>
      <c r="B546" s="30" t="s">
        <v>610</v>
      </c>
      <c r="C546" s="31">
        <v>695.75</v>
      </c>
      <c r="D546" s="31">
        <v>695.75</v>
      </c>
      <c r="E546" s="31">
        <v>695.75</v>
      </c>
      <c r="F546" s="31">
        <v>695.75</v>
      </c>
      <c r="G546" s="31">
        <v>695.75</v>
      </c>
      <c r="H546" s="31">
        <v>695.75</v>
      </c>
      <c r="I546" s="32">
        <v>695.75</v>
      </c>
      <c r="J546" s="32">
        <v>695.75</v>
      </c>
      <c r="K546" s="33">
        <v>695.75</v>
      </c>
      <c r="L546" s="33">
        <v>695.75</v>
      </c>
      <c r="M546" s="33">
        <v>695.75</v>
      </c>
      <c r="N546" s="33">
        <v>695.75</v>
      </c>
      <c r="O546" s="33">
        <v>695.75</v>
      </c>
      <c r="P546" s="34">
        <f t="shared" si="62"/>
        <v>695.75</v>
      </c>
      <c r="Q546" s="42"/>
      <c r="R546" s="42"/>
      <c r="S546" s="45"/>
      <c r="T546" s="38">
        <f t="shared" ref="T546:T548" si="65">P546</f>
        <v>695.75</v>
      </c>
      <c r="U546" s="39"/>
      <c r="V546" s="39"/>
      <c r="W546" s="39"/>
      <c r="X546" s="39"/>
      <c r="Y546" s="39"/>
      <c r="Z546" s="40"/>
      <c r="AA546" s="72"/>
      <c r="AB546" s="72"/>
    </row>
    <row r="547" spans="1:28" s="41" customFormat="1" ht="12" customHeight="1">
      <c r="A547" s="46">
        <v>18608312</v>
      </c>
      <c r="B547" s="30" t="s">
        <v>611</v>
      </c>
      <c r="C547" s="31">
        <v>3956574.68</v>
      </c>
      <c r="D547" s="31">
        <v>3956574.68</v>
      </c>
      <c r="E547" s="31">
        <v>3956574.68</v>
      </c>
      <c r="F547" s="31">
        <v>3957998.74</v>
      </c>
      <c r="G547" s="31">
        <v>3957998.74</v>
      </c>
      <c r="H547" s="31">
        <v>3957998.74</v>
      </c>
      <c r="I547" s="32">
        <v>3960605.37</v>
      </c>
      <c r="J547" s="32">
        <v>3960605.37</v>
      </c>
      <c r="K547" s="33">
        <v>3961262</v>
      </c>
      <c r="L547" s="33">
        <v>3961262</v>
      </c>
      <c r="M547" s="33">
        <v>3961262</v>
      </c>
      <c r="N547" s="33">
        <v>3961262</v>
      </c>
      <c r="O547" s="33">
        <v>3961262</v>
      </c>
      <c r="P547" s="34">
        <f t="shared" si="62"/>
        <v>3959360.2216666676</v>
      </c>
      <c r="Q547" s="49"/>
      <c r="R547" s="49"/>
      <c r="S547" s="50" t="s">
        <v>115</v>
      </c>
      <c r="T547" s="38">
        <f t="shared" si="65"/>
        <v>3959360.2216666676</v>
      </c>
      <c r="U547" s="39"/>
      <c r="V547" s="39"/>
      <c r="W547" s="39"/>
      <c r="X547" s="39"/>
      <c r="Y547" s="39"/>
      <c r="Z547" s="40"/>
      <c r="AA547" s="72"/>
      <c r="AB547" s="72"/>
    </row>
    <row r="548" spans="1:28" s="41" customFormat="1" ht="12" customHeight="1">
      <c r="A548" s="46">
        <v>18608412</v>
      </c>
      <c r="B548" s="30" t="s">
        <v>612</v>
      </c>
      <c r="C548" s="31">
        <v>2651381.7400000002</v>
      </c>
      <c r="D548" s="31">
        <v>2651381.7400000002</v>
      </c>
      <c r="E548" s="31">
        <v>2651381.7400000002</v>
      </c>
      <c r="F548" s="31">
        <v>2651381.7400000002</v>
      </c>
      <c r="G548" s="31">
        <v>2651381.7400000002</v>
      </c>
      <c r="H548" s="31">
        <v>2651381.7400000002</v>
      </c>
      <c r="I548" s="32">
        <v>2651381.7400000002</v>
      </c>
      <c r="J548" s="32">
        <v>2651381.7400000002</v>
      </c>
      <c r="K548" s="33">
        <v>2651381.7400000002</v>
      </c>
      <c r="L548" s="33">
        <v>2651381.7400000002</v>
      </c>
      <c r="M548" s="33">
        <v>2651381.7400000002</v>
      </c>
      <c r="N548" s="33">
        <v>2651381.7400000002</v>
      </c>
      <c r="O548" s="33">
        <v>2651381.7400000002</v>
      </c>
      <c r="P548" s="34">
        <f t="shared" si="62"/>
        <v>2651381.7400000007</v>
      </c>
      <c r="Q548" s="49"/>
      <c r="R548" s="49"/>
      <c r="S548" s="50" t="s">
        <v>115</v>
      </c>
      <c r="T548" s="38">
        <f t="shared" si="65"/>
        <v>2651381.7400000007</v>
      </c>
      <c r="U548" s="39"/>
      <c r="V548" s="39"/>
      <c r="W548" s="39"/>
      <c r="X548" s="39"/>
      <c r="Y548" s="39"/>
      <c r="Z548" s="40"/>
      <c r="AA548" s="72"/>
      <c r="AB548" s="72"/>
    </row>
    <row r="549" spans="1:28" s="41" customFormat="1" ht="12" customHeight="1">
      <c r="A549" s="46">
        <v>18608612</v>
      </c>
      <c r="B549" s="30" t="s">
        <v>613</v>
      </c>
      <c r="C549" s="31">
        <v>776531.8</v>
      </c>
      <c r="D549" s="31">
        <v>776531.8</v>
      </c>
      <c r="E549" s="31">
        <v>776531.8</v>
      </c>
      <c r="F549" s="31">
        <v>776531.8</v>
      </c>
      <c r="G549" s="31">
        <v>776531.8</v>
      </c>
      <c r="H549" s="31">
        <v>780308.23</v>
      </c>
      <c r="I549" s="32">
        <v>780308.23</v>
      </c>
      <c r="J549" s="32">
        <v>781021.98</v>
      </c>
      <c r="K549" s="33">
        <v>781921.98</v>
      </c>
      <c r="L549" s="33">
        <v>782101.95</v>
      </c>
      <c r="M549" s="33">
        <v>782101.95</v>
      </c>
      <c r="N549" s="33">
        <v>784856.57</v>
      </c>
      <c r="O549" s="33">
        <v>785957.33</v>
      </c>
      <c r="P549" s="34">
        <f t="shared" si="62"/>
        <v>779999.3879166668</v>
      </c>
      <c r="Q549" s="49"/>
      <c r="R549" s="49"/>
      <c r="S549" s="50" t="s">
        <v>115</v>
      </c>
      <c r="T549" s="38">
        <f>P549</f>
        <v>779999.3879166668</v>
      </c>
      <c r="U549" s="39"/>
      <c r="V549" s="39"/>
      <c r="W549" s="39"/>
      <c r="X549" s="39"/>
      <c r="Y549" s="39"/>
      <c r="Z549" s="40"/>
      <c r="AA549" s="72"/>
      <c r="AB549" s="72"/>
    </row>
    <row r="550" spans="1:28" s="41" customFormat="1" ht="12" customHeight="1">
      <c r="A550" s="46">
        <v>18608712</v>
      </c>
      <c r="B550" s="30" t="s">
        <v>614</v>
      </c>
      <c r="C550" s="31">
        <v>5358200.1500000004</v>
      </c>
      <c r="D550" s="31">
        <v>5358200.1500000004</v>
      </c>
      <c r="E550" s="31">
        <v>5358200.1500000004</v>
      </c>
      <c r="F550" s="31">
        <v>5358200.1500000004</v>
      </c>
      <c r="G550" s="31">
        <v>5358200.1500000004</v>
      </c>
      <c r="H550" s="31">
        <v>5358200.1500000004</v>
      </c>
      <c r="I550" s="32">
        <v>5357771.72</v>
      </c>
      <c r="J550" s="32">
        <v>5358249.62</v>
      </c>
      <c r="K550" s="33">
        <v>5357529.62</v>
      </c>
      <c r="L550" s="33">
        <v>5357529.62</v>
      </c>
      <c r="M550" s="33">
        <v>5361017.12</v>
      </c>
      <c r="N550" s="33">
        <v>5361208.37</v>
      </c>
      <c r="O550" s="33">
        <v>5361208.37</v>
      </c>
      <c r="P550" s="34">
        <f t="shared" si="62"/>
        <v>5358667.5899999989</v>
      </c>
      <c r="Q550" s="49"/>
      <c r="R550" s="49"/>
      <c r="S550" s="50" t="s">
        <v>115</v>
      </c>
      <c r="T550" s="38">
        <f t="shared" ref="T550:T551" si="66">P550</f>
        <v>5358667.5899999989</v>
      </c>
      <c r="U550" s="39"/>
      <c r="V550" s="39"/>
      <c r="W550" s="39"/>
      <c r="X550" s="39"/>
      <c r="Y550" s="39"/>
      <c r="Z550" s="40"/>
      <c r="AA550" s="72"/>
      <c r="AB550" s="72"/>
    </row>
    <row r="551" spans="1:28" s="41" customFormat="1" ht="12" customHeight="1">
      <c r="A551" s="46" t="s">
        <v>615</v>
      </c>
      <c r="B551" s="30" t="s">
        <v>616</v>
      </c>
      <c r="C551" s="31"/>
      <c r="D551" s="31">
        <v>7087.5</v>
      </c>
      <c r="E551" s="31">
        <v>7656.25</v>
      </c>
      <c r="F551" s="31">
        <v>7656.25</v>
      </c>
      <c r="G551" s="31">
        <v>7656.25</v>
      </c>
      <c r="H551" s="31">
        <v>7656.25</v>
      </c>
      <c r="I551" s="32">
        <v>7656.25</v>
      </c>
      <c r="J551" s="32">
        <v>7656.25</v>
      </c>
      <c r="K551" s="33">
        <v>8781.25</v>
      </c>
      <c r="L551" s="33">
        <v>8781.25</v>
      </c>
      <c r="M551" s="33">
        <v>8781.25</v>
      </c>
      <c r="N551" s="33">
        <v>8781.25</v>
      </c>
      <c r="O551" s="33">
        <v>8781.25</v>
      </c>
      <c r="P551" s="34">
        <f t="shared" si="62"/>
        <v>7711.71875</v>
      </c>
      <c r="Q551" s="49"/>
      <c r="R551" s="49"/>
      <c r="S551" s="50" t="s">
        <v>115</v>
      </c>
      <c r="T551" s="38">
        <f t="shared" si="66"/>
        <v>7711.71875</v>
      </c>
      <c r="U551" s="39"/>
      <c r="V551" s="39"/>
      <c r="W551" s="39"/>
      <c r="X551" s="39"/>
      <c r="Y551" s="39"/>
      <c r="Z551" s="40"/>
      <c r="AA551" s="72"/>
      <c r="AB551" s="72"/>
    </row>
    <row r="552" spans="1:28" s="41" customFormat="1" ht="12" customHeight="1">
      <c r="A552" s="84">
        <v>18608752</v>
      </c>
      <c r="B552" s="85" t="s">
        <v>617</v>
      </c>
      <c r="C552" s="31">
        <v>935530</v>
      </c>
      <c r="D552" s="31">
        <v>935530</v>
      </c>
      <c r="E552" s="31">
        <v>935530</v>
      </c>
      <c r="F552" s="31">
        <v>935530</v>
      </c>
      <c r="G552" s="31">
        <v>935530</v>
      </c>
      <c r="H552" s="31">
        <v>935530</v>
      </c>
      <c r="I552" s="32">
        <v>935530</v>
      </c>
      <c r="J552" s="32">
        <v>935530</v>
      </c>
      <c r="K552" s="33">
        <v>935530</v>
      </c>
      <c r="L552" s="33">
        <v>935530</v>
      </c>
      <c r="M552" s="33">
        <v>935530</v>
      </c>
      <c r="N552" s="33">
        <v>935530</v>
      </c>
      <c r="O552" s="33">
        <v>935530</v>
      </c>
      <c r="P552" s="34">
        <f t="shared" si="62"/>
        <v>935530</v>
      </c>
      <c r="Q552" s="42"/>
      <c r="R552" s="42"/>
      <c r="S552" s="45"/>
      <c r="T552" s="38">
        <f>P552</f>
        <v>935530</v>
      </c>
      <c r="U552" s="39"/>
      <c r="V552" s="39"/>
      <c r="W552" s="39"/>
      <c r="X552" s="39"/>
      <c r="Y552" s="39"/>
      <c r="Z552" s="40"/>
      <c r="AA552" s="72"/>
      <c r="AB552" s="72"/>
    </row>
    <row r="553" spans="1:28" s="41" customFormat="1" ht="12" customHeight="1">
      <c r="A553" s="46">
        <v>18608772</v>
      </c>
      <c r="B553" s="30" t="s">
        <v>618</v>
      </c>
      <c r="C553" s="31">
        <v>-3488999.1</v>
      </c>
      <c r="D553" s="31">
        <v>-3488999.1</v>
      </c>
      <c r="E553" s="31">
        <v>-3488999.1</v>
      </c>
      <c r="F553" s="31">
        <v>-3488999.1</v>
      </c>
      <c r="G553" s="31">
        <v>-3488999.1</v>
      </c>
      <c r="H553" s="31">
        <v>-3488999.1</v>
      </c>
      <c r="I553" s="32">
        <v>-3488999.1</v>
      </c>
      <c r="J553" s="32">
        <v>-3488999.1</v>
      </c>
      <c r="K553" s="33">
        <v>-3488999.1</v>
      </c>
      <c r="L553" s="33">
        <v>-3488999.1</v>
      </c>
      <c r="M553" s="33">
        <v>-3488999.1</v>
      </c>
      <c r="N553" s="33">
        <v>-3488999.1</v>
      </c>
      <c r="O553" s="33">
        <v>-3488999.1</v>
      </c>
      <c r="P553" s="34">
        <f t="shared" si="62"/>
        <v>-3488999.100000001</v>
      </c>
      <c r="Q553" s="49"/>
      <c r="R553" s="49"/>
      <c r="S553" s="50" t="s">
        <v>115</v>
      </c>
      <c r="T553" s="38">
        <f t="shared" ref="T553:T555" si="67">P553</f>
        <v>-3488999.100000001</v>
      </c>
      <c r="U553" s="39"/>
      <c r="V553" s="39"/>
      <c r="W553" s="39"/>
      <c r="X553" s="39"/>
      <c r="Y553" s="39"/>
      <c r="Z553" s="40"/>
      <c r="AA553" s="72"/>
      <c r="AB553" s="72"/>
    </row>
    <row r="554" spans="1:28" s="41" customFormat="1" ht="12" customHeight="1">
      <c r="A554" s="46">
        <v>18608782</v>
      </c>
      <c r="B554" s="30" t="s">
        <v>619</v>
      </c>
      <c r="C554" s="31">
        <v>-801550.75</v>
      </c>
      <c r="D554" s="31">
        <v>-801550.75</v>
      </c>
      <c r="E554" s="31">
        <v>-801550.75</v>
      </c>
      <c r="F554" s="31">
        <v>-801550.75</v>
      </c>
      <c r="G554" s="31">
        <v>-801550.75</v>
      </c>
      <c r="H554" s="31">
        <v>-801550.75</v>
      </c>
      <c r="I554" s="32">
        <v>-801550.75</v>
      </c>
      <c r="J554" s="32">
        <v>-801550.75</v>
      </c>
      <c r="K554" s="33">
        <v>-801550.75</v>
      </c>
      <c r="L554" s="33">
        <v>-801550.75</v>
      </c>
      <c r="M554" s="33">
        <v>-801550.75</v>
      </c>
      <c r="N554" s="33">
        <v>-801550.75</v>
      </c>
      <c r="O554" s="33">
        <v>-801550.75</v>
      </c>
      <c r="P554" s="34">
        <f t="shared" si="62"/>
        <v>-801550.75</v>
      </c>
      <c r="Q554" s="49"/>
      <c r="R554" s="49"/>
      <c r="S554" s="50" t="s">
        <v>115</v>
      </c>
      <c r="T554" s="38">
        <f t="shared" si="67"/>
        <v>-801550.75</v>
      </c>
      <c r="U554" s="39"/>
      <c r="V554" s="39"/>
      <c r="W554" s="39"/>
      <c r="X554" s="39"/>
      <c r="Y554" s="39"/>
      <c r="Z554" s="40"/>
      <c r="AA554" s="72"/>
      <c r="AB554" s="72"/>
    </row>
    <row r="555" spans="1:28" s="41" customFormat="1" ht="12" customHeight="1">
      <c r="A555" s="46">
        <v>18608792</v>
      </c>
      <c r="B555" s="30" t="s">
        <v>620</v>
      </c>
      <c r="C555" s="31">
        <v>-160310.15</v>
      </c>
      <c r="D555" s="31">
        <v>-160310.15</v>
      </c>
      <c r="E555" s="31">
        <v>-160310.15</v>
      </c>
      <c r="F555" s="31">
        <v>-160310.15</v>
      </c>
      <c r="G555" s="31">
        <v>-160310.15</v>
      </c>
      <c r="H555" s="31">
        <v>-160310.15</v>
      </c>
      <c r="I555" s="32">
        <v>-160310.15</v>
      </c>
      <c r="J555" s="32">
        <v>-160310.15</v>
      </c>
      <c r="K555" s="33">
        <v>-160310.15</v>
      </c>
      <c r="L555" s="33">
        <v>-160310.15</v>
      </c>
      <c r="M555" s="33">
        <v>-160310.15</v>
      </c>
      <c r="N555" s="33">
        <v>-160310.15</v>
      </c>
      <c r="O555" s="33">
        <v>-160310.15</v>
      </c>
      <c r="P555" s="34">
        <f t="shared" si="62"/>
        <v>-160310.14999999997</v>
      </c>
      <c r="Q555" s="49"/>
      <c r="R555" s="49"/>
      <c r="S555" s="50" t="s">
        <v>115</v>
      </c>
      <c r="T555" s="38">
        <f t="shared" si="67"/>
        <v>-160310.14999999997</v>
      </c>
      <c r="U555" s="39"/>
      <c r="V555" s="39"/>
      <c r="W555" s="39"/>
      <c r="X555" s="39"/>
      <c r="Y555" s="39"/>
      <c r="Z555" s="40"/>
      <c r="AA555" s="72"/>
      <c r="AB555" s="72"/>
    </row>
    <row r="556" spans="1:28" s="41" customFormat="1" ht="12" customHeight="1">
      <c r="A556" s="46">
        <v>18609312</v>
      </c>
      <c r="B556" s="30" t="s">
        <v>621</v>
      </c>
      <c r="C556" s="31">
        <v>12405154.710000001</v>
      </c>
      <c r="D556" s="31">
        <v>12405154.710000001</v>
      </c>
      <c r="E556" s="31">
        <v>12405154.710000001</v>
      </c>
      <c r="F556" s="31">
        <v>12405154.710000001</v>
      </c>
      <c r="G556" s="31">
        <v>12405154.710000001</v>
      </c>
      <c r="H556" s="31">
        <v>12405154.710000001</v>
      </c>
      <c r="I556" s="32">
        <v>12405154.710000001</v>
      </c>
      <c r="J556" s="32">
        <v>12405154.710000001</v>
      </c>
      <c r="K556" s="33">
        <v>12405154.710000001</v>
      </c>
      <c r="L556" s="33">
        <v>12405154.710000001</v>
      </c>
      <c r="M556" s="33">
        <v>12405154.710000001</v>
      </c>
      <c r="N556" s="33">
        <v>12405154.710000001</v>
      </c>
      <c r="O556" s="33">
        <v>12405154.710000001</v>
      </c>
      <c r="P556" s="34">
        <f t="shared" si="62"/>
        <v>12405154.710000003</v>
      </c>
      <c r="Q556" s="49"/>
      <c r="R556" s="49"/>
      <c r="S556" s="50" t="s">
        <v>115</v>
      </c>
      <c r="T556" s="38">
        <f>P556</f>
        <v>12405154.710000003</v>
      </c>
      <c r="U556" s="39"/>
      <c r="V556" s="39"/>
      <c r="W556" s="39"/>
      <c r="X556" s="39"/>
      <c r="Y556" s="39"/>
      <c r="Z556" s="40"/>
      <c r="AA556" s="72"/>
      <c r="AB556" s="72"/>
    </row>
    <row r="557" spans="1:28" s="41" customFormat="1" ht="12" customHeight="1">
      <c r="A557" s="46">
        <v>18609422</v>
      </c>
      <c r="B557" s="30" t="s">
        <v>622</v>
      </c>
      <c r="C557" s="31">
        <v>21308626.59</v>
      </c>
      <c r="D557" s="31">
        <v>21308626.59</v>
      </c>
      <c r="E557" s="31">
        <v>21308626.59</v>
      </c>
      <c r="F557" s="31">
        <v>21000000</v>
      </c>
      <c r="G557" s="31">
        <v>21000000</v>
      </c>
      <c r="H557" s="31">
        <v>21000000</v>
      </c>
      <c r="I557" s="32">
        <v>22000000</v>
      </c>
      <c r="J557" s="32">
        <v>22000000</v>
      </c>
      <c r="K557" s="33">
        <v>22000000</v>
      </c>
      <c r="L557" s="33">
        <v>21861913.539999999</v>
      </c>
      <c r="M557" s="33">
        <v>21861913.539999999</v>
      </c>
      <c r="N557" s="33">
        <v>21861913.539999999</v>
      </c>
      <c r="O557" s="33">
        <v>27500000</v>
      </c>
      <c r="P557" s="34">
        <f t="shared" si="62"/>
        <v>21800608.924583331</v>
      </c>
      <c r="Q557" s="42"/>
      <c r="R557" s="42"/>
      <c r="S557" s="45" t="s">
        <v>116</v>
      </c>
      <c r="T557" s="38"/>
      <c r="U557" s="39"/>
      <c r="V557" s="39"/>
      <c r="W557" s="39">
        <f>P557</f>
        <v>21800608.924583331</v>
      </c>
      <c r="X557" s="39"/>
      <c r="Y557" s="39"/>
      <c r="Z557" s="40">
        <f>W557</f>
        <v>21800608.924583331</v>
      </c>
      <c r="AA557" s="72"/>
      <c r="AB557" s="72"/>
    </row>
    <row r="558" spans="1:28" s="41" customFormat="1" ht="12" customHeight="1">
      <c r="A558" s="46">
        <v>18609432</v>
      </c>
      <c r="B558" s="30" t="s">
        <v>623</v>
      </c>
      <c r="C558" s="31">
        <v>5634836.96</v>
      </c>
      <c r="D558" s="31">
        <v>5726977.7199999997</v>
      </c>
      <c r="E558" s="31">
        <v>5871140.1699999999</v>
      </c>
      <c r="F558" s="31">
        <v>5839272.6200000001</v>
      </c>
      <c r="G558" s="31">
        <v>6057030.2000000002</v>
      </c>
      <c r="H558" s="31">
        <v>6237630.2000000002</v>
      </c>
      <c r="I558" s="32">
        <v>6374950.4500000002</v>
      </c>
      <c r="J558" s="32">
        <v>6457864.5300000003</v>
      </c>
      <c r="K558" s="33">
        <v>6426658.46</v>
      </c>
      <c r="L558" s="33">
        <v>6513036.9100000001</v>
      </c>
      <c r="M558" s="33">
        <v>6558238.9299999997</v>
      </c>
      <c r="N558" s="33">
        <v>6710935.7999999998</v>
      </c>
      <c r="O558" s="33">
        <v>6872373.6200000001</v>
      </c>
      <c r="P558" s="34">
        <f t="shared" si="62"/>
        <v>6252278.4400000013</v>
      </c>
      <c r="Q558" s="49"/>
      <c r="R558" s="49"/>
      <c r="S558" s="50" t="s">
        <v>115</v>
      </c>
      <c r="T558" s="38">
        <f t="shared" ref="T558:T561" si="68">P558</f>
        <v>6252278.4400000013</v>
      </c>
      <c r="U558" s="39"/>
      <c r="V558" s="39"/>
      <c r="W558" s="39"/>
      <c r="X558" s="39"/>
      <c r="Y558" s="39"/>
      <c r="Z558" s="40"/>
      <c r="AA558" s="72"/>
      <c r="AB558" s="72"/>
    </row>
    <row r="559" spans="1:28" s="41" customFormat="1" ht="12" customHeight="1">
      <c r="A559" s="46">
        <v>18609512</v>
      </c>
      <c r="B559" s="30" t="s">
        <v>624</v>
      </c>
      <c r="C559" s="31">
        <v>30093.55</v>
      </c>
      <c r="D559" s="31">
        <v>30093.55</v>
      </c>
      <c r="E559" s="31">
        <v>30093.55</v>
      </c>
      <c r="F559" s="31">
        <v>37413</v>
      </c>
      <c r="G559" s="31">
        <v>38264.879999999997</v>
      </c>
      <c r="H559" s="31">
        <v>38264.879999999997</v>
      </c>
      <c r="I559" s="32">
        <v>43589.13</v>
      </c>
      <c r="J559" s="32">
        <v>43589.13</v>
      </c>
      <c r="K559" s="33">
        <v>49298.32</v>
      </c>
      <c r="L559" s="33">
        <v>54328.86</v>
      </c>
      <c r="M559" s="33">
        <v>227819.36</v>
      </c>
      <c r="N559" s="33">
        <v>227819.36</v>
      </c>
      <c r="O559" s="33">
        <v>227819.36</v>
      </c>
      <c r="P559" s="34">
        <f t="shared" si="62"/>
        <v>79127.539583333317</v>
      </c>
      <c r="Q559" s="49"/>
      <c r="R559" s="49"/>
      <c r="S559" s="50" t="s">
        <v>115</v>
      </c>
      <c r="T559" s="38">
        <f t="shared" si="68"/>
        <v>79127.539583333317</v>
      </c>
      <c r="U559" s="39"/>
      <c r="V559" s="39"/>
      <c r="W559" s="39"/>
      <c r="X559" s="39"/>
      <c r="Y559" s="39"/>
      <c r="Z559" s="40"/>
      <c r="AA559" s="72"/>
      <c r="AB559" s="72"/>
    </row>
    <row r="560" spans="1:28" s="41" customFormat="1" ht="12" customHeight="1">
      <c r="A560" s="46">
        <v>18609532</v>
      </c>
      <c r="B560" s="30" t="s">
        <v>625</v>
      </c>
      <c r="C560" s="31">
        <v>231369.84</v>
      </c>
      <c r="D560" s="31">
        <v>231369.84</v>
      </c>
      <c r="E560" s="31">
        <v>231369.84</v>
      </c>
      <c r="F560" s="31">
        <v>231369.84</v>
      </c>
      <c r="G560" s="31">
        <v>231369.84</v>
      </c>
      <c r="H560" s="31">
        <v>231369.84</v>
      </c>
      <c r="I560" s="32">
        <v>231369.84</v>
      </c>
      <c r="J560" s="32">
        <v>231369.84</v>
      </c>
      <c r="K560" s="33">
        <v>231369.84</v>
      </c>
      <c r="L560" s="33">
        <v>232919.84</v>
      </c>
      <c r="M560" s="33">
        <v>240483.58</v>
      </c>
      <c r="N560" s="33">
        <v>242928.58</v>
      </c>
      <c r="O560" s="33">
        <v>436858.74</v>
      </c>
      <c r="P560" s="34">
        <f t="shared" si="62"/>
        <v>241783.75083333335</v>
      </c>
      <c r="Q560" s="49"/>
      <c r="R560" s="49"/>
      <c r="S560" s="50" t="s">
        <v>115</v>
      </c>
      <c r="T560" s="38">
        <f t="shared" si="68"/>
        <v>241783.75083333335</v>
      </c>
      <c r="U560" s="39"/>
      <c r="V560" s="39"/>
      <c r="W560" s="39"/>
      <c r="X560" s="39"/>
      <c r="Y560" s="39"/>
      <c r="Z560" s="40"/>
      <c r="AA560" s="72"/>
      <c r="AB560" s="72"/>
    </row>
    <row r="561" spans="1:28" s="41" customFormat="1" ht="12" customHeight="1">
      <c r="A561" s="46">
        <v>18609542</v>
      </c>
      <c r="B561" s="30" t="s">
        <v>626</v>
      </c>
      <c r="C561" s="31">
        <v>1252253.1299999999</v>
      </c>
      <c r="D561" s="31">
        <v>1255957.1299999999</v>
      </c>
      <c r="E561" s="31">
        <v>1258790.6299999999</v>
      </c>
      <c r="F561" s="31">
        <v>1271214.6299999999</v>
      </c>
      <c r="G561" s="31">
        <v>1271214.6299999999</v>
      </c>
      <c r="H561" s="31">
        <v>1257936.1299999999</v>
      </c>
      <c r="I561" s="32">
        <v>1255840.19</v>
      </c>
      <c r="J561" s="32">
        <v>1255840.19</v>
      </c>
      <c r="K561" s="33">
        <v>1255840.19</v>
      </c>
      <c r="L561" s="33">
        <v>1255840.19</v>
      </c>
      <c r="M561" s="33">
        <v>1256078.69</v>
      </c>
      <c r="N561" s="33">
        <v>1256873.69</v>
      </c>
      <c r="O561" s="33">
        <v>1263973.54</v>
      </c>
      <c r="P561" s="34">
        <f t="shared" si="62"/>
        <v>1259128.302083333</v>
      </c>
      <c r="Q561" s="49"/>
      <c r="R561" s="49"/>
      <c r="S561" s="50" t="s">
        <v>115</v>
      </c>
      <c r="T561" s="38">
        <f t="shared" si="68"/>
        <v>1259128.302083333</v>
      </c>
      <c r="U561" s="39"/>
      <c r="V561" s="39"/>
      <c r="W561" s="39"/>
      <c r="X561" s="39"/>
      <c r="Y561" s="39"/>
      <c r="Z561" s="40"/>
      <c r="AA561" s="72"/>
      <c r="AB561" s="72"/>
    </row>
    <row r="562" spans="1:28" s="41" customFormat="1" ht="12" customHeight="1">
      <c r="A562" s="46">
        <v>18609572</v>
      </c>
      <c r="B562" s="30" t="s">
        <v>627</v>
      </c>
      <c r="C562" s="31">
        <v>609250</v>
      </c>
      <c r="D562" s="31">
        <v>609250</v>
      </c>
      <c r="E562" s="31">
        <v>609250</v>
      </c>
      <c r="F562" s="31">
        <v>635000</v>
      </c>
      <c r="G562" s="31">
        <v>635000</v>
      </c>
      <c r="H562" s="31">
        <v>635000</v>
      </c>
      <c r="I562" s="32">
        <v>631223.56999999995</v>
      </c>
      <c r="J562" s="32">
        <v>631223.56999999995</v>
      </c>
      <c r="K562" s="33">
        <v>631223.56999999995</v>
      </c>
      <c r="L562" s="33">
        <v>629429.85</v>
      </c>
      <c r="M562" s="33">
        <v>629429.85</v>
      </c>
      <c r="N562" s="33">
        <v>629429.85</v>
      </c>
      <c r="O562" s="33">
        <v>625574.47</v>
      </c>
      <c r="P562" s="34">
        <f t="shared" si="62"/>
        <v>626906.04124999989</v>
      </c>
      <c r="Q562" s="42"/>
      <c r="R562" s="42"/>
      <c r="S562" s="45" t="s">
        <v>116</v>
      </c>
      <c r="T562" s="38"/>
      <c r="U562" s="39"/>
      <c r="V562" s="39"/>
      <c r="W562" s="39">
        <f>P562</f>
        <v>626906.04124999989</v>
      </c>
      <c r="X562" s="39"/>
      <c r="Y562" s="39"/>
      <c r="Z562" s="40">
        <f>W562</f>
        <v>626906.04124999989</v>
      </c>
      <c r="AA562" s="72"/>
      <c r="AB562" s="72"/>
    </row>
    <row r="563" spans="1:28" s="41" customFormat="1" ht="12" customHeight="1">
      <c r="A563" s="46">
        <v>18609582</v>
      </c>
      <c r="B563" s="30" t="s">
        <v>628</v>
      </c>
      <c r="C563" s="31">
        <v>628040.44999999995</v>
      </c>
      <c r="D563" s="31">
        <v>628040.44999999995</v>
      </c>
      <c r="E563" s="31">
        <v>628040.44999999995</v>
      </c>
      <c r="F563" s="31">
        <v>530000</v>
      </c>
      <c r="G563" s="31">
        <v>530000</v>
      </c>
      <c r="H563" s="31">
        <v>530000</v>
      </c>
      <c r="I563" s="32">
        <v>530428.43000000005</v>
      </c>
      <c r="J563" s="32">
        <v>530428.43000000005</v>
      </c>
      <c r="K563" s="33">
        <v>530428.43000000005</v>
      </c>
      <c r="L563" s="33">
        <v>529545.53</v>
      </c>
      <c r="M563" s="33">
        <v>556000</v>
      </c>
      <c r="N563" s="33">
        <v>556000</v>
      </c>
      <c r="O563" s="33">
        <v>552321.25</v>
      </c>
      <c r="P563" s="34">
        <f t="shared" si="62"/>
        <v>555757.71416666673</v>
      </c>
      <c r="Q563" s="42"/>
      <c r="R563" s="42"/>
      <c r="S563" s="45" t="s">
        <v>116</v>
      </c>
      <c r="T563" s="38"/>
      <c r="U563" s="39"/>
      <c r="V563" s="39"/>
      <c r="W563" s="39">
        <f t="shared" ref="W563:W577" si="69">P563</f>
        <v>555757.71416666673</v>
      </c>
      <c r="X563" s="39"/>
      <c r="Y563" s="39"/>
      <c r="Z563" s="40">
        <f t="shared" ref="Z563:Z577" si="70">W563</f>
        <v>555757.71416666673</v>
      </c>
      <c r="AA563" s="72"/>
      <c r="AB563" s="72"/>
    </row>
    <row r="564" spans="1:28" s="41" customFormat="1" ht="12" customHeight="1">
      <c r="A564" s="46">
        <v>18609592</v>
      </c>
      <c r="B564" s="30" t="s">
        <v>629</v>
      </c>
      <c r="C564" s="31">
        <v>3298077.33</v>
      </c>
      <c r="D564" s="31">
        <v>3298077.33</v>
      </c>
      <c r="E564" s="31">
        <v>3298077.33</v>
      </c>
      <c r="F564" s="31">
        <v>3300000</v>
      </c>
      <c r="G564" s="31">
        <v>3300000</v>
      </c>
      <c r="H564" s="31">
        <v>3300000</v>
      </c>
      <c r="I564" s="32">
        <v>3302394.74</v>
      </c>
      <c r="J564" s="32">
        <v>3302394.74</v>
      </c>
      <c r="K564" s="33">
        <v>3302394.74</v>
      </c>
      <c r="L564" s="33">
        <v>3302394.74</v>
      </c>
      <c r="M564" s="33">
        <v>3302394.74</v>
      </c>
      <c r="N564" s="33">
        <v>3302394.74</v>
      </c>
      <c r="O564" s="33">
        <v>3298050.5</v>
      </c>
      <c r="P564" s="34">
        <f t="shared" si="62"/>
        <v>3300715.5845833342</v>
      </c>
      <c r="Q564" s="42"/>
      <c r="R564" s="42"/>
      <c r="S564" s="45" t="s">
        <v>116</v>
      </c>
      <c r="T564" s="38"/>
      <c r="U564" s="39"/>
      <c r="V564" s="39"/>
      <c r="W564" s="39">
        <f t="shared" si="69"/>
        <v>3300715.5845833342</v>
      </c>
      <c r="X564" s="39"/>
      <c r="Y564" s="39"/>
      <c r="Z564" s="40">
        <f t="shared" si="70"/>
        <v>3300715.5845833342</v>
      </c>
      <c r="AA564" s="72"/>
      <c r="AB564" s="72"/>
    </row>
    <row r="565" spans="1:28" s="41" customFormat="1" ht="12" customHeight="1">
      <c r="A565" s="46">
        <v>18609602</v>
      </c>
      <c r="B565" s="30" t="s">
        <v>630</v>
      </c>
      <c r="C565" s="31">
        <v>229267.22</v>
      </c>
      <c r="D565" s="31">
        <v>229267.22</v>
      </c>
      <c r="E565" s="31">
        <v>229267.22</v>
      </c>
      <c r="F565" s="31">
        <v>239000</v>
      </c>
      <c r="G565" s="31">
        <v>239000</v>
      </c>
      <c r="H565" s="31">
        <v>239000</v>
      </c>
      <c r="I565" s="32">
        <v>236393.37</v>
      </c>
      <c r="J565" s="32">
        <v>236393.37</v>
      </c>
      <c r="K565" s="33">
        <v>236393.37</v>
      </c>
      <c r="L565" s="33">
        <v>235736.74</v>
      </c>
      <c r="M565" s="33">
        <v>235736.74</v>
      </c>
      <c r="N565" s="33">
        <v>235736.74</v>
      </c>
      <c r="O565" s="33">
        <v>235736.74</v>
      </c>
      <c r="P565" s="34">
        <f t="shared" si="62"/>
        <v>235368.89583333337</v>
      </c>
      <c r="Q565" s="42"/>
      <c r="R565" s="42"/>
      <c r="S565" s="45" t="s">
        <v>116</v>
      </c>
      <c r="T565" s="38"/>
      <c r="U565" s="39"/>
      <c r="V565" s="39"/>
      <c r="W565" s="39">
        <f t="shared" si="69"/>
        <v>235368.89583333337</v>
      </c>
      <c r="X565" s="39"/>
      <c r="Y565" s="39"/>
      <c r="Z565" s="40">
        <f t="shared" si="70"/>
        <v>235368.89583333337</v>
      </c>
      <c r="AA565" s="72"/>
      <c r="AB565" s="72"/>
    </row>
    <row r="566" spans="1:28" s="41" customFormat="1" ht="12" customHeight="1">
      <c r="A566" s="46">
        <v>18609622</v>
      </c>
      <c r="B566" s="30" t="s">
        <v>631</v>
      </c>
      <c r="C566" s="31">
        <v>1269906.45</v>
      </c>
      <c r="D566" s="31">
        <v>1269906.45</v>
      </c>
      <c r="E566" s="31">
        <v>1269906.45</v>
      </c>
      <c r="F566" s="31">
        <v>1300000</v>
      </c>
      <c r="G566" s="31">
        <v>1300000</v>
      </c>
      <c r="H566" s="31">
        <v>1300000</v>
      </c>
      <c r="I566" s="32">
        <v>1293823.8700000001</v>
      </c>
      <c r="J566" s="32">
        <v>1293823.8700000001</v>
      </c>
      <c r="K566" s="33">
        <v>1293823.8700000001</v>
      </c>
      <c r="L566" s="33">
        <v>1283084.1399999999</v>
      </c>
      <c r="M566" s="33">
        <v>1283084.1399999999</v>
      </c>
      <c r="N566" s="33">
        <v>1283084.1399999999</v>
      </c>
      <c r="O566" s="33">
        <v>1109593.6399999999</v>
      </c>
      <c r="P566" s="34">
        <f t="shared" si="62"/>
        <v>1280023.9145833335</v>
      </c>
      <c r="Q566" s="42"/>
      <c r="R566" s="42"/>
      <c r="S566" s="45" t="s">
        <v>116</v>
      </c>
      <c r="T566" s="38"/>
      <c r="U566" s="39"/>
      <c r="V566" s="39"/>
      <c r="W566" s="39">
        <f t="shared" si="69"/>
        <v>1280023.9145833335</v>
      </c>
      <c r="X566" s="39"/>
      <c r="Y566" s="39"/>
      <c r="Z566" s="40">
        <f t="shared" si="70"/>
        <v>1280023.9145833335</v>
      </c>
      <c r="AA566" s="72"/>
      <c r="AB566" s="72"/>
    </row>
    <row r="567" spans="1:28" s="41" customFormat="1" ht="12" customHeight="1">
      <c r="A567" s="46">
        <v>18609642</v>
      </c>
      <c r="B567" s="30" t="s">
        <v>632</v>
      </c>
      <c r="C567" s="31">
        <v>2359079.77</v>
      </c>
      <c r="D567" s="31">
        <v>2359079.77</v>
      </c>
      <c r="E567" s="31">
        <v>2359079.77</v>
      </c>
      <c r="F567" s="31">
        <v>2500000</v>
      </c>
      <c r="G567" s="31">
        <v>2500000</v>
      </c>
      <c r="H567" s="31">
        <v>2500000</v>
      </c>
      <c r="I567" s="32">
        <v>2473994.61</v>
      </c>
      <c r="J567" s="32">
        <v>2473994.61</v>
      </c>
      <c r="K567" s="33">
        <v>2473994.61</v>
      </c>
      <c r="L567" s="33">
        <v>7450000</v>
      </c>
      <c r="M567" s="33">
        <v>7450000</v>
      </c>
      <c r="N567" s="33">
        <v>7450000</v>
      </c>
      <c r="O567" s="33">
        <v>7417375.0499999998</v>
      </c>
      <c r="P567" s="34">
        <f t="shared" si="62"/>
        <v>3906530.8983333334</v>
      </c>
      <c r="Q567" s="42"/>
      <c r="R567" s="42"/>
      <c r="S567" s="45" t="s">
        <v>116</v>
      </c>
      <c r="T567" s="38"/>
      <c r="U567" s="39"/>
      <c r="V567" s="39"/>
      <c r="W567" s="39">
        <f t="shared" si="69"/>
        <v>3906530.8983333334</v>
      </c>
      <c r="X567" s="39"/>
      <c r="Y567" s="39"/>
      <c r="Z567" s="40">
        <f t="shared" si="70"/>
        <v>3906530.8983333334</v>
      </c>
      <c r="AA567" s="72"/>
      <c r="AB567" s="72"/>
    </row>
    <row r="568" spans="1:28" s="41" customFormat="1" ht="12" customHeight="1">
      <c r="A568" s="46">
        <v>18609652</v>
      </c>
      <c r="B568" s="30" t="s">
        <v>633</v>
      </c>
      <c r="C568" s="31">
        <v>2050000</v>
      </c>
      <c r="D568" s="31">
        <v>2050000</v>
      </c>
      <c r="E568" s="31">
        <v>2050000</v>
      </c>
      <c r="F568" s="31">
        <v>2050000</v>
      </c>
      <c r="G568" s="31">
        <v>2050000</v>
      </c>
      <c r="H568" s="31">
        <v>2050000</v>
      </c>
      <c r="I568" s="32">
        <v>2050000</v>
      </c>
      <c r="J568" s="32">
        <v>2050000</v>
      </c>
      <c r="K568" s="33">
        <v>2050000</v>
      </c>
      <c r="L568" s="33">
        <v>2048450</v>
      </c>
      <c r="M568" s="33">
        <v>2048450</v>
      </c>
      <c r="N568" s="33">
        <v>2048450</v>
      </c>
      <c r="O568" s="33">
        <v>1844511.1</v>
      </c>
      <c r="P568" s="34">
        <f t="shared" si="62"/>
        <v>2041050.4625000001</v>
      </c>
      <c r="Q568" s="42"/>
      <c r="R568" s="42"/>
      <c r="S568" s="45" t="s">
        <v>116</v>
      </c>
      <c r="T568" s="38"/>
      <c r="U568" s="39"/>
      <c r="V568" s="39"/>
      <c r="W568" s="39">
        <f t="shared" si="69"/>
        <v>2041050.4625000001</v>
      </c>
      <c r="X568" s="39"/>
      <c r="Y568" s="39"/>
      <c r="Z568" s="40">
        <f t="shared" si="70"/>
        <v>2041050.4625000001</v>
      </c>
      <c r="AA568" s="72"/>
      <c r="AB568" s="72"/>
    </row>
    <row r="569" spans="1:28" s="41" customFormat="1" ht="12" customHeight="1">
      <c r="A569" s="46">
        <v>18609662</v>
      </c>
      <c r="B569" s="30" t="s">
        <v>634</v>
      </c>
      <c r="C569" s="31">
        <v>509729.84</v>
      </c>
      <c r="D569" s="31">
        <v>509729.84</v>
      </c>
      <c r="E569" s="31">
        <v>509729.84</v>
      </c>
      <c r="F569" s="31">
        <v>484500</v>
      </c>
      <c r="G569" s="31">
        <v>484500</v>
      </c>
      <c r="H569" s="31">
        <v>484500</v>
      </c>
      <c r="I569" s="32">
        <v>499874.44</v>
      </c>
      <c r="J569" s="32">
        <v>499874.44</v>
      </c>
      <c r="K569" s="33">
        <v>499874.44</v>
      </c>
      <c r="L569" s="33">
        <v>499874.44</v>
      </c>
      <c r="M569" s="33">
        <v>499874.44</v>
      </c>
      <c r="N569" s="33">
        <v>499874.44</v>
      </c>
      <c r="O569" s="33">
        <v>491741.09</v>
      </c>
      <c r="P569" s="34">
        <f t="shared" si="62"/>
        <v>497745.14875000011</v>
      </c>
      <c r="Q569" s="42"/>
      <c r="R569" s="42"/>
      <c r="S569" s="45" t="s">
        <v>116</v>
      </c>
      <c r="T569" s="38"/>
      <c r="U569" s="39"/>
      <c r="V569" s="39"/>
      <c r="W569" s="39">
        <f t="shared" si="69"/>
        <v>497745.14875000011</v>
      </c>
      <c r="X569" s="39"/>
      <c r="Y569" s="39"/>
      <c r="Z569" s="40">
        <f t="shared" si="70"/>
        <v>497745.14875000011</v>
      </c>
      <c r="AA569" s="72"/>
      <c r="AB569" s="72"/>
    </row>
    <row r="570" spans="1:28" s="41" customFormat="1" ht="12" customHeight="1">
      <c r="A570" s="46">
        <v>18609672</v>
      </c>
      <c r="B570" s="30" t="s">
        <v>635</v>
      </c>
      <c r="C570" s="31">
        <v>200000</v>
      </c>
      <c r="D570" s="31">
        <v>200000</v>
      </c>
      <c r="E570" s="31">
        <v>200000</v>
      </c>
      <c r="F570" s="31">
        <v>200000</v>
      </c>
      <c r="G570" s="31">
        <v>200000</v>
      </c>
      <c r="H570" s="31">
        <v>200000</v>
      </c>
      <c r="I570" s="32">
        <v>200000</v>
      </c>
      <c r="J570" s="32">
        <v>200000</v>
      </c>
      <c r="K570" s="33">
        <v>200000</v>
      </c>
      <c r="L570" s="33">
        <v>200000</v>
      </c>
      <c r="M570" s="33">
        <v>200000</v>
      </c>
      <c r="N570" s="33">
        <v>200000</v>
      </c>
      <c r="O570" s="33">
        <v>200000</v>
      </c>
      <c r="P570" s="34">
        <f t="shared" si="62"/>
        <v>200000</v>
      </c>
      <c r="Q570" s="42"/>
      <c r="R570" s="42"/>
      <c r="S570" s="45" t="s">
        <v>116</v>
      </c>
      <c r="T570" s="38"/>
      <c r="U570" s="39"/>
      <c r="V570" s="39"/>
      <c r="W570" s="39">
        <f t="shared" si="69"/>
        <v>200000</v>
      </c>
      <c r="X570" s="39"/>
      <c r="Y570" s="39"/>
      <c r="Z570" s="40">
        <f t="shared" si="70"/>
        <v>200000</v>
      </c>
      <c r="AA570" s="72"/>
      <c r="AB570" s="72"/>
    </row>
    <row r="571" spans="1:28" s="41" customFormat="1" ht="12" customHeight="1">
      <c r="A571" s="46">
        <v>18609682</v>
      </c>
      <c r="B571" s="30" t="s">
        <v>636</v>
      </c>
      <c r="C571" s="31">
        <v>140000</v>
      </c>
      <c r="D571" s="31">
        <v>140000</v>
      </c>
      <c r="E571" s="31">
        <v>140000</v>
      </c>
      <c r="F571" s="31">
        <v>140000</v>
      </c>
      <c r="G571" s="31">
        <v>140000</v>
      </c>
      <c r="H571" s="31">
        <v>140000</v>
      </c>
      <c r="I571" s="32">
        <v>140000</v>
      </c>
      <c r="J571" s="32">
        <v>140000</v>
      </c>
      <c r="K571" s="33">
        <v>140000</v>
      </c>
      <c r="L571" s="33">
        <v>140000</v>
      </c>
      <c r="M571" s="33">
        <v>140000</v>
      </c>
      <c r="N571" s="33">
        <v>140000</v>
      </c>
      <c r="O571" s="33">
        <v>130200.01</v>
      </c>
      <c r="P571" s="34">
        <f t="shared" si="62"/>
        <v>139591.66708333333</v>
      </c>
      <c r="Q571" s="42"/>
      <c r="R571" s="42"/>
      <c r="S571" s="45" t="s">
        <v>116</v>
      </c>
      <c r="T571" s="38"/>
      <c r="U571" s="39"/>
      <c r="V571" s="39"/>
      <c r="W571" s="39">
        <f t="shared" si="69"/>
        <v>139591.66708333333</v>
      </c>
      <c r="X571" s="39"/>
      <c r="Y571" s="39"/>
      <c r="Z571" s="40">
        <f t="shared" si="70"/>
        <v>139591.66708333333</v>
      </c>
      <c r="AA571" s="72"/>
      <c r="AB571" s="72"/>
    </row>
    <row r="572" spans="1:28" s="41" customFormat="1" ht="12" customHeight="1">
      <c r="A572" s="46">
        <v>18609692</v>
      </c>
      <c r="B572" s="30" t="s">
        <v>637</v>
      </c>
      <c r="C572" s="31">
        <v>100000</v>
      </c>
      <c r="D572" s="31">
        <v>100000</v>
      </c>
      <c r="E572" s="31">
        <v>100000</v>
      </c>
      <c r="F572" s="31">
        <v>100000</v>
      </c>
      <c r="G572" s="31">
        <v>100000</v>
      </c>
      <c r="H572" s="31">
        <v>100000</v>
      </c>
      <c r="I572" s="32">
        <v>100000</v>
      </c>
      <c r="J572" s="32">
        <v>100000</v>
      </c>
      <c r="K572" s="33">
        <v>100000</v>
      </c>
      <c r="L572" s="33">
        <v>100000</v>
      </c>
      <c r="M572" s="33">
        <v>100000</v>
      </c>
      <c r="N572" s="33">
        <v>100000</v>
      </c>
      <c r="O572" s="33">
        <v>100000</v>
      </c>
      <c r="P572" s="34">
        <f t="shared" si="62"/>
        <v>100000</v>
      </c>
      <c r="Q572" s="42"/>
      <c r="R572" s="42"/>
      <c r="S572" s="45" t="s">
        <v>116</v>
      </c>
      <c r="T572" s="38"/>
      <c r="U572" s="39"/>
      <c r="V572" s="39"/>
      <c r="W572" s="39">
        <f t="shared" si="69"/>
        <v>100000</v>
      </c>
      <c r="X572" s="39"/>
      <c r="Y572" s="39"/>
      <c r="Z572" s="40">
        <f t="shared" si="70"/>
        <v>100000</v>
      </c>
      <c r="AA572" s="72"/>
      <c r="AB572" s="72"/>
    </row>
    <row r="573" spans="1:28" s="41" customFormat="1" ht="12" customHeight="1">
      <c r="A573" s="46">
        <v>18609801</v>
      </c>
      <c r="B573" s="30" t="s">
        <v>638</v>
      </c>
      <c r="C573" s="31">
        <v>163563</v>
      </c>
      <c r="D573" s="31">
        <v>163595.71</v>
      </c>
      <c r="E573" s="31">
        <v>163595.71</v>
      </c>
      <c r="F573" s="31">
        <v>163595.71</v>
      </c>
      <c r="G573" s="31">
        <v>163595.71</v>
      </c>
      <c r="H573" s="31">
        <v>163595.71</v>
      </c>
      <c r="I573" s="32">
        <v>163595.71</v>
      </c>
      <c r="J573" s="32">
        <v>163595.71</v>
      </c>
      <c r="K573" s="33">
        <v>163595.71</v>
      </c>
      <c r="L573" s="33">
        <v>163595.71</v>
      </c>
      <c r="M573" s="33">
        <v>163595.71</v>
      </c>
      <c r="N573" s="33">
        <v>163595.71</v>
      </c>
      <c r="O573" s="33">
        <v>163595.71</v>
      </c>
      <c r="P573" s="34">
        <f t="shared" si="62"/>
        <v>163594.34708333333</v>
      </c>
      <c r="Q573" s="49"/>
      <c r="R573" s="49"/>
      <c r="S573" s="50" t="s">
        <v>116</v>
      </c>
      <c r="T573" s="38"/>
      <c r="U573" s="39"/>
      <c r="V573" s="39"/>
      <c r="W573" s="39">
        <f t="shared" si="69"/>
        <v>163594.34708333333</v>
      </c>
      <c r="X573" s="39"/>
      <c r="Y573" s="39"/>
      <c r="Z573" s="40">
        <f t="shared" si="70"/>
        <v>163594.34708333333</v>
      </c>
      <c r="AA573" s="72"/>
      <c r="AB573" s="72"/>
    </row>
    <row r="574" spans="1:28" s="41" customFormat="1" ht="12" customHeight="1">
      <c r="A574" s="46">
        <v>18609821</v>
      </c>
      <c r="B574" s="30" t="s">
        <v>639</v>
      </c>
      <c r="C574" s="31">
        <v>816792.84</v>
      </c>
      <c r="D574" s="31">
        <v>817225.65</v>
      </c>
      <c r="E574" s="31">
        <v>817225.65</v>
      </c>
      <c r="F574" s="31">
        <v>817108.2</v>
      </c>
      <c r="G574" s="31">
        <v>817108.2</v>
      </c>
      <c r="H574" s="31">
        <v>817108.2</v>
      </c>
      <c r="I574" s="32">
        <v>817108.2</v>
      </c>
      <c r="J574" s="32">
        <v>817108.2</v>
      </c>
      <c r="K574" s="33">
        <v>817108.2</v>
      </c>
      <c r="L574" s="33">
        <v>817108.2</v>
      </c>
      <c r="M574" s="33">
        <v>817108.2</v>
      </c>
      <c r="N574" s="33">
        <v>817108.2</v>
      </c>
      <c r="O574" s="33">
        <v>817108.2</v>
      </c>
      <c r="P574" s="34">
        <f t="shared" si="62"/>
        <v>817114.63500000013</v>
      </c>
      <c r="Q574" s="49"/>
      <c r="R574" s="49"/>
      <c r="S574" s="50" t="s">
        <v>116</v>
      </c>
      <c r="T574" s="38"/>
      <c r="U574" s="39"/>
      <c r="V574" s="39"/>
      <c r="W574" s="39">
        <f t="shared" si="69"/>
        <v>817114.63500000013</v>
      </c>
      <c r="X574" s="39"/>
      <c r="Y574" s="39"/>
      <c r="Z574" s="40">
        <f t="shared" si="70"/>
        <v>817114.63500000013</v>
      </c>
      <c r="AA574" s="72"/>
      <c r="AB574" s="72"/>
    </row>
    <row r="575" spans="1:28" s="41" customFormat="1" ht="12" customHeight="1">
      <c r="A575" s="46">
        <v>18609841</v>
      </c>
      <c r="B575" s="30" t="s">
        <v>640</v>
      </c>
      <c r="C575" s="31">
        <v>1449786</v>
      </c>
      <c r="D575" s="31">
        <v>1449799.6</v>
      </c>
      <c r="E575" s="31">
        <v>1449799.6</v>
      </c>
      <c r="F575" s="31">
        <v>1449799.6</v>
      </c>
      <c r="G575" s="31">
        <v>1449799.6</v>
      </c>
      <c r="H575" s="31">
        <v>1449799.6</v>
      </c>
      <c r="I575" s="32">
        <v>1449799.6</v>
      </c>
      <c r="J575" s="32">
        <v>1449799.6</v>
      </c>
      <c r="K575" s="33">
        <v>1449799.6</v>
      </c>
      <c r="L575" s="33">
        <v>1449799.6</v>
      </c>
      <c r="M575" s="33">
        <v>1449799.6</v>
      </c>
      <c r="N575" s="33">
        <v>1449799.6</v>
      </c>
      <c r="O575" s="33">
        <v>1449799.6</v>
      </c>
      <c r="P575" s="34">
        <f t="shared" si="62"/>
        <v>1449799.0333333332</v>
      </c>
      <c r="Q575" s="49"/>
      <c r="R575" s="49"/>
      <c r="S575" s="50" t="s">
        <v>116</v>
      </c>
      <c r="T575" s="38"/>
      <c r="U575" s="39"/>
      <c r="V575" s="39"/>
      <c r="W575" s="39">
        <f t="shared" si="69"/>
        <v>1449799.0333333332</v>
      </c>
      <c r="X575" s="39"/>
      <c r="Y575" s="39"/>
      <c r="Z575" s="40">
        <f t="shared" si="70"/>
        <v>1449799.0333333332</v>
      </c>
      <c r="AA575" s="72"/>
      <c r="AB575" s="72"/>
    </row>
    <row r="576" spans="1:28" s="41" customFormat="1" ht="12" customHeight="1">
      <c r="A576" s="46">
        <v>18609861</v>
      </c>
      <c r="B576" s="30" t="s">
        <v>641</v>
      </c>
      <c r="C576" s="31">
        <v>1351294.85</v>
      </c>
      <c r="D576" s="31">
        <v>1351558.6</v>
      </c>
      <c r="E576" s="31">
        <v>1351558.6</v>
      </c>
      <c r="F576" s="31">
        <v>1289169.29</v>
      </c>
      <c r="G576" s="31">
        <v>1289169.29</v>
      </c>
      <c r="H576" s="31">
        <v>1289169.29</v>
      </c>
      <c r="I576" s="32">
        <v>1257125.7</v>
      </c>
      <c r="J576" s="32">
        <v>1257125.7</v>
      </c>
      <c r="K576" s="33">
        <v>1257125.7</v>
      </c>
      <c r="L576" s="33">
        <v>1283684.77</v>
      </c>
      <c r="M576" s="33">
        <v>1283684.77</v>
      </c>
      <c r="N576" s="33">
        <v>1283684.77</v>
      </c>
      <c r="O576" s="33">
        <v>3458805.07</v>
      </c>
      <c r="P576" s="34">
        <f t="shared" si="62"/>
        <v>1383175.5366666664</v>
      </c>
      <c r="Q576" s="49"/>
      <c r="R576" s="49"/>
      <c r="S576" s="50" t="s">
        <v>116</v>
      </c>
      <c r="T576" s="38"/>
      <c r="U576" s="39"/>
      <c r="V576" s="39"/>
      <c r="W576" s="39">
        <f t="shared" si="69"/>
        <v>1383175.5366666664</v>
      </c>
      <c r="X576" s="39"/>
      <c r="Y576" s="39"/>
      <c r="Z576" s="40">
        <f t="shared" si="70"/>
        <v>1383175.5366666664</v>
      </c>
      <c r="AA576" s="72"/>
      <c r="AB576" s="72"/>
    </row>
    <row r="577" spans="1:28" s="41" customFormat="1" ht="12" customHeight="1">
      <c r="A577" s="46">
        <v>18630031</v>
      </c>
      <c r="B577" s="82" t="s">
        <v>642</v>
      </c>
      <c r="C577" s="31">
        <v>290890.03999999998</v>
      </c>
      <c r="D577" s="31">
        <v>432368.52</v>
      </c>
      <c r="E577" s="31">
        <v>578853.15</v>
      </c>
      <c r="F577" s="31">
        <v>0</v>
      </c>
      <c r="G577" s="31">
        <v>241166.82</v>
      </c>
      <c r="H577" s="31">
        <v>220585.85</v>
      </c>
      <c r="I577" s="32">
        <v>204929.84</v>
      </c>
      <c r="J577" s="32">
        <v>196688.05</v>
      </c>
      <c r="K577" s="33">
        <v>155510.24</v>
      </c>
      <c r="L577" s="33">
        <v>139842.70000000001</v>
      </c>
      <c r="M577" s="33">
        <v>93887</v>
      </c>
      <c r="N577" s="33">
        <v>28087.84</v>
      </c>
      <c r="O577" s="33">
        <v>238666.58</v>
      </c>
      <c r="P577" s="34">
        <f t="shared" si="62"/>
        <v>213058.19333333336</v>
      </c>
      <c r="Q577" s="42"/>
      <c r="R577" s="42"/>
      <c r="S577" s="45" t="s">
        <v>116</v>
      </c>
      <c r="T577" s="38"/>
      <c r="U577" s="39"/>
      <c r="V577" s="39"/>
      <c r="W577" s="39">
        <f t="shared" si="69"/>
        <v>213058.19333333336</v>
      </c>
      <c r="X577" s="39"/>
      <c r="Y577" s="39"/>
      <c r="Z577" s="40">
        <f t="shared" si="70"/>
        <v>213058.19333333336</v>
      </c>
      <c r="AA577" s="72"/>
      <c r="AB577" s="72"/>
    </row>
    <row r="578" spans="1:28" s="41" customFormat="1" ht="12" customHeight="1">
      <c r="A578" s="46">
        <v>18700003</v>
      </c>
      <c r="B578" s="62" t="s">
        <v>643</v>
      </c>
      <c r="C578" s="31">
        <v>0</v>
      </c>
      <c r="D578" s="31">
        <v>0</v>
      </c>
      <c r="E578" s="31">
        <v>0</v>
      </c>
      <c r="F578" s="31">
        <v>0</v>
      </c>
      <c r="G578" s="31">
        <v>0</v>
      </c>
      <c r="H578" s="31">
        <v>0</v>
      </c>
      <c r="I578" s="32">
        <v>0</v>
      </c>
      <c r="J578" s="32">
        <v>0</v>
      </c>
      <c r="K578" s="33">
        <v>0</v>
      </c>
      <c r="L578" s="33">
        <v>0</v>
      </c>
      <c r="M578" s="33">
        <v>0</v>
      </c>
      <c r="N578" s="33">
        <v>481168.02</v>
      </c>
      <c r="O578" s="33">
        <v>0</v>
      </c>
      <c r="P578" s="34">
        <f t="shared" si="62"/>
        <v>40097.334999999999</v>
      </c>
      <c r="Q578" s="42"/>
      <c r="R578" s="42"/>
      <c r="S578" s="45"/>
      <c r="T578" s="38">
        <f>P578</f>
        <v>40097.334999999999</v>
      </c>
      <c r="U578" s="39"/>
      <c r="V578" s="39"/>
      <c r="W578" s="39"/>
      <c r="X578" s="39"/>
      <c r="Y578" s="39"/>
      <c r="Z578" s="40"/>
      <c r="AA578" s="72"/>
      <c r="AB578" s="72"/>
    </row>
    <row r="579" spans="1:28" s="41" customFormat="1" ht="12" customHeight="1">
      <c r="A579" s="46">
        <v>18700032</v>
      </c>
      <c r="B579" s="62" t="s">
        <v>644</v>
      </c>
      <c r="C579" s="31">
        <v>316253.37</v>
      </c>
      <c r="D579" s="31">
        <v>316253.37</v>
      </c>
      <c r="E579" s="31">
        <v>316253.37</v>
      </c>
      <c r="F579" s="31">
        <v>316253.37</v>
      </c>
      <c r="G579" s="31">
        <v>316253.37</v>
      </c>
      <c r="H579" s="31">
        <v>316253.37</v>
      </c>
      <c r="I579" s="32">
        <v>316253.37</v>
      </c>
      <c r="J579" s="32">
        <v>316253.37</v>
      </c>
      <c r="K579" s="33">
        <v>316253.37</v>
      </c>
      <c r="L579" s="33">
        <v>316253.37</v>
      </c>
      <c r="M579" s="33">
        <v>316253.37</v>
      </c>
      <c r="N579" s="33">
        <v>316253.37</v>
      </c>
      <c r="O579" s="33">
        <v>316253.37</v>
      </c>
      <c r="P579" s="34">
        <f t="shared" ref="P579:P642" si="71">(C579+O579+SUM(D579:N579)*2)/24</f>
        <v>316253.37000000005</v>
      </c>
      <c r="Q579" s="42"/>
      <c r="R579" s="42"/>
      <c r="S579" s="45"/>
      <c r="T579" s="38">
        <f>P579</f>
        <v>316253.37000000005</v>
      </c>
      <c r="U579" s="39"/>
      <c r="V579" s="39"/>
      <c r="W579" s="39"/>
      <c r="X579" s="39"/>
      <c r="Y579" s="39"/>
      <c r="Z579" s="40"/>
      <c r="AA579" s="72"/>
      <c r="AB579" s="72"/>
    </row>
    <row r="580" spans="1:28" s="41" customFormat="1" ht="12" customHeight="1">
      <c r="A580" s="46">
        <v>18700041</v>
      </c>
      <c r="B580" s="62" t="s">
        <v>645</v>
      </c>
      <c r="C580" s="31">
        <v>275032.92</v>
      </c>
      <c r="D580" s="31">
        <v>322270.33</v>
      </c>
      <c r="E580" s="31">
        <v>322270.33</v>
      </c>
      <c r="F580" s="31">
        <v>327977.06</v>
      </c>
      <c r="G580" s="31">
        <v>328083</v>
      </c>
      <c r="H580" s="31">
        <v>328215.28000000003</v>
      </c>
      <c r="I580" s="32">
        <v>328215.28000000003</v>
      </c>
      <c r="J580" s="32">
        <v>328215.28000000003</v>
      </c>
      <c r="K580" s="33">
        <v>328215.28000000003</v>
      </c>
      <c r="L580" s="33">
        <v>328215.28000000003</v>
      </c>
      <c r="M580" s="33">
        <v>328215.28000000003</v>
      </c>
      <c r="N580" s="33">
        <v>328215.28000000003</v>
      </c>
      <c r="O580" s="33">
        <v>328215.28000000003</v>
      </c>
      <c r="P580" s="34">
        <f t="shared" si="71"/>
        <v>324977.64833333337</v>
      </c>
      <c r="Q580" s="42"/>
      <c r="R580" s="42"/>
      <c r="S580" s="45"/>
      <c r="T580" s="38">
        <f>P580</f>
        <v>324977.64833333337</v>
      </c>
      <c r="U580" s="39"/>
      <c r="V580" s="39"/>
      <c r="W580" s="39"/>
      <c r="X580" s="39"/>
      <c r="Y580" s="39"/>
      <c r="Z580" s="40"/>
      <c r="AA580" s="72"/>
      <c r="AB580" s="72"/>
    </row>
    <row r="581" spans="1:28" s="41" customFormat="1" ht="12" customHeight="1">
      <c r="A581" s="46">
        <v>18700062</v>
      </c>
      <c r="B581" s="62" t="s">
        <v>646</v>
      </c>
      <c r="C581" s="31">
        <v>-8211.69</v>
      </c>
      <c r="D581" s="31">
        <v>-9584.93</v>
      </c>
      <c r="E581" s="31">
        <v>-10958.17</v>
      </c>
      <c r="F581" s="31">
        <v>-12331.41</v>
      </c>
      <c r="G581" s="31">
        <v>-13704.65</v>
      </c>
      <c r="H581" s="31">
        <v>-15077.89</v>
      </c>
      <c r="I581" s="32">
        <v>-16451.13</v>
      </c>
      <c r="J581" s="32">
        <v>-17824.37</v>
      </c>
      <c r="K581" s="33">
        <v>-19197.61</v>
      </c>
      <c r="L581" s="33">
        <v>-20570.849999999999</v>
      </c>
      <c r="M581" s="33">
        <v>-21944.09</v>
      </c>
      <c r="N581" s="33">
        <v>-23317.33</v>
      </c>
      <c r="O581" s="33">
        <v>-24690.57</v>
      </c>
      <c r="P581" s="34">
        <f t="shared" si="71"/>
        <v>-16451.13</v>
      </c>
      <c r="Q581" s="42"/>
      <c r="R581" s="42"/>
      <c r="S581" s="45"/>
      <c r="T581" s="38">
        <f>P581</f>
        <v>-16451.13</v>
      </c>
      <c r="U581" s="39"/>
      <c r="V581" s="39"/>
      <c r="W581" s="39"/>
      <c r="X581" s="39"/>
      <c r="Y581" s="39"/>
      <c r="Z581" s="40"/>
      <c r="AA581" s="72"/>
      <c r="AB581" s="72"/>
    </row>
    <row r="582" spans="1:28" s="41" customFormat="1" ht="12" customHeight="1">
      <c r="A582" s="46">
        <v>18700071</v>
      </c>
      <c r="B582" s="62" t="s">
        <v>647</v>
      </c>
      <c r="C582" s="31">
        <v>-54819.15</v>
      </c>
      <c r="D582" s="31">
        <v>-65873.2</v>
      </c>
      <c r="E582" s="31">
        <v>-76927.25</v>
      </c>
      <c r="F582" s="31">
        <v>-87981.3</v>
      </c>
      <c r="G582" s="31">
        <v>-99035.35</v>
      </c>
      <c r="H582" s="31">
        <v>-110089.4</v>
      </c>
      <c r="I582" s="32">
        <v>-121143.45</v>
      </c>
      <c r="J582" s="32">
        <v>-132197.5</v>
      </c>
      <c r="K582" s="33">
        <v>-143251.54999999999</v>
      </c>
      <c r="L582" s="33">
        <v>-154305.60000000001</v>
      </c>
      <c r="M582" s="33">
        <v>-165359.65</v>
      </c>
      <c r="N582" s="33">
        <v>-176413.7</v>
      </c>
      <c r="O582" s="33">
        <v>-187467.75</v>
      </c>
      <c r="P582" s="34">
        <f t="shared" si="71"/>
        <v>-121143.45</v>
      </c>
      <c r="Q582" s="42"/>
      <c r="R582" s="42"/>
      <c r="S582" s="45"/>
      <c r="T582" s="38">
        <f>P582</f>
        <v>-121143.45</v>
      </c>
      <c r="U582" s="39"/>
      <c r="V582" s="39"/>
      <c r="W582" s="39"/>
      <c r="X582" s="39"/>
      <c r="Y582" s="39"/>
      <c r="Z582" s="40"/>
      <c r="AA582" s="72"/>
      <c r="AB582" s="72"/>
    </row>
    <row r="583" spans="1:28" s="41" customFormat="1" ht="12" customHeight="1">
      <c r="A583" s="46">
        <v>18900013</v>
      </c>
      <c r="B583" s="30" t="s">
        <v>648</v>
      </c>
      <c r="C583" s="31">
        <v>20654</v>
      </c>
      <c r="D583" s="31">
        <v>19126</v>
      </c>
      <c r="E583" s="31">
        <v>17598</v>
      </c>
      <c r="F583" s="31">
        <v>16070</v>
      </c>
      <c r="G583" s="31">
        <v>14542</v>
      </c>
      <c r="H583" s="31">
        <v>13014</v>
      </c>
      <c r="I583" s="32">
        <v>11486</v>
      </c>
      <c r="J583" s="32">
        <v>9958</v>
      </c>
      <c r="K583" s="33">
        <v>8430</v>
      </c>
      <c r="L583" s="33">
        <v>6902</v>
      </c>
      <c r="M583" s="33">
        <v>5374</v>
      </c>
      <c r="N583" s="33">
        <v>3846</v>
      </c>
      <c r="O583" s="33">
        <v>2318</v>
      </c>
      <c r="P583" s="34">
        <f t="shared" si="71"/>
        <v>11486</v>
      </c>
      <c r="Q583" s="42"/>
      <c r="R583" s="42"/>
      <c r="S583" s="45">
        <v>12</v>
      </c>
      <c r="T583" s="38"/>
      <c r="U583" s="39"/>
      <c r="V583" s="39">
        <f>P583</f>
        <v>11486</v>
      </c>
      <c r="W583" s="39"/>
      <c r="X583" s="39"/>
      <c r="Y583" s="39"/>
      <c r="Z583" s="40"/>
      <c r="AA583" s="72"/>
      <c r="AB583" s="72"/>
    </row>
    <row r="584" spans="1:28" s="41" customFormat="1" ht="12" customHeight="1">
      <c r="A584" s="46">
        <v>18900173</v>
      </c>
      <c r="B584" s="30" t="s">
        <v>649</v>
      </c>
      <c r="C584" s="31">
        <v>1407334.66</v>
      </c>
      <c r="D584" s="31">
        <v>1393261.32</v>
      </c>
      <c r="E584" s="31">
        <v>1379187.98</v>
      </c>
      <c r="F584" s="31">
        <v>1365114.64</v>
      </c>
      <c r="G584" s="31">
        <v>1351041.3</v>
      </c>
      <c r="H584" s="31">
        <v>1336967.96</v>
      </c>
      <c r="I584" s="32">
        <v>1322894.6200000001</v>
      </c>
      <c r="J584" s="32">
        <v>1308821.28</v>
      </c>
      <c r="K584" s="33">
        <v>1294747.94</v>
      </c>
      <c r="L584" s="33">
        <v>1280674.6000000001</v>
      </c>
      <c r="M584" s="33">
        <v>1266601.26</v>
      </c>
      <c r="N584" s="33">
        <v>1252527.92</v>
      </c>
      <c r="O584" s="33">
        <v>1238454.58</v>
      </c>
      <c r="P584" s="34">
        <f t="shared" si="71"/>
        <v>1322894.6199999999</v>
      </c>
      <c r="Q584" s="42"/>
      <c r="R584" s="42"/>
      <c r="S584" s="45">
        <v>12</v>
      </c>
      <c r="T584" s="38"/>
      <c r="U584" s="39"/>
      <c r="V584" s="39">
        <f>P584</f>
        <v>1322894.6199999999</v>
      </c>
      <c r="W584" s="39"/>
      <c r="X584" s="39"/>
      <c r="Y584" s="39"/>
      <c r="Z584" s="40"/>
      <c r="AA584" s="72"/>
      <c r="AB584" s="72"/>
    </row>
    <row r="585" spans="1:28" s="41" customFormat="1" ht="12" customHeight="1">
      <c r="A585" s="46">
        <v>18900183</v>
      </c>
      <c r="B585" s="30" t="s">
        <v>650</v>
      </c>
      <c r="C585" s="31">
        <v>336035.13</v>
      </c>
      <c r="D585" s="31">
        <v>334611.25</v>
      </c>
      <c r="E585" s="31">
        <v>333187.37</v>
      </c>
      <c r="F585" s="31">
        <v>331763.49</v>
      </c>
      <c r="G585" s="31">
        <v>330339.61</v>
      </c>
      <c r="H585" s="31">
        <v>328915.73</v>
      </c>
      <c r="I585" s="32">
        <v>327491.84999999998</v>
      </c>
      <c r="J585" s="32">
        <v>326067.96999999997</v>
      </c>
      <c r="K585" s="33">
        <v>324644.09000000003</v>
      </c>
      <c r="L585" s="33">
        <v>323220.21000000002</v>
      </c>
      <c r="M585" s="33">
        <v>321796.33</v>
      </c>
      <c r="N585" s="33">
        <v>320372.45</v>
      </c>
      <c r="O585" s="33">
        <v>318948.57</v>
      </c>
      <c r="P585" s="34">
        <f t="shared" si="71"/>
        <v>327491.84999999998</v>
      </c>
      <c r="Q585" s="42"/>
      <c r="R585" s="42"/>
      <c r="S585" s="45">
        <v>12</v>
      </c>
      <c r="T585" s="38"/>
      <c r="U585" s="39"/>
      <c r="V585" s="39">
        <f t="shared" ref="V585:V595" si="72">P585</f>
        <v>327491.84999999998</v>
      </c>
      <c r="W585" s="39"/>
      <c r="X585" s="39"/>
      <c r="Y585" s="39"/>
      <c r="Z585" s="40"/>
      <c r="AA585" s="72"/>
      <c r="AB585" s="72"/>
    </row>
    <row r="586" spans="1:28" s="41" customFormat="1" ht="12" customHeight="1">
      <c r="A586" s="46">
        <v>18900193</v>
      </c>
      <c r="B586" s="62" t="s">
        <v>651</v>
      </c>
      <c r="C586" s="31">
        <v>2681048.2599999998</v>
      </c>
      <c r="D586" s="31">
        <v>2661897.91</v>
      </c>
      <c r="E586" s="31">
        <v>2642747.56</v>
      </c>
      <c r="F586" s="31">
        <v>2623597.21</v>
      </c>
      <c r="G586" s="31">
        <v>2604446.86</v>
      </c>
      <c r="H586" s="31">
        <v>2585296.5099999998</v>
      </c>
      <c r="I586" s="32">
        <v>2566146.16</v>
      </c>
      <c r="J586" s="32">
        <v>2546995.81</v>
      </c>
      <c r="K586" s="33">
        <v>2527845.46</v>
      </c>
      <c r="L586" s="33">
        <v>2508695.11</v>
      </c>
      <c r="M586" s="33">
        <v>2489544.7599999998</v>
      </c>
      <c r="N586" s="33">
        <v>2470394.41</v>
      </c>
      <c r="O586" s="33">
        <v>2451244.06</v>
      </c>
      <c r="P586" s="34">
        <f t="shared" si="71"/>
        <v>2566146.16</v>
      </c>
      <c r="Q586" s="42"/>
      <c r="R586" s="42"/>
      <c r="S586" s="45">
        <v>12</v>
      </c>
      <c r="T586" s="38"/>
      <c r="U586" s="39"/>
      <c r="V586" s="39">
        <f t="shared" si="72"/>
        <v>2566146.16</v>
      </c>
      <c r="W586" s="39"/>
      <c r="X586" s="39"/>
      <c r="Y586" s="39"/>
      <c r="Z586" s="40"/>
      <c r="AA586" s="72"/>
      <c r="AB586" s="72"/>
    </row>
    <row r="587" spans="1:28" s="41" customFormat="1" ht="12" customHeight="1">
      <c r="A587" s="46">
        <v>18900203</v>
      </c>
      <c r="B587" s="62" t="s">
        <v>652</v>
      </c>
      <c r="C587" s="31">
        <v>2436186.2999999998</v>
      </c>
      <c r="D587" s="31">
        <v>2429327.7599999998</v>
      </c>
      <c r="E587" s="31">
        <v>2422469.2200000002</v>
      </c>
      <c r="F587" s="31">
        <v>2415610.6800000002</v>
      </c>
      <c r="G587" s="31">
        <v>2408752.14</v>
      </c>
      <c r="H587" s="31">
        <v>2401893.6</v>
      </c>
      <c r="I587" s="32">
        <v>2395035.06</v>
      </c>
      <c r="J587" s="32">
        <v>2388176.52</v>
      </c>
      <c r="K587" s="33">
        <v>2381317.98</v>
      </c>
      <c r="L587" s="33">
        <v>2374459.44</v>
      </c>
      <c r="M587" s="33">
        <v>2367600.9</v>
      </c>
      <c r="N587" s="33">
        <v>2360742.36</v>
      </c>
      <c r="O587" s="33">
        <v>2353883.8199999998</v>
      </c>
      <c r="P587" s="34">
        <f t="shared" si="71"/>
        <v>2395035.06</v>
      </c>
      <c r="Q587" s="42"/>
      <c r="R587" s="42"/>
      <c r="S587" s="45" t="s">
        <v>418</v>
      </c>
      <c r="T587" s="38"/>
      <c r="U587" s="39"/>
      <c r="V587" s="39">
        <f t="shared" si="72"/>
        <v>2395035.06</v>
      </c>
      <c r="W587" s="39"/>
      <c r="X587" s="39"/>
      <c r="Y587" s="39"/>
      <c r="Z587" s="40"/>
      <c r="AA587" s="72"/>
      <c r="AB587" s="72"/>
    </row>
    <row r="588" spans="1:28" s="41" customFormat="1" ht="12" customHeight="1">
      <c r="A588" s="46">
        <v>18900213</v>
      </c>
      <c r="B588" s="62" t="s">
        <v>653</v>
      </c>
      <c r="C588" s="31">
        <v>9371565.5399999991</v>
      </c>
      <c r="D588" s="31">
        <v>9345178.0600000005</v>
      </c>
      <c r="E588" s="31">
        <v>9318790.5800000001</v>
      </c>
      <c r="F588" s="31">
        <v>9292403.0999999996</v>
      </c>
      <c r="G588" s="31">
        <v>9266015.6199999992</v>
      </c>
      <c r="H588" s="31">
        <v>9239628.1400000006</v>
      </c>
      <c r="I588" s="32">
        <v>9213240.6600000001</v>
      </c>
      <c r="J588" s="32">
        <v>9186853.1799999997</v>
      </c>
      <c r="K588" s="33">
        <v>9160465.6999999993</v>
      </c>
      <c r="L588" s="33">
        <v>9134078.2200000007</v>
      </c>
      <c r="M588" s="33">
        <v>9107690.7400000002</v>
      </c>
      <c r="N588" s="33">
        <v>9081303.2599999998</v>
      </c>
      <c r="O588" s="33">
        <v>9054915.7799999993</v>
      </c>
      <c r="P588" s="34">
        <f t="shared" si="71"/>
        <v>9213240.6599999983</v>
      </c>
      <c r="Q588" s="42"/>
      <c r="R588" s="42"/>
      <c r="S588" s="45" t="s">
        <v>418</v>
      </c>
      <c r="T588" s="38"/>
      <c r="U588" s="39"/>
      <c r="V588" s="39">
        <f t="shared" si="72"/>
        <v>9213240.6599999983</v>
      </c>
      <c r="W588" s="39"/>
      <c r="X588" s="39"/>
      <c r="Y588" s="39"/>
      <c r="Z588" s="40"/>
      <c r="AA588" s="72"/>
      <c r="AB588" s="72"/>
    </row>
    <row r="589" spans="1:28" s="41" customFormat="1" ht="12" customHeight="1">
      <c r="A589" s="46">
        <v>18900243</v>
      </c>
      <c r="B589" s="30" t="s">
        <v>654</v>
      </c>
      <c r="C589" s="31">
        <v>9621.3799999999992</v>
      </c>
      <c r="D589" s="31">
        <v>9329.81</v>
      </c>
      <c r="E589" s="31">
        <v>9038.24</v>
      </c>
      <c r="F589" s="31">
        <v>8746.67</v>
      </c>
      <c r="G589" s="31">
        <v>8455.1</v>
      </c>
      <c r="H589" s="31">
        <v>8163.53</v>
      </c>
      <c r="I589" s="32">
        <v>7871.96</v>
      </c>
      <c r="J589" s="32">
        <v>7580.39</v>
      </c>
      <c r="K589" s="33">
        <v>7288.82</v>
      </c>
      <c r="L589" s="33">
        <v>6997.25</v>
      </c>
      <c r="M589" s="33">
        <v>6705.68</v>
      </c>
      <c r="N589" s="33">
        <v>6414.11</v>
      </c>
      <c r="O589" s="33">
        <v>6122.54</v>
      </c>
      <c r="P589" s="34">
        <f t="shared" si="71"/>
        <v>7871.9599999999991</v>
      </c>
      <c r="Q589" s="42"/>
      <c r="R589" s="42"/>
      <c r="S589" s="45">
        <v>12</v>
      </c>
      <c r="T589" s="38"/>
      <c r="U589" s="39"/>
      <c r="V589" s="39">
        <f t="shared" si="72"/>
        <v>7871.9599999999991</v>
      </c>
      <c r="W589" s="39"/>
      <c r="X589" s="39"/>
      <c r="Y589" s="39"/>
      <c r="Z589" s="40"/>
      <c r="AA589" s="72"/>
      <c r="AB589" s="72"/>
    </row>
    <row r="590" spans="1:28" s="41" customFormat="1" ht="12" customHeight="1">
      <c r="A590" s="46">
        <v>18900253</v>
      </c>
      <c r="B590" s="30" t="s">
        <v>655</v>
      </c>
      <c r="C590" s="31">
        <v>701156.83</v>
      </c>
      <c r="D590" s="31">
        <v>697366.79</v>
      </c>
      <c r="E590" s="31">
        <v>693576.75</v>
      </c>
      <c r="F590" s="31">
        <v>689786.71</v>
      </c>
      <c r="G590" s="31">
        <v>685996.67</v>
      </c>
      <c r="H590" s="31">
        <v>682206.63</v>
      </c>
      <c r="I590" s="32">
        <v>678416.59</v>
      </c>
      <c r="J590" s="32">
        <v>674626.55</v>
      </c>
      <c r="K590" s="33">
        <v>670836.51</v>
      </c>
      <c r="L590" s="33">
        <v>667046.47</v>
      </c>
      <c r="M590" s="33">
        <v>663256.43000000005</v>
      </c>
      <c r="N590" s="33">
        <v>659466.39</v>
      </c>
      <c r="O590" s="33">
        <v>655676.35</v>
      </c>
      <c r="P590" s="34">
        <f t="shared" si="71"/>
        <v>678416.58999999985</v>
      </c>
      <c r="Q590" s="42"/>
      <c r="R590" s="42"/>
      <c r="S590" s="45">
        <v>12</v>
      </c>
      <c r="T590" s="38"/>
      <c r="U590" s="39"/>
      <c r="V590" s="39">
        <f t="shared" si="72"/>
        <v>678416.58999999985</v>
      </c>
      <c r="W590" s="39"/>
      <c r="X590" s="39"/>
      <c r="Y590" s="39"/>
      <c r="Z590" s="40"/>
      <c r="AA590" s="72"/>
      <c r="AB590" s="72"/>
    </row>
    <row r="591" spans="1:28" s="41" customFormat="1" ht="12" customHeight="1">
      <c r="A591" s="46">
        <v>18900263</v>
      </c>
      <c r="B591" s="30" t="s">
        <v>656</v>
      </c>
      <c r="C591" s="31">
        <v>532821.30000000005</v>
      </c>
      <c r="D591" s="31">
        <v>529941.18000000005</v>
      </c>
      <c r="E591" s="31">
        <v>527061.06000000006</v>
      </c>
      <c r="F591" s="31">
        <v>524180.94</v>
      </c>
      <c r="G591" s="31">
        <v>521300.82</v>
      </c>
      <c r="H591" s="31">
        <v>518420.7</v>
      </c>
      <c r="I591" s="32">
        <v>515540.58</v>
      </c>
      <c r="J591" s="32">
        <v>512660.46</v>
      </c>
      <c r="K591" s="33">
        <v>509780.34</v>
      </c>
      <c r="L591" s="33">
        <v>506900.22</v>
      </c>
      <c r="M591" s="33">
        <v>504020.1</v>
      </c>
      <c r="N591" s="33">
        <v>501139.98</v>
      </c>
      <c r="O591" s="33">
        <v>498259.86</v>
      </c>
      <c r="P591" s="34">
        <f t="shared" si="71"/>
        <v>515540.5799999999</v>
      </c>
      <c r="Q591" s="42"/>
      <c r="R591" s="42"/>
      <c r="S591" s="45">
        <v>12</v>
      </c>
      <c r="T591" s="38"/>
      <c r="U591" s="39"/>
      <c r="V591" s="39">
        <f t="shared" si="72"/>
        <v>515540.5799999999</v>
      </c>
      <c r="W591" s="39"/>
      <c r="X591" s="39"/>
      <c r="Y591" s="39"/>
      <c r="Z591" s="40"/>
      <c r="AA591" s="72"/>
      <c r="AB591" s="72"/>
    </row>
    <row r="592" spans="1:28" s="41" customFormat="1" ht="12" customHeight="1">
      <c r="A592" s="46">
        <v>18900273</v>
      </c>
      <c r="B592" s="30" t="s">
        <v>657</v>
      </c>
      <c r="C592" s="31">
        <v>1631475.1</v>
      </c>
      <c r="D592" s="31">
        <v>1622656.31</v>
      </c>
      <c r="E592" s="31">
        <v>1613837.52</v>
      </c>
      <c r="F592" s="31">
        <v>1605018.73</v>
      </c>
      <c r="G592" s="31">
        <v>1596199.94</v>
      </c>
      <c r="H592" s="31">
        <v>1587381.15</v>
      </c>
      <c r="I592" s="32">
        <v>1578562.36</v>
      </c>
      <c r="J592" s="32">
        <v>1569743.57</v>
      </c>
      <c r="K592" s="33">
        <v>1560924.78</v>
      </c>
      <c r="L592" s="33">
        <v>1552105.99</v>
      </c>
      <c r="M592" s="33">
        <v>1543287.2</v>
      </c>
      <c r="N592" s="33">
        <v>1534468.41</v>
      </c>
      <c r="O592" s="33">
        <v>1525649.62</v>
      </c>
      <c r="P592" s="34">
        <f t="shared" si="71"/>
        <v>1578562.3599999996</v>
      </c>
      <c r="Q592" s="42"/>
      <c r="R592" s="42"/>
      <c r="S592" s="45">
        <v>12</v>
      </c>
      <c r="T592" s="38"/>
      <c r="U592" s="39"/>
      <c r="V592" s="39">
        <f t="shared" si="72"/>
        <v>1578562.3599999996</v>
      </c>
      <c r="W592" s="39"/>
      <c r="X592" s="39"/>
      <c r="Y592" s="39"/>
      <c r="Z592" s="40"/>
      <c r="AA592" s="72"/>
      <c r="AB592" s="72"/>
    </row>
    <row r="593" spans="1:28" s="41" customFormat="1" ht="12" customHeight="1">
      <c r="A593" s="46">
        <v>18900283</v>
      </c>
      <c r="B593" s="30" t="s">
        <v>658</v>
      </c>
      <c r="C593" s="31">
        <v>497925.03</v>
      </c>
      <c r="D593" s="31">
        <v>495233.55</v>
      </c>
      <c r="E593" s="31">
        <v>492542.07</v>
      </c>
      <c r="F593" s="31">
        <v>489850.59</v>
      </c>
      <c r="G593" s="31">
        <v>487159.11</v>
      </c>
      <c r="H593" s="31">
        <v>484467.63</v>
      </c>
      <c r="I593" s="32">
        <v>481776.15</v>
      </c>
      <c r="J593" s="32">
        <v>479084.67</v>
      </c>
      <c r="K593" s="33">
        <v>476393.19</v>
      </c>
      <c r="L593" s="33">
        <v>473701.71</v>
      </c>
      <c r="M593" s="33">
        <v>471010.23</v>
      </c>
      <c r="N593" s="33">
        <v>468318.75</v>
      </c>
      <c r="O593" s="33">
        <v>465627.27</v>
      </c>
      <c r="P593" s="34">
        <f t="shared" si="71"/>
        <v>481776.15000000008</v>
      </c>
      <c r="Q593" s="42"/>
      <c r="R593" s="42"/>
      <c r="S593" s="45">
        <v>12</v>
      </c>
      <c r="T593" s="38"/>
      <c r="U593" s="39"/>
      <c r="V593" s="39">
        <f t="shared" si="72"/>
        <v>481776.15000000008</v>
      </c>
      <c r="W593" s="39"/>
      <c r="X593" s="39"/>
      <c r="Y593" s="39"/>
      <c r="Z593" s="40"/>
      <c r="AA593" s="72"/>
      <c r="AB593" s="72"/>
    </row>
    <row r="594" spans="1:28" s="41" customFormat="1" ht="12" customHeight="1">
      <c r="A594" s="46">
        <v>18900293</v>
      </c>
      <c r="B594" s="30" t="s">
        <v>659</v>
      </c>
      <c r="C594" s="31">
        <v>7131.93</v>
      </c>
      <c r="D594" s="31">
        <v>7036.84</v>
      </c>
      <c r="E594" s="31">
        <v>6941.75</v>
      </c>
      <c r="F594" s="31">
        <v>6846.66</v>
      </c>
      <c r="G594" s="31">
        <v>6751.57</v>
      </c>
      <c r="H594" s="31">
        <v>6656.48</v>
      </c>
      <c r="I594" s="32">
        <v>6561.39</v>
      </c>
      <c r="J594" s="32">
        <v>6466.3</v>
      </c>
      <c r="K594" s="33">
        <v>6371.21</v>
      </c>
      <c r="L594" s="33">
        <v>6276.12</v>
      </c>
      <c r="M594" s="33">
        <v>6181.03</v>
      </c>
      <c r="N594" s="33">
        <v>6085.94</v>
      </c>
      <c r="O594" s="33">
        <v>5990.85</v>
      </c>
      <c r="P594" s="34">
        <f t="shared" si="71"/>
        <v>6561.39</v>
      </c>
      <c r="Q594" s="42"/>
      <c r="R594" s="42"/>
      <c r="S594" s="45">
        <v>12</v>
      </c>
      <c r="T594" s="38"/>
      <c r="U594" s="39"/>
      <c r="V594" s="39">
        <f t="shared" si="72"/>
        <v>6561.39</v>
      </c>
      <c r="W594" s="39"/>
      <c r="X594" s="39"/>
      <c r="Y594" s="39"/>
      <c r="Z594" s="40"/>
      <c r="AA594" s="72"/>
      <c r="AB594" s="72"/>
    </row>
    <row r="595" spans="1:28" s="41" customFormat="1" ht="12" customHeight="1">
      <c r="A595" s="46">
        <v>18900303</v>
      </c>
      <c r="B595" s="30" t="s">
        <v>660</v>
      </c>
      <c r="C595" s="31">
        <v>16640.13</v>
      </c>
      <c r="D595" s="31">
        <v>16418.25</v>
      </c>
      <c r="E595" s="31">
        <v>16196.37</v>
      </c>
      <c r="F595" s="31">
        <v>15974.49</v>
      </c>
      <c r="G595" s="31">
        <v>15752.61</v>
      </c>
      <c r="H595" s="31">
        <v>15530.73</v>
      </c>
      <c r="I595" s="32">
        <v>15308.85</v>
      </c>
      <c r="J595" s="32">
        <v>15086.97</v>
      </c>
      <c r="K595" s="33">
        <v>14865.09</v>
      </c>
      <c r="L595" s="33">
        <v>14643.21</v>
      </c>
      <c r="M595" s="33">
        <v>14421.33</v>
      </c>
      <c r="N595" s="33">
        <v>14199.45</v>
      </c>
      <c r="O595" s="33">
        <v>13977.57</v>
      </c>
      <c r="P595" s="34">
        <f t="shared" si="71"/>
        <v>15308.85</v>
      </c>
      <c r="Q595" s="42"/>
      <c r="R595" s="42"/>
      <c r="S595" s="45">
        <v>12</v>
      </c>
      <c r="T595" s="38"/>
      <c r="U595" s="39"/>
      <c r="V595" s="39">
        <f t="shared" si="72"/>
        <v>15308.85</v>
      </c>
      <c r="W595" s="39"/>
      <c r="X595" s="39"/>
      <c r="Y595" s="39"/>
      <c r="Z595" s="40"/>
      <c r="AA595" s="72"/>
      <c r="AB595" s="72"/>
    </row>
    <row r="596" spans="1:28" s="41" customFormat="1" ht="12" customHeight="1">
      <c r="A596" s="46">
        <v>18900323</v>
      </c>
      <c r="B596" s="30" t="s">
        <v>661</v>
      </c>
      <c r="C596" s="31">
        <v>432192.98</v>
      </c>
      <c r="D596" s="31">
        <v>426985.84</v>
      </c>
      <c r="E596" s="31">
        <v>421778.7</v>
      </c>
      <c r="F596" s="31">
        <v>416571.56</v>
      </c>
      <c r="G596" s="31">
        <v>411364.42</v>
      </c>
      <c r="H596" s="31">
        <v>406157.28</v>
      </c>
      <c r="I596" s="32">
        <v>400950.14</v>
      </c>
      <c r="J596" s="32">
        <v>395743</v>
      </c>
      <c r="K596" s="33">
        <v>390535.86</v>
      </c>
      <c r="L596" s="33">
        <v>385328.72</v>
      </c>
      <c r="M596" s="33">
        <v>380121.58</v>
      </c>
      <c r="N596" s="33">
        <v>374914.44</v>
      </c>
      <c r="O596" s="33">
        <v>369707.3</v>
      </c>
      <c r="P596" s="34">
        <f t="shared" si="71"/>
        <v>400950.13999999996</v>
      </c>
      <c r="Q596" s="42"/>
      <c r="R596" s="42"/>
      <c r="S596" s="45">
        <v>12</v>
      </c>
      <c r="T596" s="38"/>
      <c r="U596" s="39"/>
      <c r="V596" s="39">
        <f>P596</f>
        <v>400950.13999999996</v>
      </c>
      <c r="W596" s="39"/>
      <c r="X596" s="39"/>
      <c r="Y596" s="39"/>
      <c r="Z596" s="40"/>
      <c r="AA596" s="72"/>
      <c r="AB596" s="72"/>
    </row>
    <row r="597" spans="1:28" s="41" customFormat="1" ht="12" customHeight="1">
      <c r="A597" s="46">
        <v>18900353</v>
      </c>
      <c r="B597" s="30" t="s">
        <v>662</v>
      </c>
      <c r="C597" s="31">
        <v>83473.11</v>
      </c>
      <c r="D597" s="31">
        <v>82585.119999999995</v>
      </c>
      <c r="E597" s="31">
        <v>81697.13</v>
      </c>
      <c r="F597" s="31">
        <v>80809.14</v>
      </c>
      <c r="G597" s="31">
        <v>79921.149999999994</v>
      </c>
      <c r="H597" s="31">
        <v>79033.16</v>
      </c>
      <c r="I597" s="32">
        <v>78145.17</v>
      </c>
      <c r="J597" s="32">
        <v>77257.179999999993</v>
      </c>
      <c r="K597" s="33">
        <v>76369.19</v>
      </c>
      <c r="L597" s="33">
        <v>75481.2</v>
      </c>
      <c r="M597" s="33">
        <v>74593.210000000006</v>
      </c>
      <c r="N597" s="33">
        <v>73705.22</v>
      </c>
      <c r="O597" s="33">
        <v>72817.23</v>
      </c>
      <c r="P597" s="34">
        <f t="shared" si="71"/>
        <v>78145.17</v>
      </c>
      <c r="Q597" s="42"/>
      <c r="R597" s="42"/>
      <c r="S597" s="45">
        <v>12</v>
      </c>
      <c r="T597" s="38"/>
      <c r="U597" s="39"/>
      <c r="V597" s="39">
        <f>P597</f>
        <v>78145.17</v>
      </c>
      <c r="W597" s="39"/>
      <c r="X597" s="39"/>
      <c r="Y597" s="39"/>
      <c r="Z597" s="40"/>
      <c r="AA597" s="72"/>
      <c r="AB597" s="72"/>
    </row>
    <row r="598" spans="1:28" s="41" customFormat="1" ht="12" customHeight="1">
      <c r="A598" s="47">
        <v>18900373</v>
      </c>
      <c r="B598" s="48" t="s">
        <v>663</v>
      </c>
      <c r="C598" s="31">
        <v>4088193.31</v>
      </c>
      <c r="D598" s="31">
        <v>4071774.86</v>
      </c>
      <c r="E598" s="31">
        <v>4055356.41</v>
      </c>
      <c r="F598" s="31">
        <v>4038937.96</v>
      </c>
      <c r="G598" s="31">
        <v>4022519.51</v>
      </c>
      <c r="H598" s="31">
        <v>4006101.06</v>
      </c>
      <c r="I598" s="32">
        <v>3989682.61</v>
      </c>
      <c r="J598" s="32">
        <v>3973264.16</v>
      </c>
      <c r="K598" s="33">
        <v>3956845.71</v>
      </c>
      <c r="L598" s="33">
        <v>3940427.26</v>
      </c>
      <c r="M598" s="33">
        <v>3924008.81</v>
      </c>
      <c r="N598" s="33">
        <v>3907590.36</v>
      </c>
      <c r="O598" s="33">
        <v>3891171.91</v>
      </c>
      <c r="P598" s="34">
        <f t="shared" si="71"/>
        <v>3989682.61</v>
      </c>
      <c r="Q598" s="42"/>
      <c r="R598" s="42"/>
      <c r="S598" s="45" t="s">
        <v>418</v>
      </c>
      <c r="T598" s="38"/>
      <c r="U598" s="39"/>
      <c r="V598" s="39">
        <f t="shared" ref="V598:V607" si="73">P598</f>
        <v>3989682.61</v>
      </c>
      <c r="W598" s="39"/>
      <c r="X598" s="39"/>
      <c r="Y598" s="39"/>
      <c r="Z598" s="40"/>
      <c r="AA598" s="72"/>
      <c r="AB598" s="72"/>
    </row>
    <row r="599" spans="1:28" s="41" customFormat="1" ht="12" customHeight="1">
      <c r="A599" s="47">
        <v>18900383</v>
      </c>
      <c r="B599" s="48" t="s">
        <v>664</v>
      </c>
      <c r="C599" s="31">
        <v>318258.09000000003</v>
      </c>
      <c r="D599" s="31">
        <v>302345.19</v>
      </c>
      <c r="E599" s="31">
        <v>286432.28999999998</v>
      </c>
      <c r="F599" s="31">
        <v>270519.39</v>
      </c>
      <c r="G599" s="31">
        <v>254606.49</v>
      </c>
      <c r="H599" s="31">
        <v>238693.59</v>
      </c>
      <c r="I599" s="32">
        <v>222780.69</v>
      </c>
      <c r="J599" s="32">
        <v>206867.79</v>
      </c>
      <c r="K599" s="33">
        <v>190954.89</v>
      </c>
      <c r="L599" s="33">
        <v>175041.99</v>
      </c>
      <c r="M599" s="33">
        <v>159129.09</v>
      </c>
      <c r="N599" s="33">
        <v>143216.19</v>
      </c>
      <c r="O599" s="33">
        <v>127303.29</v>
      </c>
      <c r="P599" s="34">
        <f t="shared" si="71"/>
        <v>222780.68999999994</v>
      </c>
      <c r="Q599" s="42"/>
      <c r="R599" s="42"/>
      <c r="S599" s="45" t="s">
        <v>418</v>
      </c>
      <c r="T599" s="38"/>
      <c r="U599" s="39"/>
      <c r="V599" s="39">
        <f t="shared" si="73"/>
        <v>222780.68999999994</v>
      </c>
      <c r="W599" s="39"/>
      <c r="X599" s="39"/>
      <c r="Y599" s="39"/>
      <c r="Z599" s="40"/>
      <c r="AA599" s="72"/>
      <c r="AB599" s="72"/>
    </row>
    <row r="600" spans="1:28" s="41" customFormat="1" ht="12" customHeight="1">
      <c r="A600" s="47">
        <v>18900393</v>
      </c>
      <c r="B600" s="48" t="s">
        <v>665</v>
      </c>
      <c r="C600" s="31">
        <v>14452055.529999999</v>
      </c>
      <c r="D600" s="31">
        <v>14418678.960000001</v>
      </c>
      <c r="E600" s="31">
        <v>14385302.390000001</v>
      </c>
      <c r="F600" s="31">
        <v>14351925.82</v>
      </c>
      <c r="G600" s="31">
        <v>14318549.25</v>
      </c>
      <c r="H600" s="31">
        <v>14285172.68</v>
      </c>
      <c r="I600" s="32">
        <v>14251796.109999999</v>
      </c>
      <c r="J600" s="32">
        <v>14218419.539999999</v>
      </c>
      <c r="K600" s="33">
        <v>14185042.970000001</v>
      </c>
      <c r="L600" s="33">
        <v>14151666.4</v>
      </c>
      <c r="M600" s="33">
        <v>14118289.83</v>
      </c>
      <c r="N600" s="33">
        <v>14084913.26</v>
      </c>
      <c r="O600" s="33">
        <v>14051536.689999999</v>
      </c>
      <c r="P600" s="34">
        <f t="shared" si="71"/>
        <v>14251796.109999999</v>
      </c>
      <c r="Q600" s="42"/>
      <c r="R600" s="42"/>
      <c r="S600" s="45" t="s">
        <v>418</v>
      </c>
      <c r="T600" s="38"/>
      <c r="U600" s="39"/>
      <c r="V600" s="39">
        <f t="shared" si="73"/>
        <v>14251796.109999999</v>
      </c>
      <c r="W600" s="39"/>
      <c r="X600" s="39"/>
      <c r="Y600" s="39"/>
      <c r="Z600" s="40"/>
      <c r="AA600" s="72"/>
      <c r="AB600" s="72"/>
    </row>
    <row r="601" spans="1:28" s="41" customFormat="1" ht="12" customHeight="1">
      <c r="A601" s="47">
        <v>18900403</v>
      </c>
      <c r="B601" s="48" t="s">
        <v>666</v>
      </c>
      <c r="C601" s="31">
        <v>147704.71</v>
      </c>
      <c r="D601" s="31">
        <v>142429.54999999999</v>
      </c>
      <c r="E601" s="31">
        <v>137154.39000000001</v>
      </c>
      <c r="F601" s="31">
        <v>131879.23000000001</v>
      </c>
      <c r="G601" s="31">
        <v>126604.07</v>
      </c>
      <c r="H601" s="31">
        <v>121328.91</v>
      </c>
      <c r="I601" s="32">
        <v>116053.75</v>
      </c>
      <c r="J601" s="32">
        <v>110778.59</v>
      </c>
      <c r="K601" s="33">
        <v>105503.43</v>
      </c>
      <c r="L601" s="33">
        <v>100228.27</v>
      </c>
      <c r="M601" s="33">
        <v>94953.11</v>
      </c>
      <c r="N601" s="33">
        <v>89677.95</v>
      </c>
      <c r="O601" s="33">
        <v>84402.79</v>
      </c>
      <c r="P601" s="34">
        <f t="shared" si="71"/>
        <v>116053.75</v>
      </c>
      <c r="Q601" s="42"/>
      <c r="R601" s="42"/>
      <c r="S601" s="45" t="s">
        <v>418</v>
      </c>
      <c r="T601" s="38"/>
      <c r="U601" s="39"/>
      <c r="V601" s="39">
        <f t="shared" si="73"/>
        <v>116053.75</v>
      </c>
      <c r="W601" s="39"/>
      <c r="X601" s="39"/>
      <c r="Y601" s="39"/>
      <c r="Z601" s="40"/>
      <c r="AA601" s="72"/>
      <c r="AB601" s="72"/>
    </row>
    <row r="602" spans="1:28" s="41" customFormat="1" ht="12" customHeight="1">
      <c r="A602" s="47">
        <v>18900413</v>
      </c>
      <c r="B602" s="48" t="s">
        <v>667</v>
      </c>
      <c r="C602" s="31">
        <v>194015.84</v>
      </c>
      <c r="D602" s="31">
        <v>187086.7</v>
      </c>
      <c r="E602" s="31">
        <v>180157.56</v>
      </c>
      <c r="F602" s="31">
        <v>173228.42</v>
      </c>
      <c r="G602" s="31">
        <v>166299.28</v>
      </c>
      <c r="H602" s="31">
        <v>159370.14000000001</v>
      </c>
      <c r="I602" s="32">
        <v>152441</v>
      </c>
      <c r="J602" s="32">
        <v>145511.85999999999</v>
      </c>
      <c r="K602" s="33">
        <v>138582.72</v>
      </c>
      <c r="L602" s="33">
        <v>131653.57999999999</v>
      </c>
      <c r="M602" s="33">
        <v>124724.44</v>
      </c>
      <c r="N602" s="33">
        <v>117795.3</v>
      </c>
      <c r="O602" s="33">
        <v>110866.16</v>
      </c>
      <c r="P602" s="34">
        <f t="shared" si="71"/>
        <v>152441</v>
      </c>
      <c r="Q602" s="42"/>
      <c r="R602" s="42"/>
      <c r="S602" s="45" t="s">
        <v>418</v>
      </c>
      <c r="T602" s="38"/>
      <c r="U602" s="39"/>
      <c r="V602" s="39">
        <f t="shared" si="73"/>
        <v>152441</v>
      </c>
      <c r="W602" s="39"/>
      <c r="X602" s="39"/>
      <c r="Y602" s="39"/>
      <c r="Z602" s="40"/>
      <c r="AA602" s="72"/>
      <c r="AB602" s="72"/>
    </row>
    <row r="603" spans="1:28" s="41" customFormat="1" ht="12" customHeight="1">
      <c r="A603" s="47">
        <v>18900423</v>
      </c>
      <c r="B603" s="48" t="s">
        <v>668</v>
      </c>
      <c r="C603" s="31">
        <v>773338.05</v>
      </c>
      <c r="D603" s="31">
        <v>745718.83</v>
      </c>
      <c r="E603" s="31">
        <v>718099.61</v>
      </c>
      <c r="F603" s="31">
        <v>690480.39</v>
      </c>
      <c r="G603" s="31">
        <v>662861.17000000004</v>
      </c>
      <c r="H603" s="31">
        <v>635241.94999999995</v>
      </c>
      <c r="I603" s="32">
        <v>607622.73</v>
      </c>
      <c r="J603" s="32">
        <v>580003.51</v>
      </c>
      <c r="K603" s="33">
        <v>552384.29</v>
      </c>
      <c r="L603" s="33">
        <v>524765.06999999995</v>
      </c>
      <c r="M603" s="33">
        <v>497145.85</v>
      </c>
      <c r="N603" s="33">
        <v>469526.63</v>
      </c>
      <c r="O603" s="33">
        <v>441907.41</v>
      </c>
      <c r="P603" s="34">
        <f t="shared" si="71"/>
        <v>607622.73</v>
      </c>
      <c r="Q603" s="42"/>
      <c r="R603" s="42"/>
      <c r="S603" s="45" t="s">
        <v>418</v>
      </c>
      <c r="T603" s="38"/>
      <c r="U603" s="39"/>
      <c r="V603" s="39">
        <f t="shared" si="73"/>
        <v>607622.73</v>
      </c>
      <c r="W603" s="39"/>
      <c r="X603" s="39"/>
      <c r="Y603" s="39"/>
      <c r="Z603" s="40"/>
      <c r="AA603" s="72"/>
      <c r="AB603" s="72"/>
    </row>
    <row r="604" spans="1:28" s="41" customFormat="1" ht="12" customHeight="1">
      <c r="A604" s="47">
        <v>18900433</v>
      </c>
      <c r="B604" s="48" t="s">
        <v>669</v>
      </c>
      <c r="C604" s="31">
        <v>4611568.6900000004</v>
      </c>
      <c r="D604" s="31">
        <v>4586641.3</v>
      </c>
      <c r="E604" s="31">
        <v>4561713.91</v>
      </c>
      <c r="F604" s="31">
        <v>4536786.5199999996</v>
      </c>
      <c r="G604" s="31">
        <v>4511859.13</v>
      </c>
      <c r="H604" s="31">
        <v>4486931.74</v>
      </c>
      <c r="I604" s="32">
        <v>4462004.3499999996</v>
      </c>
      <c r="J604" s="32">
        <v>4437076.96</v>
      </c>
      <c r="K604" s="33">
        <v>4412149.57</v>
      </c>
      <c r="L604" s="33">
        <v>4387222.18</v>
      </c>
      <c r="M604" s="33">
        <v>4362294.79</v>
      </c>
      <c r="N604" s="33">
        <v>4337367.4000000004</v>
      </c>
      <c r="O604" s="33">
        <v>4312440.01</v>
      </c>
      <c r="P604" s="34">
        <f t="shared" si="71"/>
        <v>4462004.3500000006</v>
      </c>
      <c r="Q604" s="42"/>
      <c r="R604" s="42"/>
      <c r="S604" s="45" t="s">
        <v>418</v>
      </c>
      <c r="T604" s="38"/>
      <c r="U604" s="39"/>
      <c r="V604" s="39">
        <f t="shared" si="73"/>
        <v>4462004.3500000006</v>
      </c>
      <c r="W604" s="39"/>
      <c r="X604" s="39"/>
      <c r="Y604" s="39"/>
      <c r="Z604" s="40"/>
      <c r="AA604" s="72"/>
      <c r="AB604" s="72"/>
    </row>
    <row r="605" spans="1:28" s="41" customFormat="1" ht="12" customHeight="1">
      <c r="A605" s="47">
        <v>18900443</v>
      </c>
      <c r="B605" s="48" t="s">
        <v>670</v>
      </c>
      <c r="C605" s="31">
        <v>98259.17</v>
      </c>
      <c r="D605" s="31">
        <v>95974.07</v>
      </c>
      <c r="E605" s="31">
        <v>93688.97</v>
      </c>
      <c r="F605" s="31">
        <v>91403.87</v>
      </c>
      <c r="G605" s="31">
        <v>89118.77</v>
      </c>
      <c r="H605" s="31">
        <v>86833.67</v>
      </c>
      <c r="I605" s="32">
        <v>84548.57</v>
      </c>
      <c r="J605" s="32">
        <v>82263.47</v>
      </c>
      <c r="K605" s="33">
        <v>79978.37</v>
      </c>
      <c r="L605" s="33">
        <v>77693.27</v>
      </c>
      <c r="M605" s="33">
        <v>75408.17</v>
      </c>
      <c r="N605" s="33">
        <v>73123.070000000007</v>
      </c>
      <c r="O605" s="33">
        <v>70837.97</v>
      </c>
      <c r="P605" s="34">
        <f t="shared" si="71"/>
        <v>84548.57</v>
      </c>
      <c r="Q605" s="42"/>
      <c r="R605" s="42"/>
      <c r="S605" s="45" t="s">
        <v>418</v>
      </c>
      <c r="T605" s="38"/>
      <c r="U605" s="39"/>
      <c r="V605" s="39">
        <f t="shared" si="73"/>
        <v>84548.57</v>
      </c>
      <c r="W605" s="39"/>
      <c r="X605" s="39"/>
      <c r="Y605" s="39"/>
      <c r="Z605" s="40"/>
      <c r="AA605" s="72"/>
      <c r="AB605" s="72"/>
    </row>
    <row r="606" spans="1:28" s="41" customFormat="1" ht="12" customHeight="1">
      <c r="A606" s="47">
        <v>18900451</v>
      </c>
      <c r="B606" s="48" t="s">
        <v>671</v>
      </c>
      <c r="C606" s="31">
        <v>33324.129999999997</v>
      </c>
      <c r="D606" s="31">
        <v>32549.15</v>
      </c>
      <c r="E606" s="31">
        <v>31774.17</v>
      </c>
      <c r="F606" s="31">
        <v>30999.19</v>
      </c>
      <c r="G606" s="31">
        <v>30224.21</v>
      </c>
      <c r="H606" s="31">
        <v>29449.23</v>
      </c>
      <c r="I606" s="32">
        <v>28674.25</v>
      </c>
      <c r="J606" s="32">
        <v>27899.27</v>
      </c>
      <c r="K606" s="33">
        <v>27124.29</v>
      </c>
      <c r="L606" s="33">
        <v>26349.31</v>
      </c>
      <c r="M606" s="33">
        <v>25574.33</v>
      </c>
      <c r="N606" s="33">
        <v>24799.35</v>
      </c>
      <c r="O606" s="33">
        <v>24024.37</v>
      </c>
      <c r="P606" s="34">
        <f t="shared" si="71"/>
        <v>28674.25</v>
      </c>
      <c r="Q606" s="42"/>
      <c r="R606" s="42"/>
      <c r="S606" s="45" t="s">
        <v>418</v>
      </c>
      <c r="T606" s="38"/>
      <c r="U606" s="39"/>
      <c r="V606" s="39">
        <f t="shared" si="73"/>
        <v>28674.25</v>
      </c>
      <c r="W606" s="39"/>
      <c r="X606" s="39"/>
      <c r="Y606" s="39"/>
      <c r="Z606" s="40"/>
      <c r="AA606" s="72"/>
      <c r="AB606" s="72"/>
    </row>
    <row r="607" spans="1:28" s="41" customFormat="1" ht="12" customHeight="1">
      <c r="A607" s="47">
        <v>18900452</v>
      </c>
      <c r="B607" s="48" t="s">
        <v>672</v>
      </c>
      <c r="C607" s="31">
        <v>20424.439999999999</v>
      </c>
      <c r="D607" s="31">
        <v>19949.45</v>
      </c>
      <c r="E607" s="31">
        <v>19474.46</v>
      </c>
      <c r="F607" s="31">
        <v>18999.47</v>
      </c>
      <c r="G607" s="31">
        <v>18524.48</v>
      </c>
      <c r="H607" s="31">
        <v>18049.490000000002</v>
      </c>
      <c r="I607" s="32">
        <v>17574.5</v>
      </c>
      <c r="J607" s="32">
        <v>17099.509999999998</v>
      </c>
      <c r="K607" s="33">
        <v>16624.52</v>
      </c>
      <c r="L607" s="33">
        <v>16149.53</v>
      </c>
      <c r="M607" s="33">
        <v>15674.54</v>
      </c>
      <c r="N607" s="33">
        <v>15199.55</v>
      </c>
      <c r="O607" s="33">
        <v>14724.56</v>
      </c>
      <c r="P607" s="34">
        <f t="shared" si="71"/>
        <v>17574.5</v>
      </c>
      <c r="Q607" s="42"/>
      <c r="R607" s="42"/>
      <c r="S607" s="45" t="s">
        <v>418</v>
      </c>
      <c r="T607" s="38"/>
      <c r="U607" s="39"/>
      <c r="V607" s="39">
        <f t="shared" si="73"/>
        <v>17574.5</v>
      </c>
      <c r="W607" s="39"/>
      <c r="X607" s="39"/>
      <c r="Y607" s="39"/>
      <c r="Z607" s="40"/>
      <c r="AA607" s="72"/>
      <c r="AB607" s="72"/>
    </row>
    <row r="608" spans="1:28" s="41" customFormat="1" ht="12" customHeight="1">
      <c r="A608" s="47">
        <v>18900533</v>
      </c>
      <c r="B608" s="48" t="s">
        <v>673</v>
      </c>
      <c r="C608" s="31">
        <v>779363.99</v>
      </c>
      <c r="D608" s="31">
        <v>775151.22</v>
      </c>
      <c r="E608" s="31">
        <v>770938.45</v>
      </c>
      <c r="F608" s="31">
        <v>766725.68</v>
      </c>
      <c r="G608" s="31">
        <v>762512.91</v>
      </c>
      <c r="H608" s="31">
        <v>758300.14</v>
      </c>
      <c r="I608" s="32">
        <v>754087.37</v>
      </c>
      <c r="J608" s="32">
        <v>749874.6</v>
      </c>
      <c r="K608" s="33">
        <v>745661.83</v>
      </c>
      <c r="L608" s="33">
        <v>741449.06</v>
      </c>
      <c r="M608" s="33">
        <v>737236.29</v>
      </c>
      <c r="N608" s="33">
        <v>733023.52</v>
      </c>
      <c r="O608" s="33">
        <v>728810.75</v>
      </c>
      <c r="P608" s="34">
        <f t="shared" si="71"/>
        <v>754087.37</v>
      </c>
      <c r="Q608" s="42"/>
      <c r="R608" s="42"/>
      <c r="S608" s="45" t="s">
        <v>418</v>
      </c>
      <c r="T608" s="38"/>
      <c r="U608" s="39"/>
      <c r="V608" s="39">
        <f>P608</f>
        <v>754087.37</v>
      </c>
      <c r="W608" s="39"/>
      <c r="X608" s="39"/>
      <c r="Y608" s="39"/>
      <c r="Z608" s="40"/>
      <c r="AA608" s="72"/>
      <c r="AB608" s="72"/>
    </row>
    <row r="609" spans="1:28" s="41" customFormat="1" ht="12" customHeight="1">
      <c r="A609" s="46">
        <v>19000003</v>
      </c>
      <c r="B609" s="30" t="s">
        <v>674</v>
      </c>
      <c r="C609" s="31">
        <v>3140859.39</v>
      </c>
      <c r="D609" s="31">
        <v>3092763.35</v>
      </c>
      <c r="E609" s="31">
        <v>3019854.39</v>
      </c>
      <c r="F609" s="31">
        <v>3077344.57</v>
      </c>
      <c r="G609" s="31">
        <v>3026305.31</v>
      </c>
      <c r="H609" s="31">
        <v>2979586.36</v>
      </c>
      <c r="I609" s="32">
        <v>3045453.46</v>
      </c>
      <c r="J609" s="32">
        <v>3009447.99</v>
      </c>
      <c r="K609" s="33">
        <v>2956824.02</v>
      </c>
      <c r="L609" s="33">
        <v>2954949.76</v>
      </c>
      <c r="M609" s="33">
        <v>2915672.56</v>
      </c>
      <c r="N609" s="33">
        <v>2873474.86</v>
      </c>
      <c r="O609" s="33">
        <v>2891189.3</v>
      </c>
      <c r="P609" s="34">
        <f t="shared" si="71"/>
        <v>2997308.4145833333</v>
      </c>
      <c r="Q609" s="42"/>
      <c r="R609" s="42"/>
      <c r="S609" s="45"/>
      <c r="T609" s="38">
        <f>P609</f>
        <v>2997308.4145833333</v>
      </c>
      <c r="U609" s="39"/>
      <c r="V609" s="39"/>
      <c r="W609" s="39"/>
      <c r="X609" s="39"/>
      <c r="Y609" s="39"/>
      <c r="Z609" s="40"/>
      <c r="AA609" s="72"/>
      <c r="AB609" s="72"/>
    </row>
    <row r="610" spans="1:28" s="41" customFormat="1" ht="12" customHeight="1">
      <c r="A610" s="46">
        <v>19000013</v>
      </c>
      <c r="B610" s="30" t="s">
        <v>675</v>
      </c>
      <c r="C610" s="31">
        <v>2911169.58</v>
      </c>
      <c r="D610" s="31">
        <v>2920272.89</v>
      </c>
      <c r="E610" s="31">
        <v>2903458.35</v>
      </c>
      <c r="F610" s="31">
        <v>2886829.77</v>
      </c>
      <c r="G610" s="31">
        <v>2874276.17</v>
      </c>
      <c r="H610" s="31">
        <v>2843532.61</v>
      </c>
      <c r="I610" s="32">
        <v>2797911.97</v>
      </c>
      <c r="J610" s="32">
        <v>2786061.86</v>
      </c>
      <c r="K610" s="33">
        <v>2761463.64</v>
      </c>
      <c r="L610" s="33">
        <v>2722738.83</v>
      </c>
      <c r="M610" s="33">
        <v>2683854.36</v>
      </c>
      <c r="N610" s="33">
        <v>2645561.7200000002</v>
      </c>
      <c r="O610" s="33">
        <v>2795919.66</v>
      </c>
      <c r="P610" s="34">
        <f t="shared" si="71"/>
        <v>2806625.5658333325</v>
      </c>
      <c r="Q610" s="42"/>
      <c r="R610" s="42"/>
      <c r="S610" s="45" t="s">
        <v>415</v>
      </c>
      <c r="T610" s="38"/>
      <c r="U610" s="39"/>
      <c r="V610" s="39"/>
      <c r="W610" s="39">
        <f>P610</f>
        <v>2806625.5658333325</v>
      </c>
      <c r="X610" s="39"/>
      <c r="Y610" s="39"/>
      <c r="Z610" s="40">
        <f>W610</f>
        <v>2806625.5658333325</v>
      </c>
      <c r="AA610" s="72"/>
      <c r="AB610" s="72"/>
    </row>
    <row r="611" spans="1:28" s="41" customFormat="1" ht="12" customHeight="1">
      <c r="A611" s="46">
        <v>19000032</v>
      </c>
      <c r="B611" s="30" t="s">
        <v>676</v>
      </c>
      <c r="C611" s="31">
        <v>18299545.449999999</v>
      </c>
      <c r="D611" s="31">
        <v>20388986.109999999</v>
      </c>
      <c r="E611" s="31">
        <v>20505364.32</v>
      </c>
      <c r="F611" s="31">
        <v>17488402.68</v>
      </c>
      <c r="G611" s="31">
        <v>16949105.440000001</v>
      </c>
      <c r="H611" s="31">
        <v>21129035.879999999</v>
      </c>
      <c r="I611" s="32">
        <v>15485616.99</v>
      </c>
      <c r="J611" s="32">
        <v>12135484.83</v>
      </c>
      <c r="K611" s="33">
        <v>10223802.039999999</v>
      </c>
      <c r="L611" s="33">
        <v>7078029.9100000001</v>
      </c>
      <c r="M611" s="33">
        <v>6632558.2400000002</v>
      </c>
      <c r="N611" s="33">
        <v>6501168.3700000001</v>
      </c>
      <c r="O611" s="33">
        <v>6344458.8700000001</v>
      </c>
      <c r="P611" s="34">
        <f t="shared" si="71"/>
        <v>13903296.414166667</v>
      </c>
      <c r="Q611" s="42"/>
      <c r="R611" s="42"/>
      <c r="S611" s="45" t="s">
        <v>415</v>
      </c>
      <c r="T611" s="38"/>
      <c r="U611" s="39"/>
      <c r="V611" s="39"/>
      <c r="W611" s="39">
        <f>P611</f>
        <v>13903296.414166667</v>
      </c>
      <c r="X611" s="39"/>
      <c r="Y611" s="39"/>
      <c r="Z611" s="40">
        <f>W611</f>
        <v>13903296.414166667</v>
      </c>
      <c r="AA611" s="72"/>
      <c r="AB611" s="72"/>
    </row>
    <row r="612" spans="1:28" s="41" customFormat="1" ht="12" customHeight="1">
      <c r="A612" s="46">
        <v>19000042</v>
      </c>
      <c r="B612" s="30" t="s">
        <v>677</v>
      </c>
      <c r="C612" s="31">
        <v>6049371.71</v>
      </c>
      <c r="D612" s="31">
        <v>6590364.71</v>
      </c>
      <c r="E612" s="31">
        <v>6514099.7800000003</v>
      </c>
      <c r="F612" s="31">
        <v>5993152.2800000003</v>
      </c>
      <c r="G612" s="31">
        <v>5627363.6600000001</v>
      </c>
      <c r="H612" s="31">
        <v>6011937.8899999997</v>
      </c>
      <c r="I612" s="32">
        <v>3933563.07</v>
      </c>
      <c r="J612" s="32">
        <v>3214888.79</v>
      </c>
      <c r="K612" s="33">
        <v>2864001.71</v>
      </c>
      <c r="L612" s="33">
        <v>2484081.23</v>
      </c>
      <c r="M612" s="33">
        <v>2161763.08</v>
      </c>
      <c r="N612" s="33">
        <v>2330455.12</v>
      </c>
      <c r="O612" s="33">
        <v>2570283.5</v>
      </c>
      <c r="P612" s="34">
        <f t="shared" si="71"/>
        <v>4336291.5770833334</v>
      </c>
      <c r="Q612" s="42"/>
      <c r="R612" s="42"/>
      <c r="S612" s="45" t="s">
        <v>415</v>
      </c>
      <c r="T612" s="38"/>
      <c r="U612" s="39"/>
      <c r="V612" s="39"/>
      <c r="W612" s="39">
        <f>P612</f>
        <v>4336291.5770833334</v>
      </c>
      <c r="X612" s="39"/>
      <c r="Y612" s="39"/>
      <c r="Z612" s="40">
        <f>W612</f>
        <v>4336291.5770833334</v>
      </c>
      <c r="AA612" s="72"/>
      <c r="AB612" s="72"/>
    </row>
    <row r="613" spans="1:28" s="41" customFormat="1" ht="12" customHeight="1">
      <c r="A613" s="46">
        <v>19000043</v>
      </c>
      <c r="B613" s="30" t="s">
        <v>678</v>
      </c>
      <c r="C613" s="31">
        <v>8101749.6399999997</v>
      </c>
      <c r="D613" s="31">
        <v>8067420.2400000002</v>
      </c>
      <c r="E613" s="31">
        <v>8033090.8399999999</v>
      </c>
      <c r="F613" s="31">
        <v>7998761.4400000004</v>
      </c>
      <c r="G613" s="31">
        <v>7964432.04</v>
      </c>
      <c r="H613" s="31">
        <v>7930102.6399999997</v>
      </c>
      <c r="I613" s="32">
        <v>7895773.2400000002</v>
      </c>
      <c r="J613" s="32">
        <v>7861443.8399999999</v>
      </c>
      <c r="K613" s="33">
        <v>7827114.4400000004</v>
      </c>
      <c r="L613" s="33">
        <v>7792785.04</v>
      </c>
      <c r="M613" s="33">
        <v>7758455.6399999997</v>
      </c>
      <c r="N613" s="33">
        <v>7724126.2400000002</v>
      </c>
      <c r="O613" s="33">
        <v>7689796.8399999999</v>
      </c>
      <c r="P613" s="34">
        <f t="shared" si="71"/>
        <v>7895773.2399999993</v>
      </c>
      <c r="Q613" s="42"/>
      <c r="R613" s="42"/>
      <c r="S613" s="45" t="s">
        <v>54</v>
      </c>
      <c r="T613" s="38"/>
      <c r="U613" s="39"/>
      <c r="V613" s="39">
        <f>P613</f>
        <v>7895773.2399999993</v>
      </c>
      <c r="W613" s="39"/>
      <c r="X613" s="39"/>
      <c r="Y613" s="39"/>
      <c r="Z613" s="40"/>
      <c r="AA613" s="72"/>
      <c r="AB613" s="72"/>
    </row>
    <row r="614" spans="1:28" s="41" customFormat="1" ht="12" customHeight="1">
      <c r="A614" s="46">
        <v>19000081</v>
      </c>
      <c r="B614" s="30" t="s">
        <v>679</v>
      </c>
      <c r="C614" s="31">
        <v>26177575.629999999</v>
      </c>
      <c r="D614" s="31">
        <v>28551487.920000002</v>
      </c>
      <c r="E614" s="31">
        <v>31036938.050000001</v>
      </c>
      <c r="F614" s="31">
        <v>28508707.25</v>
      </c>
      <c r="G614" s="31">
        <v>30387474.449999999</v>
      </c>
      <c r="H614" s="31">
        <v>41846256.75</v>
      </c>
      <c r="I614" s="32">
        <v>32544940.219999999</v>
      </c>
      <c r="J614" s="32">
        <v>23647306.02</v>
      </c>
      <c r="K614" s="33">
        <v>20972859.370000001</v>
      </c>
      <c r="L614" s="33">
        <v>15404467.880000001</v>
      </c>
      <c r="M614" s="33">
        <v>13537894.99</v>
      </c>
      <c r="N614" s="33">
        <v>12557351.4</v>
      </c>
      <c r="O614" s="33">
        <v>11143717.800000001</v>
      </c>
      <c r="P614" s="34">
        <f t="shared" si="71"/>
        <v>24804694.251249999</v>
      </c>
      <c r="Q614" s="42"/>
      <c r="R614" s="42"/>
      <c r="S614" s="45" t="s">
        <v>415</v>
      </c>
      <c r="T614" s="38"/>
      <c r="U614" s="39"/>
      <c r="V614" s="39"/>
      <c r="W614" s="39">
        <f>P614</f>
        <v>24804694.251249999</v>
      </c>
      <c r="X614" s="39"/>
      <c r="Y614" s="39"/>
      <c r="Z614" s="40">
        <f>W614</f>
        <v>24804694.251249999</v>
      </c>
      <c r="AA614" s="72"/>
      <c r="AB614" s="72"/>
    </row>
    <row r="615" spans="1:28" s="41" customFormat="1" ht="12" customHeight="1">
      <c r="A615" s="46">
        <v>19000091</v>
      </c>
      <c r="B615" s="30" t="s">
        <v>680</v>
      </c>
      <c r="C615" s="31">
        <v>12837761.390000001</v>
      </c>
      <c r="D615" s="31">
        <v>11646780.6</v>
      </c>
      <c r="E615" s="31">
        <v>11969208.49</v>
      </c>
      <c r="F615" s="31">
        <v>10728328.199999999</v>
      </c>
      <c r="G615" s="31">
        <v>9797008.0800000001</v>
      </c>
      <c r="H615" s="31">
        <v>10889691.23</v>
      </c>
      <c r="I615" s="32">
        <v>6644351.9900000002</v>
      </c>
      <c r="J615" s="32">
        <v>4896414.92</v>
      </c>
      <c r="K615" s="33">
        <v>4549017.51</v>
      </c>
      <c r="L615" s="33">
        <v>4466568.24</v>
      </c>
      <c r="M615" s="33">
        <v>3909905.97</v>
      </c>
      <c r="N615" s="33">
        <v>4102882.74</v>
      </c>
      <c r="O615" s="33">
        <v>4575808.84</v>
      </c>
      <c r="P615" s="34">
        <f t="shared" si="71"/>
        <v>7692245.2570833312</v>
      </c>
      <c r="Q615" s="42"/>
      <c r="R615" s="42"/>
      <c r="S615" s="45" t="s">
        <v>415</v>
      </c>
      <c r="T615" s="38"/>
      <c r="U615" s="39"/>
      <c r="V615" s="39"/>
      <c r="W615" s="39">
        <f>P615</f>
        <v>7692245.2570833312</v>
      </c>
      <c r="X615" s="39"/>
      <c r="Y615" s="39"/>
      <c r="Z615" s="40">
        <f>W615</f>
        <v>7692245.2570833312</v>
      </c>
      <c r="AA615" s="72"/>
      <c r="AB615" s="72"/>
    </row>
    <row r="616" spans="1:28" s="41" customFormat="1" ht="12" customHeight="1">
      <c r="A616" s="46">
        <v>19000093</v>
      </c>
      <c r="B616" s="30" t="s">
        <v>681</v>
      </c>
      <c r="C616" s="31">
        <v>4623721.51</v>
      </c>
      <c r="D616" s="31">
        <v>4666853.4400000004</v>
      </c>
      <c r="E616" s="31">
        <v>4719955.21</v>
      </c>
      <c r="F616" s="31">
        <v>4471223.37</v>
      </c>
      <c r="G616" s="31">
        <v>4777147.99</v>
      </c>
      <c r="H616" s="31">
        <v>4977426.09</v>
      </c>
      <c r="I616" s="32">
        <v>5190307.91</v>
      </c>
      <c r="J616" s="32">
        <v>5146081.46</v>
      </c>
      <c r="K616" s="33">
        <v>5250116.87</v>
      </c>
      <c r="L616" s="33">
        <v>5181895.82</v>
      </c>
      <c r="M616" s="33">
        <v>4956209.66</v>
      </c>
      <c r="N616" s="33">
        <v>4978072.24</v>
      </c>
      <c r="O616" s="33">
        <v>4874667.9400000004</v>
      </c>
      <c r="P616" s="34">
        <f t="shared" si="71"/>
        <v>4922040.3987499997</v>
      </c>
      <c r="Q616" s="42"/>
      <c r="R616" s="42"/>
      <c r="S616" s="45"/>
      <c r="T616" s="38">
        <f>P616</f>
        <v>4922040.3987499997</v>
      </c>
      <c r="U616" s="39"/>
      <c r="V616" s="39"/>
      <c r="W616" s="39"/>
      <c r="X616" s="39"/>
      <c r="Y616" s="39"/>
      <c r="Z616" s="40"/>
      <c r="AA616" s="72"/>
      <c r="AB616" s="72"/>
    </row>
    <row r="617" spans="1:28" s="41" customFormat="1" ht="12" customHeight="1">
      <c r="A617" s="46">
        <v>19000103</v>
      </c>
      <c r="B617" s="30" t="s">
        <v>682</v>
      </c>
      <c r="C617" s="31">
        <v>1117918.3700000001</v>
      </c>
      <c r="D617" s="31">
        <v>1242205.42</v>
      </c>
      <c r="E617" s="31">
        <v>1280529.28</v>
      </c>
      <c r="F617" s="31">
        <v>1154563.8999999999</v>
      </c>
      <c r="G617" s="31">
        <v>1524242.05</v>
      </c>
      <c r="H617" s="31">
        <v>1520700.46</v>
      </c>
      <c r="I617" s="32">
        <v>872450.95</v>
      </c>
      <c r="J617" s="32">
        <v>847687.98</v>
      </c>
      <c r="K617" s="33">
        <v>872450.95</v>
      </c>
      <c r="L617" s="33">
        <v>888275.15</v>
      </c>
      <c r="M617" s="33">
        <v>940380.71</v>
      </c>
      <c r="N617" s="33">
        <v>829008.13</v>
      </c>
      <c r="O617" s="33">
        <v>949273.5</v>
      </c>
      <c r="P617" s="34">
        <f t="shared" si="71"/>
        <v>1083840.9095833336</v>
      </c>
      <c r="Q617" s="42"/>
      <c r="R617" s="42"/>
      <c r="S617" s="45"/>
      <c r="T617" s="38">
        <f t="shared" ref="T617:T618" si="74">P617</f>
        <v>1083840.9095833336</v>
      </c>
      <c r="U617" s="39"/>
      <c r="V617" s="39"/>
      <c r="W617" s="39"/>
      <c r="X617" s="39"/>
      <c r="Y617" s="39"/>
      <c r="Z617" s="40"/>
      <c r="AA617" s="72"/>
      <c r="AB617" s="72"/>
    </row>
    <row r="618" spans="1:28" s="41" customFormat="1" ht="12" customHeight="1">
      <c r="A618" s="46">
        <v>19000111</v>
      </c>
      <c r="B618" s="30" t="s">
        <v>683</v>
      </c>
      <c r="C618" s="31">
        <v>1120183.3799999999</v>
      </c>
      <c r="D618" s="31">
        <v>1089037.58</v>
      </c>
      <c r="E618" s="31">
        <v>1104925.98</v>
      </c>
      <c r="F618" s="31">
        <v>1100533.3999999999</v>
      </c>
      <c r="G618" s="31">
        <v>1105399.02</v>
      </c>
      <c r="H618" s="31">
        <v>1091678.8899999999</v>
      </c>
      <c r="I618" s="32">
        <v>1077085.08</v>
      </c>
      <c r="J618" s="32">
        <v>1085173.6000000001</v>
      </c>
      <c r="K618" s="33">
        <v>1077418.1299999999</v>
      </c>
      <c r="L618" s="33">
        <v>1062824.33</v>
      </c>
      <c r="M618" s="33">
        <v>1048230.52</v>
      </c>
      <c r="N618" s="33">
        <v>1035431.42</v>
      </c>
      <c r="O618" s="33">
        <v>1020837.62</v>
      </c>
      <c r="P618" s="34">
        <f t="shared" si="71"/>
        <v>1079020.7041666666</v>
      </c>
      <c r="Q618" s="42"/>
      <c r="R618" s="42"/>
      <c r="S618" s="45"/>
      <c r="T618" s="38">
        <f t="shared" si="74"/>
        <v>1079020.7041666666</v>
      </c>
      <c r="U618" s="39"/>
      <c r="V618" s="39"/>
      <c r="W618" s="39"/>
      <c r="X618" s="39"/>
      <c r="Y618" s="39"/>
      <c r="Z618" s="40"/>
      <c r="AA618" s="72"/>
      <c r="AB618" s="72"/>
    </row>
    <row r="619" spans="1:28" s="41" customFormat="1" ht="12" customHeight="1">
      <c r="A619" s="46">
        <v>19000112</v>
      </c>
      <c r="B619" s="30" t="s">
        <v>684</v>
      </c>
      <c r="C619" s="31">
        <v>37783.699999999997</v>
      </c>
      <c r="D619" s="31">
        <v>36734.160000000003</v>
      </c>
      <c r="E619" s="31">
        <v>35684.61</v>
      </c>
      <c r="F619" s="31">
        <v>34635.07</v>
      </c>
      <c r="G619" s="31">
        <v>33585.519999999997</v>
      </c>
      <c r="H619" s="31">
        <v>32535.98</v>
      </c>
      <c r="I619" s="32">
        <v>31486.43</v>
      </c>
      <c r="J619" s="32">
        <v>30436.89</v>
      </c>
      <c r="K619" s="33">
        <v>29387.34</v>
      </c>
      <c r="L619" s="33">
        <v>28337.8</v>
      </c>
      <c r="M619" s="33">
        <v>27288.25</v>
      </c>
      <c r="N619" s="33">
        <v>26238.71</v>
      </c>
      <c r="O619" s="33">
        <v>25189.16</v>
      </c>
      <c r="P619" s="34">
        <f t="shared" si="71"/>
        <v>31486.432499999999</v>
      </c>
      <c r="Q619" s="42"/>
      <c r="R619" s="42" t="s">
        <v>685</v>
      </c>
      <c r="S619" s="45" t="s">
        <v>686</v>
      </c>
      <c r="T619" s="38"/>
      <c r="U619" s="39"/>
      <c r="V619" s="39"/>
      <c r="W619" s="39">
        <f>P619</f>
        <v>31486.432499999999</v>
      </c>
      <c r="X619" s="39"/>
      <c r="Y619" s="39">
        <f>W619</f>
        <v>31486.432499999999</v>
      </c>
      <c r="Z619" s="40"/>
      <c r="AA619" s="72"/>
      <c r="AB619" s="72"/>
    </row>
    <row r="620" spans="1:28" s="41" customFormat="1" ht="12" customHeight="1">
      <c r="A620" s="46">
        <v>19000122</v>
      </c>
      <c r="B620" s="30" t="s">
        <v>687</v>
      </c>
      <c r="C620" s="31">
        <v>-95579.13</v>
      </c>
      <c r="D620" s="31">
        <v>-96902.43</v>
      </c>
      <c r="E620" s="31">
        <v>-98225.72</v>
      </c>
      <c r="F620" s="31">
        <v>-93652.09</v>
      </c>
      <c r="G620" s="31">
        <v>-94975.39</v>
      </c>
      <c r="H620" s="31">
        <v>-96298.69</v>
      </c>
      <c r="I620" s="32">
        <v>-97621.98</v>
      </c>
      <c r="J620" s="32">
        <v>-98945.279999999999</v>
      </c>
      <c r="K620" s="33">
        <v>-100268.57</v>
      </c>
      <c r="L620" s="33">
        <v>-101591.87</v>
      </c>
      <c r="M620" s="33">
        <v>-102915.17</v>
      </c>
      <c r="N620" s="33">
        <v>-100949.01</v>
      </c>
      <c r="O620" s="33">
        <v>-102272.31</v>
      </c>
      <c r="P620" s="34">
        <f t="shared" si="71"/>
        <v>-98439.326666666675</v>
      </c>
      <c r="Q620" s="42"/>
      <c r="R620" s="42"/>
      <c r="S620" s="45"/>
      <c r="T620" s="38">
        <f>P620</f>
        <v>-98439.326666666675</v>
      </c>
      <c r="U620" s="39"/>
      <c r="V620" s="39"/>
      <c r="W620" s="39"/>
      <c r="X620" s="39"/>
      <c r="Y620" s="39"/>
      <c r="Z620" s="40"/>
      <c r="AA620" s="72"/>
      <c r="AB620" s="72"/>
    </row>
    <row r="621" spans="1:28" s="41" customFormat="1" ht="12" customHeight="1">
      <c r="A621" s="46">
        <v>19000133</v>
      </c>
      <c r="B621" s="30" t="s">
        <v>688</v>
      </c>
      <c r="C621" s="31">
        <v>13718637.85</v>
      </c>
      <c r="D621" s="31">
        <v>13826956.57</v>
      </c>
      <c r="E621" s="31">
        <v>13934006.82</v>
      </c>
      <c r="F621" s="31">
        <v>14052102.789999999</v>
      </c>
      <c r="G621" s="31">
        <v>14121459.35</v>
      </c>
      <c r="H621" s="31">
        <v>14204588.17</v>
      </c>
      <c r="I621" s="32">
        <v>14079961.390000001</v>
      </c>
      <c r="J621" s="32">
        <v>13978173</v>
      </c>
      <c r="K621" s="33">
        <v>14061092.529999999</v>
      </c>
      <c r="L621" s="33">
        <v>14144048.23</v>
      </c>
      <c r="M621" s="33">
        <v>14227004.289999999</v>
      </c>
      <c r="N621" s="33">
        <v>14310592.91</v>
      </c>
      <c r="O621" s="33">
        <v>14393031.859999999</v>
      </c>
      <c r="P621" s="34">
        <f t="shared" si="71"/>
        <v>14082985.075416667</v>
      </c>
      <c r="Q621" s="42"/>
      <c r="R621" s="42"/>
      <c r="S621" s="45" t="s">
        <v>415</v>
      </c>
      <c r="T621" s="38"/>
      <c r="U621" s="39"/>
      <c r="V621" s="39"/>
      <c r="W621" s="39">
        <f>P621</f>
        <v>14082985.075416667</v>
      </c>
      <c r="X621" s="39"/>
      <c r="Y621" s="39" t="s">
        <v>115</v>
      </c>
      <c r="Z621" s="40">
        <f>W621</f>
        <v>14082985.075416667</v>
      </c>
      <c r="AA621" s="72"/>
      <c r="AB621" s="72"/>
    </row>
    <row r="622" spans="1:28" s="41" customFormat="1" ht="12" customHeight="1">
      <c r="A622" s="51">
        <v>19000151</v>
      </c>
      <c r="B622" s="30" t="s">
        <v>689</v>
      </c>
      <c r="C622" s="31">
        <v>423216.47</v>
      </c>
      <c r="D622" s="31">
        <v>411778.18</v>
      </c>
      <c r="E622" s="31">
        <v>400339.9</v>
      </c>
      <c r="F622" s="31">
        <v>388901.62</v>
      </c>
      <c r="G622" s="31">
        <v>377463.34</v>
      </c>
      <c r="H622" s="31">
        <v>366025.05</v>
      </c>
      <c r="I622" s="32">
        <v>354586.77</v>
      </c>
      <c r="J622" s="32">
        <v>343148.49</v>
      </c>
      <c r="K622" s="33">
        <v>331710.2</v>
      </c>
      <c r="L622" s="33">
        <v>320271.92</v>
      </c>
      <c r="M622" s="33">
        <v>308833.64</v>
      </c>
      <c r="N622" s="33">
        <v>297395.34999999998</v>
      </c>
      <c r="O622" s="33">
        <v>285957.07</v>
      </c>
      <c r="P622" s="34">
        <f t="shared" si="71"/>
        <v>354586.76916666672</v>
      </c>
      <c r="Q622" s="42" t="s">
        <v>690</v>
      </c>
      <c r="R622" s="42"/>
      <c r="S622" s="45" t="s">
        <v>691</v>
      </c>
      <c r="T622" s="38"/>
      <c r="U622" s="39"/>
      <c r="V622" s="39"/>
      <c r="W622" s="39">
        <f>P622</f>
        <v>354586.76916666672</v>
      </c>
      <c r="X622" s="39">
        <f>W622</f>
        <v>354586.76916666672</v>
      </c>
      <c r="Y622" s="39"/>
      <c r="Z622" s="40"/>
      <c r="AA622" s="72"/>
      <c r="AB622" s="72"/>
    </row>
    <row r="623" spans="1:28" s="41" customFormat="1" ht="12" customHeight="1">
      <c r="A623" s="46">
        <v>19000181</v>
      </c>
      <c r="B623" s="30" t="s">
        <v>692</v>
      </c>
      <c r="C623" s="31">
        <v>-1148162.1499999999</v>
      </c>
      <c r="D623" s="31">
        <v>-1169854.73</v>
      </c>
      <c r="E623" s="31">
        <v>-1193012.23</v>
      </c>
      <c r="F623" s="31">
        <v>-1142919.3400000001</v>
      </c>
      <c r="G623" s="31">
        <v>-1162426.3700000001</v>
      </c>
      <c r="H623" s="31">
        <v>-1153814.57</v>
      </c>
      <c r="I623" s="32">
        <v>-1165539.96</v>
      </c>
      <c r="J623" s="32">
        <v>-1185574.51</v>
      </c>
      <c r="K623" s="33">
        <v>-1031089.63</v>
      </c>
      <c r="L623" s="33">
        <v>-1050732.8</v>
      </c>
      <c r="M623" s="33">
        <v>-1007442.59</v>
      </c>
      <c r="N623" s="33">
        <v>-1019376.96</v>
      </c>
      <c r="O623" s="33">
        <v>-1031617.27</v>
      </c>
      <c r="P623" s="34">
        <f t="shared" si="71"/>
        <v>-1114306.1166666669</v>
      </c>
      <c r="Q623" s="42"/>
      <c r="R623" s="42"/>
      <c r="S623" s="45"/>
      <c r="T623" s="38">
        <f>P623</f>
        <v>-1114306.1166666669</v>
      </c>
      <c r="U623" s="39"/>
      <c r="V623" s="39"/>
      <c r="W623" s="39"/>
      <c r="X623" s="39"/>
      <c r="Y623" s="39"/>
      <c r="Z623" s="40"/>
      <c r="AA623" s="72"/>
      <c r="AB623" s="72"/>
    </row>
    <row r="624" spans="1:28" s="41" customFormat="1" ht="12" customHeight="1">
      <c r="A624" s="46">
        <v>19000193</v>
      </c>
      <c r="B624" s="30" t="s">
        <v>693</v>
      </c>
      <c r="C624" s="31">
        <v>17207.97</v>
      </c>
      <c r="D624" s="31">
        <v>17207.97</v>
      </c>
      <c r="E624" s="31">
        <v>17207.97</v>
      </c>
      <c r="F624" s="31">
        <v>176679.87</v>
      </c>
      <c r="G624" s="31">
        <v>176679.87</v>
      </c>
      <c r="H624" s="31">
        <v>176679.87</v>
      </c>
      <c r="I624" s="32">
        <v>176679.87</v>
      </c>
      <c r="J624" s="32">
        <v>176679.87</v>
      </c>
      <c r="K624" s="33">
        <v>176679.87</v>
      </c>
      <c r="L624" s="33">
        <v>176679.87</v>
      </c>
      <c r="M624" s="33">
        <v>176679.87</v>
      </c>
      <c r="N624" s="33">
        <v>176679.87</v>
      </c>
      <c r="O624" s="33">
        <v>176679.87</v>
      </c>
      <c r="P624" s="34">
        <f t="shared" si="71"/>
        <v>143456.55750000002</v>
      </c>
      <c r="Q624" s="49"/>
      <c r="R624" s="49"/>
      <c r="S624" s="50" t="s">
        <v>415</v>
      </c>
      <c r="T624" s="38"/>
      <c r="U624" s="39"/>
      <c r="V624" s="39"/>
      <c r="W624" s="39">
        <f>P624</f>
        <v>143456.55750000002</v>
      </c>
      <c r="X624" s="39"/>
      <c r="Y624" s="39" t="s">
        <v>115</v>
      </c>
      <c r="Z624" s="40">
        <f>W624</f>
        <v>143456.55750000002</v>
      </c>
      <c r="AA624" s="72"/>
      <c r="AB624" s="72"/>
    </row>
    <row r="625" spans="1:28" s="41" customFormat="1" ht="12" customHeight="1">
      <c r="A625" s="46">
        <v>19000251</v>
      </c>
      <c r="B625" s="30" t="s">
        <v>694</v>
      </c>
      <c r="C625" s="31">
        <v>17226.759999999998</v>
      </c>
      <c r="D625" s="31">
        <v>16299.1</v>
      </c>
      <c r="E625" s="31">
        <v>15371.45</v>
      </c>
      <c r="F625" s="31">
        <v>14407.36</v>
      </c>
      <c r="G625" s="31">
        <v>13479.7</v>
      </c>
      <c r="H625" s="31">
        <v>12552.04</v>
      </c>
      <c r="I625" s="32">
        <v>11624.39</v>
      </c>
      <c r="J625" s="32">
        <v>10696.73</v>
      </c>
      <c r="K625" s="33">
        <v>9769.42</v>
      </c>
      <c r="L625" s="33">
        <v>9281.94</v>
      </c>
      <c r="M625" s="33">
        <v>8794.4599999999991</v>
      </c>
      <c r="N625" s="33">
        <v>8306.98</v>
      </c>
      <c r="O625" s="33">
        <v>7819.5</v>
      </c>
      <c r="P625" s="34">
        <f t="shared" si="71"/>
        <v>11925.558333333332</v>
      </c>
      <c r="Q625" s="49"/>
      <c r="R625" s="49"/>
      <c r="S625" s="50" t="s">
        <v>115</v>
      </c>
      <c r="T625" s="38">
        <f>P625</f>
        <v>11925.558333333332</v>
      </c>
      <c r="U625" s="39"/>
      <c r="V625" s="39"/>
      <c r="W625" s="39"/>
      <c r="X625" s="39"/>
      <c r="Y625" s="39"/>
      <c r="Z625" s="40"/>
      <c r="AA625" s="72"/>
      <c r="AB625" s="72"/>
    </row>
    <row r="626" spans="1:28" s="41" customFormat="1" ht="12" customHeight="1">
      <c r="A626" s="46">
        <v>19000283</v>
      </c>
      <c r="B626" s="30" t="s">
        <v>695</v>
      </c>
      <c r="C626" s="31">
        <v>2425588.63</v>
      </c>
      <c r="D626" s="31">
        <v>2542566.33</v>
      </c>
      <c r="E626" s="31">
        <v>2659544.0299999998</v>
      </c>
      <c r="F626" s="31">
        <v>2988057.18</v>
      </c>
      <c r="G626" s="31">
        <v>3107407.18</v>
      </c>
      <c r="H626" s="31">
        <v>3226757.18</v>
      </c>
      <c r="I626" s="32">
        <v>2019918.79</v>
      </c>
      <c r="J626" s="32">
        <v>2146618.79</v>
      </c>
      <c r="K626" s="33">
        <v>2273318.79</v>
      </c>
      <c r="L626" s="33">
        <v>2361442.84</v>
      </c>
      <c r="M626" s="33">
        <v>2493392.84</v>
      </c>
      <c r="N626" s="33">
        <v>2625342.84</v>
      </c>
      <c r="O626" s="33">
        <v>2633065.94</v>
      </c>
      <c r="P626" s="34">
        <f t="shared" si="71"/>
        <v>2581141.1729166661</v>
      </c>
      <c r="Q626" s="42"/>
      <c r="R626" s="42"/>
      <c r="S626" s="45" t="s">
        <v>415</v>
      </c>
      <c r="T626" s="38"/>
      <c r="U626" s="39"/>
      <c r="V626" s="39"/>
      <c r="W626" s="39">
        <f>P626</f>
        <v>2581141.1729166661</v>
      </c>
      <c r="X626" s="39"/>
      <c r="Y626" s="39" t="s">
        <v>115</v>
      </c>
      <c r="Z626" s="40">
        <f>W626</f>
        <v>2581141.1729166661</v>
      </c>
      <c r="AA626" s="72"/>
      <c r="AB626" s="72"/>
    </row>
    <row r="627" spans="1:28" s="41" customFormat="1" ht="12" customHeight="1">
      <c r="A627" s="46">
        <v>19000361</v>
      </c>
      <c r="B627" s="30" t="s">
        <v>696</v>
      </c>
      <c r="C627" s="31">
        <v>159437</v>
      </c>
      <c r="D627" s="31">
        <v>159437</v>
      </c>
      <c r="E627" s="31">
        <v>159437</v>
      </c>
      <c r="F627" s="31">
        <v>159437</v>
      </c>
      <c r="G627" s="31">
        <v>159437</v>
      </c>
      <c r="H627" s="31">
        <v>159437</v>
      </c>
      <c r="I627" s="32">
        <v>159437</v>
      </c>
      <c r="J627" s="32">
        <v>159437</v>
      </c>
      <c r="K627" s="33">
        <v>159437</v>
      </c>
      <c r="L627" s="33">
        <v>159437</v>
      </c>
      <c r="M627" s="33">
        <v>159437</v>
      </c>
      <c r="N627" s="33">
        <v>159437</v>
      </c>
      <c r="O627" s="33">
        <v>159437</v>
      </c>
      <c r="P627" s="34">
        <f t="shared" si="71"/>
        <v>159437</v>
      </c>
      <c r="Q627" s="42"/>
      <c r="R627" s="42"/>
      <c r="S627" s="45"/>
      <c r="T627" s="38">
        <f t="shared" ref="T627:T628" si="75">P627</f>
        <v>159437</v>
      </c>
      <c r="U627" s="39"/>
      <c r="V627" s="39"/>
      <c r="W627" s="39"/>
      <c r="X627" s="39"/>
      <c r="Y627" s="39"/>
      <c r="Z627" s="40"/>
      <c r="AA627" s="72"/>
      <c r="AB627" s="72"/>
    </row>
    <row r="628" spans="1:28" s="41" customFormat="1" ht="12" customHeight="1">
      <c r="A628" s="46">
        <v>19000371</v>
      </c>
      <c r="B628" s="30" t="s">
        <v>697</v>
      </c>
      <c r="C628" s="31">
        <v>39010.93</v>
      </c>
      <c r="D628" s="31">
        <v>40958.379999999997</v>
      </c>
      <c r="E628" s="31">
        <v>36753.85</v>
      </c>
      <c r="F628" s="31">
        <v>37654.480000000003</v>
      </c>
      <c r="G628" s="31">
        <v>35031.72</v>
      </c>
      <c r="H628" s="31">
        <v>36636.9</v>
      </c>
      <c r="I628" s="32">
        <v>23305.23</v>
      </c>
      <c r="J628" s="32">
        <v>13855.16</v>
      </c>
      <c r="K628" s="33">
        <v>1046077.73</v>
      </c>
      <c r="L628" s="33">
        <v>0</v>
      </c>
      <c r="M628" s="33">
        <v>-27032.51</v>
      </c>
      <c r="N628" s="33">
        <v>24818.68</v>
      </c>
      <c r="O628" s="33">
        <v>24026.14</v>
      </c>
      <c r="P628" s="34">
        <f t="shared" si="71"/>
        <v>108298.17958333332</v>
      </c>
      <c r="Q628" s="42"/>
      <c r="R628" s="42"/>
      <c r="S628" s="45"/>
      <c r="T628" s="38">
        <f t="shared" si="75"/>
        <v>108298.17958333332</v>
      </c>
      <c r="U628" s="39"/>
      <c r="V628" s="39"/>
      <c r="W628" s="39"/>
      <c r="X628" s="39"/>
      <c r="Y628" s="39"/>
      <c r="Z628" s="40"/>
      <c r="AA628" s="72"/>
      <c r="AB628" s="72"/>
    </row>
    <row r="629" spans="1:28" s="41" customFormat="1" ht="12" customHeight="1">
      <c r="A629" s="46">
        <v>19000403</v>
      </c>
      <c r="B629" s="30" t="s">
        <v>698</v>
      </c>
      <c r="C629" s="31">
        <v>156778.54999999999</v>
      </c>
      <c r="D629" s="31">
        <v>156156.6</v>
      </c>
      <c r="E629" s="31">
        <v>155534.65</v>
      </c>
      <c r="F629" s="31">
        <v>154912.70000000001</v>
      </c>
      <c r="G629" s="31">
        <v>154290.75</v>
      </c>
      <c r="H629" s="31">
        <v>153668.79999999999</v>
      </c>
      <c r="I629" s="32">
        <v>153046.85</v>
      </c>
      <c r="J629" s="32">
        <v>152424.9</v>
      </c>
      <c r="K629" s="33">
        <v>151802.95000000001</v>
      </c>
      <c r="L629" s="33">
        <v>151181</v>
      </c>
      <c r="M629" s="33">
        <v>150559.04999999999</v>
      </c>
      <c r="N629" s="33">
        <v>149937.1</v>
      </c>
      <c r="O629" s="33">
        <v>149315.15</v>
      </c>
      <c r="P629" s="34">
        <f t="shared" si="71"/>
        <v>153046.85</v>
      </c>
      <c r="Q629" s="42"/>
      <c r="R629" s="42"/>
      <c r="S629" s="45" t="s">
        <v>54</v>
      </c>
      <c r="T629" s="38"/>
      <c r="U629" s="39"/>
      <c r="V629" s="39">
        <f>P629</f>
        <v>153046.85</v>
      </c>
      <c r="W629" s="39"/>
      <c r="X629" s="39"/>
      <c r="Y629" s="39"/>
      <c r="Z629" s="40"/>
      <c r="AA629" s="72"/>
      <c r="AB629" s="72"/>
    </row>
    <row r="630" spans="1:28" s="41" customFormat="1" ht="12" customHeight="1">
      <c r="A630" s="46">
        <v>19000441</v>
      </c>
      <c r="B630" s="30" t="s">
        <v>699</v>
      </c>
      <c r="C630" s="31">
        <v>5222601.24</v>
      </c>
      <c r="D630" s="31">
        <v>5357222.68</v>
      </c>
      <c r="E630" s="31">
        <v>5492078.25</v>
      </c>
      <c r="F630" s="31">
        <v>5629937.3899999997</v>
      </c>
      <c r="G630" s="31">
        <v>5762617.5199999996</v>
      </c>
      <c r="H630" s="31">
        <v>5888026.8799999999</v>
      </c>
      <c r="I630" s="32">
        <v>6035050.2999999998</v>
      </c>
      <c r="J630" s="32">
        <v>6218972.0700000003</v>
      </c>
      <c r="K630" s="33">
        <v>6403123.9199999999</v>
      </c>
      <c r="L630" s="33">
        <v>6587506.4000000004</v>
      </c>
      <c r="M630" s="33">
        <v>6772120.3399999999</v>
      </c>
      <c r="N630" s="33">
        <v>6951620.0599999996</v>
      </c>
      <c r="O630" s="33">
        <v>7131037.4299999997</v>
      </c>
      <c r="P630" s="34">
        <f t="shared" si="71"/>
        <v>6106257.92875</v>
      </c>
      <c r="Q630" s="42" t="s">
        <v>700</v>
      </c>
      <c r="R630" s="42"/>
      <c r="S630" s="45" t="s">
        <v>691</v>
      </c>
      <c r="T630" s="38"/>
      <c r="U630" s="39"/>
      <c r="V630" s="39"/>
      <c r="W630" s="39">
        <f>P630</f>
        <v>6106257.92875</v>
      </c>
      <c r="X630" s="39">
        <f>W630</f>
        <v>6106257.92875</v>
      </c>
      <c r="Y630" s="39"/>
      <c r="Z630" s="40"/>
      <c r="AA630" s="72"/>
      <c r="AB630" s="72"/>
    </row>
    <row r="631" spans="1:28" s="41" customFormat="1" ht="12" customHeight="1">
      <c r="A631" s="46">
        <v>19000443</v>
      </c>
      <c r="B631" s="86" t="s">
        <v>701</v>
      </c>
      <c r="C631" s="31">
        <v>77544034.310000002</v>
      </c>
      <c r="D631" s="31">
        <v>76990378.670000002</v>
      </c>
      <c r="E631" s="31">
        <v>76436723.040000007</v>
      </c>
      <c r="F631" s="31">
        <v>74089796.549999997</v>
      </c>
      <c r="G631" s="31">
        <v>73699342.379999995</v>
      </c>
      <c r="H631" s="31">
        <v>73308888.219999999</v>
      </c>
      <c r="I631" s="32">
        <v>72918434.049999997</v>
      </c>
      <c r="J631" s="32">
        <v>72527979.890000001</v>
      </c>
      <c r="K631" s="33">
        <v>72137525.719999999</v>
      </c>
      <c r="L631" s="33">
        <v>71747071.560000002</v>
      </c>
      <c r="M631" s="33">
        <v>71356617.390000001</v>
      </c>
      <c r="N631" s="33">
        <v>70966163.230000004</v>
      </c>
      <c r="O631" s="33">
        <v>71044066.609999999</v>
      </c>
      <c r="P631" s="34">
        <f t="shared" si="71"/>
        <v>73372747.596666664</v>
      </c>
      <c r="Q631" s="42"/>
      <c r="R631" s="42"/>
      <c r="S631" s="45" t="s">
        <v>415</v>
      </c>
      <c r="T631" s="38"/>
      <c r="U631" s="39"/>
      <c r="V631" s="39"/>
      <c r="W631" s="39">
        <f>P631</f>
        <v>73372747.596666664</v>
      </c>
      <c r="X631" s="39"/>
      <c r="Y631" s="39"/>
      <c r="Z631" s="40">
        <f>W631</f>
        <v>73372747.596666664</v>
      </c>
      <c r="AA631" s="72"/>
      <c r="AB631" s="72"/>
    </row>
    <row r="632" spans="1:28" s="41" customFormat="1" ht="12" customHeight="1">
      <c r="A632" s="46">
        <v>19000453</v>
      </c>
      <c r="B632" s="86" t="s">
        <v>702</v>
      </c>
      <c r="C632" s="31">
        <v>6201740.9000000004</v>
      </c>
      <c r="D632" s="31">
        <v>6141251.0999999996</v>
      </c>
      <c r="E632" s="31">
        <v>6080761.2999999998</v>
      </c>
      <c r="F632" s="31">
        <v>4416333.1500000004</v>
      </c>
      <c r="G632" s="31">
        <v>4379207.34</v>
      </c>
      <c r="H632" s="31">
        <v>4342081.5199999996</v>
      </c>
      <c r="I632" s="32">
        <v>4304955.71</v>
      </c>
      <c r="J632" s="32">
        <v>4267829.9000000004</v>
      </c>
      <c r="K632" s="33">
        <v>4230704.09</v>
      </c>
      <c r="L632" s="33">
        <v>4193578.27</v>
      </c>
      <c r="M632" s="33">
        <v>4156452.46</v>
      </c>
      <c r="N632" s="33">
        <v>4119326.65</v>
      </c>
      <c r="O632" s="33">
        <v>4082200.84</v>
      </c>
      <c r="P632" s="34">
        <f t="shared" si="71"/>
        <v>4647871.03</v>
      </c>
      <c r="Q632" s="42"/>
      <c r="R632" s="42"/>
      <c r="S632" s="45" t="s">
        <v>415</v>
      </c>
      <c r="T632" s="38"/>
      <c r="U632" s="39"/>
      <c r="V632" s="39"/>
      <c r="W632" s="39">
        <f>P632</f>
        <v>4647871.03</v>
      </c>
      <c r="X632" s="39"/>
      <c r="Y632" s="39"/>
      <c r="Z632" s="40">
        <f>W632</f>
        <v>4647871.03</v>
      </c>
      <c r="AA632" s="72"/>
      <c r="AB632" s="72"/>
    </row>
    <row r="633" spans="1:28" s="41" customFormat="1" ht="12" customHeight="1">
      <c r="A633" s="46">
        <v>19000463</v>
      </c>
      <c r="B633" s="86" t="s">
        <v>703</v>
      </c>
      <c r="C633" s="31">
        <v>-1126475.46</v>
      </c>
      <c r="D633" s="31">
        <v>-1117317.1200000001</v>
      </c>
      <c r="E633" s="31">
        <v>-1108158.79</v>
      </c>
      <c r="F633" s="31">
        <v>-1034250.46</v>
      </c>
      <c r="G633" s="31">
        <v>-1026696.29</v>
      </c>
      <c r="H633" s="31">
        <v>-1019142.13</v>
      </c>
      <c r="I633" s="32">
        <v>-1011587.96</v>
      </c>
      <c r="J633" s="32">
        <v>-1004033.8</v>
      </c>
      <c r="K633" s="33">
        <v>-996479.63</v>
      </c>
      <c r="L633" s="33">
        <v>-988925.47</v>
      </c>
      <c r="M633" s="33">
        <v>-981371.3</v>
      </c>
      <c r="N633" s="33">
        <v>-973817.14</v>
      </c>
      <c r="O633" s="33">
        <v>-1596642.73</v>
      </c>
      <c r="P633" s="34">
        <f t="shared" si="71"/>
        <v>-1051944.9320833336</v>
      </c>
      <c r="Q633" s="42"/>
      <c r="R633" s="42"/>
      <c r="S633" s="45" t="s">
        <v>415</v>
      </c>
      <c r="T633" s="38"/>
      <c r="U633" s="39"/>
      <c r="V633" s="39"/>
      <c r="W633" s="39">
        <f>P633</f>
        <v>-1051944.9320833336</v>
      </c>
      <c r="X633" s="39"/>
      <c r="Y633" s="39"/>
      <c r="Z633" s="40">
        <f>W633</f>
        <v>-1051944.9320833336</v>
      </c>
      <c r="AA633" s="72"/>
      <c r="AB633" s="72"/>
    </row>
    <row r="634" spans="1:28" s="41" customFormat="1" ht="12" customHeight="1">
      <c r="A634" s="46">
        <v>19000471</v>
      </c>
      <c r="B634" s="30" t="s">
        <v>704</v>
      </c>
      <c r="C634" s="31">
        <v>3657633.9</v>
      </c>
      <c r="D634" s="31">
        <v>3664712.76</v>
      </c>
      <c r="E634" s="31">
        <v>3676187.53</v>
      </c>
      <c r="F634" s="31">
        <v>3680992.71</v>
      </c>
      <c r="G634" s="31">
        <v>3696891.36</v>
      </c>
      <c r="H634" s="31">
        <v>3728369.59</v>
      </c>
      <c r="I634" s="32">
        <v>3783624.4</v>
      </c>
      <c r="J634" s="32">
        <v>3808756.15</v>
      </c>
      <c r="K634" s="33">
        <v>3851209.65</v>
      </c>
      <c r="L634" s="33">
        <v>3889286.88</v>
      </c>
      <c r="M634" s="33">
        <v>3909413.37</v>
      </c>
      <c r="N634" s="33">
        <v>3932854.18</v>
      </c>
      <c r="O634" s="33">
        <v>3963422.08</v>
      </c>
      <c r="P634" s="34">
        <f t="shared" si="71"/>
        <v>3786068.8808333329</v>
      </c>
      <c r="Q634" s="42"/>
      <c r="R634" s="42"/>
      <c r="S634" s="45"/>
      <c r="T634" s="38">
        <f t="shared" ref="T634:T635" si="76">P634</f>
        <v>3786068.8808333329</v>
      </c>
      <c r="U634" s="39"/>
      <c r="V634" s="39"/>
      <c r="W634" s="39"/>
      <c r="X634" s="39"/>
      <c r="Y634" s="39"/>
      <c r="Z634" s="40"/>
      <c r="AA634" s="72"/>
      <c r="AB634" s="72"/>
    </row>
    <row r="635" spans="1:28" s="41" customFormat="1" ht="12" customHeight="1">
      <c r="A635" s="46">
        <v>19000473</v>
      </c>
      <c r="B635" s="30" t="s">
        <v>705</v>
      </c>
      <c r="C635" s="31">
        <v>2562568</v>
      </c>
      <c r="D635" s="31">
        <v>2562568</v>
      </c>
      <c r="E635" s="31">
        <v>2562568</v>
      </c>
      <c r="F635" s="31">
        <v>2562568</v>
      </c>
      <c r="G635" s="31">
        <v>2562568</v>
      </c>
      <c r="H635" s="31">
        <v>2562568</v>
      </c>
      <c r="I635" s="32">
        <v>2562568</v>
      </c>
      <c r="J635" s="32">
        <v>2562568</v>
      </c>
      <c r="K635" s="33">
        <v>2562568</v>
      </c>
      <c r="L635" s="33">
        <v>2562568</v>
      </c>
      <c r="M635" s="33">
        <v>2562568</v>
      </c>
      <c r="N635" s="33">
        <v>2562568</v>
      </c>
      <c r="O635" s="33">
        <v>2562568</v>
      </c>
      <c r="P635" s="34">
        <f t="shared" si="71"/>
        <v>2562568</v>
      </c>
      <c r="Q635" s="42"/>
      <c r="R635" s="42"/>
      <c r="S635" s="45"/>
      <c r="T635" s="38">
        <f t="shared" si="76"/>
        <v>2562568</v>
      </c>
      <c r="U635" s="39"/>
      <c r="V635" s="39"/>
      <c r="W635" s="39"/>
      <c r="X635" s="39"/>
      <c r="Y635" s="39"/>
      <c r="Z635" s="40"/>
      <c r="AA635" s="72"/>
      <c r="AB635" s="72"/>
    </row>
    <row r="636" spans="1:28" s="92" customFormat="1" ht="12" customHeight="1">
      <c r="A636" s="46">
        <v>19000491</v>
      </c>
      <c r="B636" s="30" t="s">
        <v>706</v>
      </c>
      <c r="C636" s="31">
        <v>2090026.75</v>
      </c>
      <c r="D636" s="31">
        <v>2081957.15</v>
      </c>
      <c r="E636" s="31">
        <v>2073887.55</v>
      </c>
      <c r="F636" s="31">
        <v>2065817.95</v>
      </c>
      <c r="G636" s="31">
        <v>2057748.35</v>
      </c>
      <c r="H636" s="31">
        <v>2049678.75</v>
      </c>
      <c r="I636" s="32">
        <v>2041609.15</v>
      </c>
      <c r="J636" s="32">
        <v>2033539.55</v>
      </c>
      <c r="K636" s="33">
        <v>2025469.95</v>
      </c>
      <c r="L636" s="33">
        <v>2017400.35</v>
      </c>
      <c r="M636" s="33">
        <v>2009330.75</v>
      </c>
      <c r="N636" s="33">
        <v>2001261.15</v>
      </c>
      <c r="O636" s="33">
        <v>1993191.55</v>
      </c>
      <c r="P636" s="34">
        <f t="shared" si="71"/>
        <v>2041609.1499999997</v>
      </c>
      <c r="Q636" s="87"/>
      <c r="R636" s="87"/>
      <c r="S636" s="88" t="s">
        <v>415</v>
      </c>
      <c r="T636" s="89"/>
      <c r="U636" s="90"/>
      <c r="V636" s="90"/>
      <c r="W636" s="39">
        <f>P636</f>
        <v>2041609.1499999997</v>
      </c>
      <c r="X636" s="39"/>
      <c r="Y636" s="39"/>
      <c r="Z636" s="40">
        <f>W636</f>
        <v>2041609.1499999997</v>
      </c>
      <c r="AA636" s="91"/>
      <c r="AB636" s="91"/>
    </row>
    <row r="637" spans="1:28" s="41" customFormat="1" ht="12" customHeight="1">
      <c r="A637" s="46">
        <v>19000551</v>
      </c>
      <c r="B637" s="30" t="s">
        <v>707</v>
      </c>
      <c r="C637" s="31">
        <v>1965399</v>
      </c>
      <c r="D637" s="31">
        <v>1965399</v>
      </c>
      <c r="E637" s="31">
        <v>1965399</v>
      </c>
      <c r="F637" s="31">
        <v>1965399</v>
      </c>
      <c r="G637" s="31">
        <v>1965399</v>
      </c>
      <c r="H637" s="31">
        <v>0</v>
      </c>
      <c r="I637" s="32">
        <v>1965399</v>
      </c>
      <c r="J637" s="32">
        <v>1965399</v>
      </c>
      <c r="K637" s="33">
        <v>1965399</v>
      </c>
      <c r="L637" s="33">
        <v>1965399</v>
      </c>
      <c r="M637" s="33">
        <v>1965399</v>
      </c>
      <c r="N637" s="33">
        <v>1965399</v>
      </c>
      <c r="O637" s="33">
        <v>1965399</v>
      </c>
      <c r="P637" s="34">
        <f t="shared" si="71"/>
        <v>1801615.75</v>
      </c>
      <c r="Q637" s="49"/>
      <c r="R637" s="49"/>
      <c r="S637" s="50" t="s">
        <v>415</v>
      </c>
      <c r="T637" s="38"/>
      <c r="U637" s="39"/>
      <c r="V637" s="39"/>
      <c r="W637" s="39">
        <f>P637</f>
        <v>1801615.75</v>
      </c>
      <c r="X637" s="39"/>
      <c r="Y637" s="39"/>
      <c r="Z637" s="40">
        <f>W637</f>
        <v>1801615.75</v>
      </c>
      <c r="AA637" s="72"/>
      <c r="AB637" s="72"/>
    </row>
    <row r="638" spans="1:28" s="41" customFormat="1" ht="12" customHeight="1">
      <c r="A638" s="46">
        <v>19000552</v>
      </c>
      <c r="B638" s="30" t="s">
        <v>708</v>
      </c>
      <c r="C638" s="31">
        <v>765140.24</v>
      </c>
      <c r="D638" s="31">
        <v>656301.91</v>
      </c>
      <c r="E638" s="31">
        <v>677096.72</v>
      </c>
      <c r="F638" s="31">
        <v>562917.92000000004</v>
      </c>
      <c r="G638" s="31">
        <v>638465.18000000005</v>
      </c>
      <c r="H638" s="31">
        <v>561248.64</v>
      </c>
      <c r="I638" s="32">
        <v>437513</v>
      </c>
      <c r="J638" s="32">
        <v>482606.52</v>
      </c>
      <c r="K638" s="33">
        <v>554634.88</v>
      </c>
      <c r="L638" s="33">
        <v>527215.46</v>
      </c>
      <c r="M638" s="33">
        <v>490289.15</v>
      </c>
      <c r="N638" s="33">
        <v>557552.04</v>
      </c>
      <c r="O638" s="33">
        <v>539129.1</v>
      </c>
      <c r="P638" s="34">
        <f t="shared" si="71"/>
        <v>566498.00750000007</v>
      </c>
      <c r="Q638" s="42"/>
      <c r="R638" s="42"/>
      <c r="S638" s="45"/>
      <c r="T638" s="38">
        <f>P638</f>
        <v>566498.00750000007</v>
      </c>
      <c r="U638" s="39"/>
      <c r="V638" s="39"/>
      <c r="W638" s="39"/>
      <c r="X638" s="39"/>
      <c r="Y638" s="39"/>
      <c r="Z638" s="40"/>
      <c r="AA638" s="72"/>
      <c r="AB638" s="72"/>
    </row>
    <row r="639" spans="1:28" s="41" customFormat="1" ht="12" customHeight="1">
      <c r="A639" s="54">
        <v>19000553</v>
      </c>
      <c r="B639" s="55" t="s">
        <v>709</v>
      </c>
      <c r="C639" s="31">
        <v>241142.82</v>
      </c>
      <c r="D639" s="31">
        <v>234050.39</v>
      </c>
      <c r="E639" s="31">
        <v>226957.95</v>
      </c>
      <c r="F639" s="31">
        <v>219865.52</v>
      </c>
      <c r="G639" s="31">
        <v>212773.09</v>
      </c>
      <c r="H639" s="31">
        <v>205680.65</v>
      </c>
      <c r="I639" s="32">
        <v>198588.22</v>
      </c>
      <c r="J639" s="32">
        <v>191495.78</v>
      </c>
      <c r="K639" s="33">
        <v>184403.35</v>
      </c>
      <c r="L639" s="33">
        <v>177310.91</v>
      </c>
      <c r="M639" s="33">
        <v>170218.47</v>
      </c>
      <c r="N639" s="33">
        <v>163126.04</v>
      </c>
      <c r="O639" s="33">
        <v>156033.60999999999</v>
      </c>
      <c r="P639" s="34">
        <f t="shared" si="71"/>
        <v>198588.21541666662</v>
      </c>
      <c r="Q639" s="80" t="s">
        <v>710</v>
      </c>
      <c r="R639" s="43" t="s">
        <v>711</v>
      </c>
      <c r="S639" s="44" t="s">
        <v>712</v>
      </c>
      <c r="T639" s="38"/>
      <c r="U639" s="39"/>
      <c r="V639" s="39"/>
      <c r="W639" s="39">
        <f>P639</f>
        <v>198588.21541666662</v>
      </c>
      <c r="X639" s="39">
        <f>W639*B1102</f>
        <v>133411.56311691663</v>
      </c>
      <c r="Y639" s="39">
        <f>W639*B1103</f>
        <v>65176.652299749978</v>
      </c>
      <c r="Z639" s="40"/>
      <c r="AA639" s="72"/>
      <c r="AB639" s="72"/>
    </row>
    <row r="640" spans="1:28" s="41" customFormat="1" ht="12" customHeight="1">
      <c r="A640" s="46">
        <v>19000562</v>
      </c>
      <c r="B640" s="30" t="s">
        <v>713</v>
      </c>
      <c r="C640" s="31">
        <v>1602040.3</v>
      </c>
      <c r="D640" s="31">
        <v>1605794.75</v>
      </c>
      <c r="E640" s="31">
        <v>1609549.2</v>
      </c>
      <c r="F640" s="31">
        <v>1613302.95</v>
      </c>
      <c r="G640" s="31">
        <v>1617057.34</v>
      </c>
      <c r="H640" s="31">
        <v>1620811.74</v>
      </c>
      <c r="I640" s="32">
        <v>1551030.42</v>
      </c>
      <c r="J640" s="32">
        <v>1530272.91</v>
      </c>
      <c r="K640" s="33">
        <v>1509515.4</v>
      </c>
      <c r="L640" s="33">
        <v>1488757.89</v>
      </c>
      <c r="M640" s="33">
        <v>1468000.38</v>
      </c>
      <c r="N640" s="33">
        <v>1153100.07</v>
      </c>
      <c r="O640" s="33">
        <v>1132342.56</v>
      </c>
      <c r="P640" s="34">
        <f t="shared" si="71"/>
        <v>1511198.7066666668</v>
      </c>
      <c r="Q640" s="42"/>
      <c r="R640" s="42"/>
      <c r="S640" s="45"/>
      <c r="T640" s="38">
        <f>P640</f>
        <v>1511198.7066666668</v>
      </c>
      <c r="U640" s="39"/>
      <c r="V640" s="39"/>
      <c r="W640" s="39"/>
      <c r="X640" s="39"/>
      <c r="Y640" s="39"/>
      <c r="Z640" s="40"/>
      <c r="AA640" s="72"/>
      <c r="AB640" s="72"/>
    </row>
    <row r="641" spans="1:28" s="41" customFormat="1" ht="12" customHeight="1">
      <c r="A641" s="54">
        <v>19000563</v>
      </c>
      <c r="B641" s="55" t="s">
        <v>714</v>
      </c>
      <c r="C641" s="31">
        <v>0.02</v>
      </c>
      <c r="D641" s="31">
        <v>0.02</v>
      </c>
      <c r="E641" s="31">
        <v>0.02</v>
      </c>
      <c r="F641" s="31">
        <v>0</v>
      </c>
      <c r="G641" s="31">
        <v>0</v>
      </c>
      <c r="H641" s="31">
        <v>0</v>
      </c>
      <c r="I641" s="32">
        <v>0</v>
      </c>
      <c r="J641" s="32">
        <v>0</v>
      </c>
      <c r="K641" s="33">
        <v>0</v>
      </c>
      <c r="L641" s="33">
        <v>0</v>
      </c>
      <c r="M641" s="33">
        <v>0</v>
      </c>
      <c r="N641" s="33">
        <v>0</v>
      </c>
      <c r="O641" s="33">
        <v>0</v>
      </c>
      <c r="P641" s="34">
        <f t="shared" si="71"/>
        <v>4.1666666666666666E-3</v>
      </c>
      <c r="Q641" s="80"/>
      <c r="R641" s="43"/>
      <c r="S641" s="44"/>
      <c r="T641" s="38"/>
      <c r="U641" s="39"/>
      <c r="V641" s="39"/>
      <c r="W641" s="39"/>
      <c r="X641" s="39"/>
      <c r="Y641" s="39"/>
      <c r="Z641" s="40"/>
      <c r="AA641" s="72"/>
      <c r="AB641" s="72"/>
    </row>
    <row r="642" spans="1:28" s="41" customFormat="1" ht="12" customHeight="1">
      <c r="A642" s="46">
        <v>19000572</v>
      </c>
      <c r="B642" s="30" t="s">
        <v>715</v>
      </c>
      <c r="C642" s="31">
        <v>268142.34999999998</v>
      </c>
      <c r="D642" s="31">
        <v>266718.90000000002</v>
      </c>
      <c r="E642" s="31">
        <v>265295.45</v>
      </c>
      <c r="F642" s="31">
        <v>263872</v>
      </c>
      <c r="G642" s="31">
        <v>262448.55</v>
      </c>
      <c r="H642" s="31">
        <v>261025.1</v>
      </c>
      <c r="I642" s="32">
        <v>259601.65</v>
      </c>
      <c r="J642" s="32">
        <v>255010.94</v>
      </c>
      <c r="K642" s="33">
        <v>252795.67</v>
      </c>
      <c r="L642" s="33">
        <v>250580.41</v>
      </c>
      <c r="M642" s="33">
        <v>248365.14</v>
      </c>
      <c r="N642" s="33">
        <v>236648.08</v>
      </c>
      <c r="O642" s="33">
        <v>234432.81</v>
      </c>
      <c r="P642" s="34">
        <f t="shared" si="71"/>
        <v>256137.45583333334</v>
      </c>
      <c r="Q642" s="42"/>
      <c r="R642" s="42"/>
      <c r="S642" s="45"/>
      <c r="T642" s="38">
        <f>P642</f>
        <v>256137.45583333334</v>
      </c>
      <c r="U642" s="39"/>
      <c r="V642" s="39"/>
      <c r="W642" s="39"/>
      <c r="X642" s="39"/>
      <c r="Y642" s="39"/>
      <c r="Z642" s="40"/>
      <c r="AA642" s="72"/>
      <c r="AB642" s="72"/>
    </row>
    <row r="643" spans="1:28" s="41" customFormat="1" ht="12" customHeight="1">
      <c r="A643" s="46">
        <v>19000573</v>
      </c>
      <c r="B643" s="30" t="s">
        <v>716</v>
      </c>
      <c r="C643" s="31">
        <v>277193.31</v>
      </c>
      <c r="D643" s="31">
        <v>273176.02</v>
      </c>
      <c r="E643" s="31">
        <v>269158.73</v>
      </c>
      <c r="F643" s="31">
        <v>265141.43</v>
      </c>
      <c r="G643" s="31">
        <v>261124.14</v>
      </c>
      <c r="H643" s="31">
        <v>257106.84</v>
      </c>
      <c r="I643" s="32">
        <v>253089.55</v>
      </c>
      <c r="J643" s="32">
        <v>249072.26</v>
      </c>
      <c r="K643" s="33">
        <v>245054.97</v>
      </c>
      <c r="L643" s="33">
        <v>241037.67</v>
      </c>
      <c r="M643" s="33">
        <v>237020.38</v>
      </c>
      <c r="N643" s="33">
        <v>233003.09</v>
      </c>
      <c r="O643" s="33">
        <v>228985.8</v>
      </c>
      <c r="P643" s="34">
        <f t="shared" ref="P643:P706" si="77">(C643+O643+SUM(D643:N643)*2)/24</f>
        <v>253089.55291666664</v>
      </c>
      <c r="Q643" s="42" t="s">
        <v>717</v>
      </c>
      <c r="R643" s="42" t="s">
        <v>711</v>
      </c>
      <c r="S643" s="45" t="s">
        <v>712</v>
      </c>
      <c r="T643" s="38"/>
      <c r="U643" s="39"/>
      <c r="V643" s="39"/>
      <c r="W643" s="39">
        <f t="shared" ref="W643:W649" si="78">P643</f>
        <v>253089.55291666664</v>
      </c>
      <c r="X643" s="39">
        <f>W643*B1102</f>
        <v>170025.56164941663</v>
      </c>
      <c r="Y643" s="39">
        <f>W643*B1103</f>
        <v>83063.991267249992</v>
      </c>
      <c r="Z643" s="40"/>
      <c r="AA643" s="72"/>
      <c r="AB643" s="72"/>
    </row>
    <row r="644" spans="1:28" s="41" customFormat="1" ht="12" customHeight="1">
      <c r="A644" s="54">
        <v>19000581</v>
      </c>
      <c r="B644" s="55" t="s">
        <v>718</v>
      </c>
      <c r="C644" s="31">
        <v>2947727.69</v>
      </c>
      <c r="D644" s="31">
        <v>2921923.25</v>
      </c>
      <c r="E644" s="31">
        <v>2896118.81</v>
      </c>
      <c r="F644" s="31">
        <v>2870314.38</v>
      </c>
      <c r="G644" s="31">
        <v>2844509.94</v>
      </c>
      <c r="H644" s="31">
        <v>2818705.51</v>
      </c>
      <c r="I644" s="32">
        <v>2792901.07</v>
      </c>
      <c r="J644" s="32">
        <v>2767096.64</v>
      </c>
      <c r="K644" s="33">
        <v>2741292.2</v>
      </c>
      <c r="L644" s="33">
        <v>2715487.76</v>
      </c>
      <c r="M644" s="33">
        <v>2689683.33</v>
      </c>
      <c r="N644" s="33">
        <v>2663878.89</v>
      </c>
      <c r="O644" s="33">
        <v>2638074.46</v>
      </c>
      <c r="P644" s="34">
        <f t="shared" si="77"/>
        <v>2792901.07125</v>
      </c>
      <c r="Q644" s="42"/>
      <c r="R644" s="42"/>
      <c r="S644" s="45" t="s">
        <v>415</v>
      </c>
      <c r="T644" s="38"/>
      <c r="U644" s="39"/>
      <c r="V644" s="39"/>
      <c r="W644" s="39">
        <f t="shared" si="78"/>
        <v>2792901.07125</v>
      </c>
      <c r="X644" s="39"/>
      <c r="Y644" s="39"/>
      <c r="Z644" s="40">
        <f>W644</f>
        <v>2792901.07125</v>
      </c>
      <c r="AA644" s="72"/>
      <c r="AB644" s="72"/>
    </row>
    <row r="645" spans="1:28" s="41" customFormat="1" ht="12" customHeight="1">
      <c r="A645" s="46">
        <v>19000592</v>
      </c>
      <c r="B645" s="30" t="s">
        <v>719</v>
      </c>
      <c r="C645" s="31">
        <v>3796776.06</v>
      </c>
      <c r="D645" s="31">
        <v>3802058.64</v>
      </c>
      <c r="E645" s="31">
        <v>3807341.53</v>
      </c>
      <c r="F645" s="31">
        <v>3813311.58</v>
      </c>
      <c r="G645" s="31">
        <v>3819535.98</v>
      </c>
      <c r="H645" s="31">
        <v>3825784.37</v>
      </c>
      <c r="I645" s="32">
        <v>3832033.19</v>
      </c>
      <c r="J645" s="32">
        <v>3838282.51</v>
      </c>
      <c r="K645" s="33">
        <v>3844532.25</v>
      </c>
      <c r="L645" s="33">
        <v>3850782.49</v>
      </c>
      <c r="M645" s="33">
        <v>3857033.2</v>
      </c>
      <c r="N645" s="33">
        <v>3863284.38</v>
      </c>
      <c r="O645" s="33">
        <v>3869390.44</v>
      </c>
      <c r="P645" s="34">
        <f t="shared" si="77"/>
        <v>3832255.2808333342</v>
      </c>
      <c r="Q645" s="80" t="s">
        <v>115</v>
      </c>
      <c r="R645" s="43" t="s">
        <v>685</v>
      </c>
      <c r="S645" s="44" t="s">
        <v>686</v>
      </c>
      <c r="T645" s="38"/>
      <c r="U645" s="39"/>
      <c r="V645" s="39"/>
      <c r="W645" s="39">
        <f t="shared" si="78"/>
        <v>3832255.2808333342</v>
      </c>
      <c r="X645" s="39"/>
      <c r="Y645" s="39">
        <f>W645</f>
        <v>3832255.2808333342</v>
      </c>
      <c r="Z645" s="40"/>
      <c r="AA645" s="72"/>
      <c r="AB645" s="72"/>
    </row>
    <row r="646" spans="1:28" s="41" customFormat="1" ht="12" customHeight="1">
      <c r="A646" s="46">
        <v>19000601</v>
      </c>
      <c r="B646" s="30" t="s">
        <v>720</v>
      </c>
      <c r="C646" s="31">
        <v>171479219</v>
      </c>
      <c r="D646" s="31">
        <v>173220747</v>
      </c>
      <c r="E646" s="31">
        <v>175119761</v>
      </c>
      <c r="F646" s="31">
        <v>176109121</v>
      </c>
      <c r="G646" s="31">
        <v>176109121</v>
      </c>
      <c r="H646" s="31">
        <v>179928213</v>
      </c>
      <c r="I646" s="32">
        <v>179461110</v>
      </c>
      <c r="J646" s="32">
        <v>180450613</v>
      </c>
      <c r="K646" s="33">
        <v>181858852</v>
      </c>
      <c r="L646" s="33">
        <v>183142222</v>
      </c>
      <c r="M646" s="33">
        <v>184277388</v>
      </c>
      <c r="N646" s="33">
        <v>184282655</v>
      </c>
      <c r="O646" s="33">
        <v>186363985</v>
      </c>
      <c r="P646" s="34">
        <f t="shared" si="77"/>
        <v>179406783.75</v>
      </c>
      <c r="Q646" s="93"/>
      <c r="R646" s="49"/>
      <c r="S646" s="50" t="s">
        <v>415</v>
      </c>
      <c r="T646" s="38"/>
      <c r="U646" s="39"/>
      <c r="V646" s="39"/>
      <c r="W646" s="39">
        <f t="shared" si="78"/>
        <v>179406783.75</v>
      </c>
      <c r="X646" s="39"/>
      <c r="Y646" s="39"/>
      <c r="Z646" s="40">
        <f>W646</f>
        <v>179406783.75</v>
      </c>
      <c r="AA646" s="72"/>
      <c r="AB646" s="72"/>
    </row>
    <row r="647" spans="1:28" s="41" customFormat="1" ht="12" customHeight="1">
      <c r="A647" s="46">
        <v>19000621</v>
      </c>
      <c r="B647" s="30" t="s">
        <v>721</v>
      </c>
      <c r="C647" s="31">
        <v>59569421.100000001</v>
      </c>
      <c r="D647" s="31">
        <v>60507167</v>
      </c>
      <c r="E647" s="31">
        <v>61529713</v>
      </c>
      <c r="F647" s="31">
        <v>62062445.200000003</v>
      </c>
      <c r="G647" s="31">
        <v>62488298.950000003</v>
      </c>
      <c r="H647" s="31">
        <v>63060587.799999997</v>
      </c>
      <c r="I647" s="32">
        <v>63867362.299999997</v>
      </c>
      <c r="J647" s="32">
        <v>64400171.5</v>
      </c>
      <c r="K647" s="33">
        <v>65158454.200000003</v>
      </c>
      <c r="L647" s="33">
        <v>65849499.450000003</v>
      </c>
      <c r="M647" s="33">
        <v>66460742.950000003</v>
      </c>
      <c r="N647" s="33">
        <v>66936152.149999999</v>
      </c>
      <c r="O647" s="33">
        <v>67584295.099999994</v>
      </c>
      <c r="P647" s="34">
        <f t="shared" si="77"/>
        <v>63824787.716666669</v>
      </c>
      <c r="Q647" s="49"/>
      <c r="R647" s="49"/>
      <c r="S647" s="50" t="s">
        <v>415</v>
      </c>
      <c r="T647" s="38"/>
      <c r="U647" s="39"/>
      <c r="V647" s="39"/>
      <c r="W647" s="39">
        <f t="shared" si="78"/>
        <v>63824787.716666669</v>
      </c>
      <c r="X647" s="39"/>
      <c r="Y647" s="39"/>
      <c r="Z647" s="40">
        <f>W647</f>
        <v>63824787.716666669</v>
      </c>
      <c r="AA647" s="72"/>
      <c r="AB647" s="72"/>
    </row>
    <row r="648" spans="1:28" s="41" customFormat="1" ht="12" customHeight="1">
      <c r="A648" s="46">
        <v>19000641</v>
      </c>
      <c r="B648" s="30" t="s">
        <v>722</v>
      </c>
      <c r="C648" s="31">
        <v>270086.25</v>
      </c>
      <c r="D648" s="31">
        <v>268811.64</v>
      </c>
      <c r="E648" s="31">
        <v>268498.15000000002</v>
      </c>
      <c r="F648" s="31">
        <v>280385.23</v>
      </c>
      <c r="G648" s="31">
        <v>20337.03</v>
      </c>
      <c r="H648" s="31">
        <v>19761.849999999999</v>
      </c>
      <c r="I648" s="32">
        <v>25848.44</v>
      </c>
      <c r="J648" s="32">
        <v>24947.63</v>
      </c>
      <c r="K648" s="33">
        <v>24039.05</v>
      </c>
      <c r="L648" s="33">
        <v>19524.03</v>
      </c>
      <c r="M648" s="33">
        <v>19141.150000000001</v>
      </c>
      <c r="N648" s="33">
        <v>18864.37</v>
      </c>
      <c r="O648" s="33">
        <v>18537.849999999999</v>
      </c>
      <c r="P648" s="34">
        <f t="shared" si="77"/>
        <v>94539.218333333338</v>
      </c>
      <c r="Q648" s="49"/>
      <c r="R648" s="49"/>
      <c r="S648" s="50" t="s">
        <v>415</v>
      </c>
      <c r="T648" s="38"/>
      <c r="U648" s="39"/>
      <c r="V648" s="39"/>
      <c r="W648" s="39">
        <f t="shared" si="78"/>
        <v>94539.218333333338</v>
      </c>
      <c r="X648" s="39"/>
      <c r="Y648" s="39"/>
      <c r="Z648" s="40">
        <f>W648</f>
        <v>94539.218333333338</v>
      </c>
      <c r="AA648" s="72"/>
      <c r="AB648" s="72"/>
    </row>
    <row r="649" spans="1:28" s="41" customFormat="1" ht="12" customHeight="1">
      <c r="A649" s="46">
        <v>19000671</v>
      </c>
      <c r="B649" s="30" t="s">
        <v>723</v>
      </c>
      <c r="C649" s="31">
        <v>32765538.120000001</v>
      </c>
      <c r="D649" s="31">
        <v>32765538.120000001</v>
      </c>
      <c r="E649" s="31">
        <v>32765538.120000001</v>
      </c>
      <c r="F649" s="31">
        <v>32765538.120000001</v>
      </c>
      <c r="G649" s="31">
        <v>32765538.120000001</v>
      </c>
      <c r="H649" s="31">
        <v>32765538.120000001</v>
      </c>
      <c r="I649" s="32">
        <v>32765538.120000001</v>
      </c>
      <c r="J649" s="32">
        <v>32765538.120000001</v>
      </c>
      <c r="K649" s="33">
        <v>32765538.120000001</v>
      </c>
      <c r="L649" s="33">
        <v>32765538.120000001</v>
      </c>
      <c r="M649" s="33">
        <v>32765538.120000001</v>
      </c>
      <c r="N649" s="33">
        <v>32765538.120000001</v>
      </c>
      <c r="O649" s="33">
        <v>32765538.120000001</v>
      </c>
      <c r="P649" s="34">
        <f t="shared" si="77"/>
        <v>32765538.120000001</v>
      </c>
      <c r="Q649" s="49"/>
      <c r="R649" s="49"/>
      <c r="S649" s="50" t="s">
        <v>415</v>
      </c>
      <c r="T649" s="38"/>
      <c r="U649" s="39"/>
      <c r="V649" s="39"/>
      <c r="W649" s="39">
        <f t="shared" si="78"/>
        <v>32765538.120000001</v>
      </c>
      <c r="X649" s="39"/>
      <c r="Y649" s="39"/>
      <c r="Z649" s="40">
        <f>W649</f>
        <v>32765538.120000001</v>
      </c>
      <c r="AA649" s="72"/>
      <c r="AB649" s="72"/>
    </row>
    <row r="650" spans="1:28" s="41" customFormat="1" ht="12" customHeight="1">
      <c r="A650" s="46">
        <v>19000691</v>
      </c>
      <c r="B650" s="30" t="s">
        <v>724</v>
      </c>
      <c r="C650" s="31">
        <v>48125</v>
      </c>
      <c r="D650" s="31">
        <v>48125</v>
      </c>
      <c r="E650" s="31">
        <v>48125</v>
      </c>
      <c r="F650" s="31">
        <v>48125</v>
      </c>
      <c r="G650" s="31">
        <v>48125</v>
      </c>
      <c r="H650" s="31">
        <v>48125</v>
      </c>
      <c r="I650" s="32">
        <v>116375</v>
      </c>
      <c r="J650" s="32">
        <v>116375</v>
      </c>
      <c r="K650" s="33">
        <v>116375</v>
      </c>
      <c r="L650" s="33">
        <v>107625</v>
      </c>
      <c r="M650" s="33">
        <v>107625</v>
      </c>
      <c r="N650" s="33">
        <v>107625</v>
      </c>
      <c r="O650" s="33">
        <v>105000</v>
      </c>
      <c r="P650" s="34">
        <f t="shared" si="77"/>
        <v>82432.291666666672</v>
      </c>
      <c r="Q650" s="42"/>
      <c r="R650" s="42"/>
      <c r="S650" s="45"/>
      <c r="T650" s="38">
        <f>P650</f>
        <v>82432.291666666672</v>
      </c>
      <c r="U650" s="39"/>
      <c r="V650" s="39"/>
      <c r="W650" s="39"/>
      <c r="X650" s="39"/>
      <c r="Y650" s="39"/>
      <c r="Z650" s="40"/>
      <c r="AA650" s="72"/>
      <c r="AB650" s="72"/>
    </row>
    <row r="651" spans="1:28" s="41" customFormat="1" ht="12" customHeight="1">
      <c r="A651" s="46">
        <v>19000692</v>
      </c>
      <c r="B651" s="30" t="s">
        <v>725</v>
      </c>
      <c r="C651" s="31">
        <v>26775</v>
      </c>
      <c r="D651" s="31">
        <v>13125</v>
      </c>
      <c r="E651" s="31">
        <v>13125</v>
      </c>
      <c r="F651" s="31">
        <v>13125</v>
      </c>
      <c r="G651" s="31">
        <v>13125</v>
      </c>
      <c r="H651" s="31">
        <v>13125</v>
      </c>
      <c r="I651" s="32">
        <v>16625</v>
      </c>
      <c r="J651" s="32">
        <v>16625</v>
      </c>
      <c r="K651" s="33">
        <v>16625</v>
      </c>
      <c r="L651" s="33">
        <v>13125</v>
      </c>
      <c r="M651" s="33">
        <v>13125</v>
      </c>
      <c r="N651" s="33">
        <v>13125</v>
      </c>
      <c r="O651" s="33">
        <v>79800</v>
      </c>
      <c r="P651" s="34">
        <f t="shared" si="77"/>
        <v>17346.875</v>
      </c>
      <c r="Q651" s="42"/>
      <c r="R651" s="42"/>
      <c r="S651" s="45"/>
      <c r="T651" s="38">
        <f>P651</f>
        <v>17346.875</v>
      </c>
      <c r="U651" s="39"/>
      <c r="V651" s="39"/>
      <c r="W651" s="39"/>
      <c r="X651" s="39"/>
      <c r="Y651" s="39"/>
      <c r="Z651" s="40"/>
      <c r="AA651" s="72"/>
      <c r="AB651" s="72"/>
    </row>
    <row r="652" spans="1:28" s="41" customFormat="1" ht="12" customHeight="1">
      <c r="A652" s="46">
        <v>19000711</v>
      </c>
      <c r="B652" s="30" t="s">
        <v>726</v>
      </c>
      <c r="C652" s="31">
        <v>580188.30000000005</v>
      </c>
      <c r="D652" s="31">
        <v>564507.54</v>
      </c>
      <c r="E652" s="31">
        <v>548826.78</v>
      </c>
      <c r="F652" s="31">
        <v>533146.01</v>
      </c>
      <c r="G652" s="31">
        <v>517465.25</v>
      </c>
      <c r="H652" s="31">
        <v>501784.48</v>
      </c>
      <c r="I652" s="32">
        <v>486103.72</v>
      </c>
      <c r="J652" s="32">
        <v>470422.96</v>
      </c>
      <c r="K652" s="33">
        <v>454742.19</v>
      </c>
      <c r="L652" s="33">
        <v>439061.43</v>
      </c>
      <c r="M652" s="33">
        <v>423380.67</v>
      </c>
      <c r="N652" s="33">
        <v>407699.91</v>
      </c>
      <c r="O652" s="33">
        <v>392019.14</v>
      </c>
      <c r="P652" s="34">
        <f t="shared" si="77"/>
        <v>486103.72166666668</v>
      </c>
      <c r="Q652" s="42" t="s">
        <v>727</v>
      </c>
      <c r="R652" s="42"/>
      <c r="S652" s="45" t="s">
        <v>691</v>
      </c>
      <c r="T652" s="38"/>
      <c r="U652" s="39"/>
      <c r="V652" s="39"/>
      <c r="W652" s="39">
        <f>P652</f>
        <v>486103.72166666668</v>
      </c>
      <c r="X652" s="39">
        <f>W652</f>
        <v>486103.72166666668</v>
      </c>
      <c r="Y652" s="39"/>
      <c r="Z652" s="40"/>
      <c r="AA652" s="72"/>
      <c r="AB652" s="72"/>
    </row>
    <row r="653" spans="1:28" s="41" customFormat="1" ht="12" customHeight="1">
      <c r="A653" s="46">
        <v>19000721</v>
      </c>
      <c r="B653" s="30" t="s">
        <v>728</v>
      </c>
      <c r="C653" s="31">
        <v>10869.86</v>
      </c>
      <c r="D653" s="31">
        <v>10869.86</v>
      </c>
      <c r="E653" s="31">
        <v>10869.86</v>
      </c>
      <c r="F653" s="31">
        <v>10869.86</v>
      </c>
      <c r="G653" s="31">
        <v>10869.86</v>
      </c>
      <c r="H653" s="31">
        <v>10869.86</v>
      </c>
      <c r="I653" s="32">
        <v>10869.86</v>
      </c>
      <c r="J653" s="32">
        <v>10869.86</v>
      </c>
      <c r="K653" s="33">
        <v>10869.86</v>
      </c>
      <c r="L653" s="33">
        <v>10869.86</v>
      </c>
      <c r="M653" s="33">
        <v>10869.86</v>
      </c>
      <c r="N653" s="33">
        <v>10869.86</v>
      </c>
      <c r="O653" s="33">
        <v>10869.86</v>
      </c>
      <c r="P653" s="34">
        <f t="shared" si="77"/>
        <v>10869.86</v>
      </c>
      <c r="Q653" s="42"/>
      <c r="R653" s="42"/>
      <c r="S653" s="45"/>
      <c r="T653" s="38">
        <f>P653</f>
        <v>10869.86</v>
      </c>
      <c r="U653" s="39"/>
      <c r="V653" s="39"/>
      <c r="W653" s="39"/>
      <c r="X653" s="39"/>
      <c r="Y653" s="39"/>
      <c r="Z653" s="40"/>
      <c r="AA653" s="72"/>
      <c r="AB653" s="72"/>
    </row>
    <row r="654" spans="1:28" s="41" customFormat="1" ht="12" customHeight="1">
      <c r="A654" s="46">
        <v>19000731</v>
      </c>
      <c r="B654" s="30" t="s">
        <v>729</v>
      </c>
      <c r="C654" s="31">
        <v>142220.45000000001</v>
      </c>
      <c r="D654" s="31">
        <v>117432.65</v>
      </c>
      <c r="E654" s="31">
        <v>92644.85</v>
      </c>
      <c r="F654" s="31">
        <v>67857.05</v>
      </c>
      <c r="G654" s="31">
        <v>48217.1</v>
      </c>
      <c r="H654" s="31">
        <v>28577.15</v>
      </c>
      <c r="I654" s="32">
        <v>7.0000000000000007E-2</v>
      </c>
      <c r="J654" s="32">
        <v>7.0000000000000007E-2</v>
      </c>
      <c r="K654" s="33">
        <v>7.0000000000000007E-2</v>
      </c>
      <c r="L654" s="33">
        <v>0</v>
      </c>
      <c r="M654" s="33">
        <v>0</v>
      </c>
      <c r="N654" s="33">
        <v>0</v>
      </c>
      <c r="O654" s="33">
        <v>0</v>
      </c>
      <c r="P654" s="34">
        <f t="shared" si="77"/>
        <v>35486.602916666663</v>
      </c>
      <c r="Q654" s="42"/>
      <c r="R654" s="42"/>
      <c r="S654" s="45" t="s">
        <v>415</v>
      </c>
      <c r="T654" s="38"/>
      <c r="U654" s="39"/>
      <c r="V654" s="39"/>
      <c r="W654" s="39">
        <f>P654</f>
        <v>35486.602916666663</v>
      </c>
      <c r="X654" s="39"/>
      <c r="Y654" s="39"/>
      <c r="Z654" s="40">
        <f>W654</f>
        <v>35486.602916666663</v>
      </c>
      <c r="AA654" s="72"/>
      <c r="AB654" s="72"/>
    </row>
    <row r="655" spans="1:28" s="41" customFormat="1" ht="12" customHeight="1">
      <c r="A655" s="46">
        <v>19000732</v>
      </c>
      <c r="B655" s="30" t="s">
        <v>730</v>
      </c>
      <c r="C655" s="31">
        <v>86592.17</v>
      </c>
      <c r="D655" s="31">
        <v>68825.81</v>
      </c>
      <c r="E655" s="31">
        <v>51059.44</v>
      </c>
      <c r="F655" s="31">
        <v>33293.08</v>
      </c>
      <c r="G655" s="31">
        <v>19216.38</v>
      </c>
      <c r="H655" s="31">
        <v>5139.68</v>
      </c>
      <c r="I655" s="32">
        <v>0.06</v>
      </c>
      <c r="J655" s="32">
        <v>0.06</v>
      </c>
      <c r="K655" s="33">
        <v>0.06</v>
      </c>
      <c r="L655" s="33">
        <v>0</v>
      </c>
      <c r="M655" s="33">
        <v>0</v>
      </c>
      <c r="N655" s="33">
        <v>0</v>
      </c>
      <c r="O655" s="33">
        <v>0</v>
      </c>
      <c r="P655" s="34">
        <f t="shared" si="77"/>
        <v>18402.554583333334</v>
      </c>
      <c r="Q655" s="42"/>
      <c r="R655" s="42"/>
      <c r="S655" s="45" t="s">
        <v>731</v>
      </c>
      <c r="T655" s="38"/>
      <c r="U655" s="39"/>
      <c r="V655" s="39"/>
      <c r="W655" s="39">
        <f>P655</f>
        <v>18402.554583333334</v>
      </c>
      <c r="X655" s="39"/>
      <c r="Y655" s="39"/>
      <c r="Z655" s="40">
        <f>W655</f>
        <v>18402.554583333334</v>
      </c>
      <c r="AA655" s="72"/>
      <c r="AB655" s="72"/>
    </row>
    <row r="656" spans="1:28" s="41" customFormat="1" ht="12" customHeight="1">
      <c r="A656" s="46">
        <v>19000741</v>
      </c>
      <c r="B656" s="30" t="s">
        <v>732</v>
      </c>
      <c r="C656" s="31">
        <v>288445.53999999998</v>
      </c>
      <c r="D656" s="31">
        <v>254867.8</v>
      </c>
      <c r="E656" s="31">
        <v>212522.49</v>
      </c>
      <c r="F656" s="31">
        <v>165881.88</v>
      </c>
      <c r="G656" s="31">
        <v>143842.26</v>
      </c>
      <c r="H656" s="31">
        <v>124745.18</v>
      </c>
      <c r="I656" s="32">
        <v>123676.49</v>
      </c>
      <c r="J656" s="32">
        <v>111643.77</v>
      </c>
      <c r="K656" s="33">
        <v>99589.02</v>
      </c>
      <c r="L656" s="33">
        <v>87773.47</v>
      </c>
      <c r="M656" s="33">
        <v>75071.070000000007</v>
      </c>
      <c r="N656" s="33">
        <v>62232.2</v>
      </c>
      <c r="O656" s="33">
        <v>50232.26</v>
      </c>
      <c r="P656" s="34">
        <f t="shared" si="77"/>
        <v>135932.04416666666</v>
      </c>
      <c r="Q656" s="49"/>
      <c r="R656" s="49"/>
      <c r="S656" s="50" t="s">
        <v>115</v>
      </c>
      <c r="T656" s="38">
        <f>P656</f>
        <v>135932.04416666666</v>
      </c>
      <c r="U656" s="39"/>
      <c r="V656" s="39"/>
      <c r="W656" s="39"/>
      <c r="X656" s="39"/>
      <c r="Y656" s="39"/>
      <c r="Z656" s="40"/>
      <c r="AA656" s="72"/>
      <c r="AB656" s="72"/>
    </row>
    <row r="657" spans="1:28" s="41" customFormat="1" ht="12" customHeight="1">
      <c r="A657" s="46">
        <v>19000751</v>
      </c>
      <c r="B657" s="30" t="s">
        <v>733</v>
      </c>
      <c r="C657" s="31">
        <v>1825636.05</v>
      </c>
      <c r="D657" s="31">
        <v>1795707.9</v>
      </c>
      <c r="E657" s="31">
        <v>1765779.75</v>
      </c>
      <c r="F657" s="31">
        <v>1735851.6</v>
      </c>
      <c r="G657" s="31">
        <v>1705923.45</v>
      </c>
      <c r="H657" s="31">
        <v>1675995.3</v>
      </c>
      <c r="I657" s="32">
        <v>1646067.15</v>
      </c>
      <c r="J657" s="32">
        <v>1616139</v>
      </c>
      <c r="K657" s="33">
        <v>1586210.85</v>
      </c>
      <c r="L657" s="33">
        <v>1556282.7</v>
      </c>
      <c r="M657" s="33">
        <v>1526354.55</v>
      </c>
      <c r="N657" s="33">
        <v>1496426.4</v>
      </c>
      <c r="O657" s="33">
        <v>1466498.25</v>
      </c>
      <c r="P657" s="34">
        <f t="shared" si="77"/>
        <v>1646067.1499999997</v>
      </c>
      <c r="Q657" s="42"/>
      <c r="R657" s="42"/>
      <c r="S657" s="45"/>
      <c r="T657" s="38">
        <f>P657</f>
        <v>1646067.1499999997</v>
      </c>
      <c r="U657" s="39"/>
      <c r="V657" s="39"/>
      <c r="W657" s="39"/>
      <c r="X657" s="39"/>
      <c r="Y657" s="39"/>
      <c r="Z657" s="40"/>
      <c r="AA657" s="72"/>
      <c r="AB657" s="72"/>
    </row>
    <row r="658" spans="1:28" s="41" customFormat="1" ht="12" customHeight="1">
      <c r="A658" s="46">
        <v>19000752</v>
      </c>
      <c r="B658" s="30" t="s">
        <v>734</v>
      </c>
      <c r="C658" s="31">
        <v>976551.45</v>
      </c>
      <c r="D658" s="31">
        <v>960542.1</v>
      </c>
      <c r="E658" s="31">
        <v>944532.75</v>
      </c>
      <c r="F658" s="31">
        <v>928523.4</v>
      </c>
      <c r="G658" s="31">
        <v>912514.05</v>
      </c>
      <c r="H658" s="31">
        <v>896504.7</v>
      </c>
      <c r="I658" s="32">
        <v>880495.35</v>
      </c>
      <c r="J658" s="32">
        <v>864486</v>
      </c>
      <c r="K658" s="33">
        <v>848476.65</v>
      </c>
      <c r="L658" s="33">
        <v>832467.3</v>
      </c>
      <c r="M658" s="33">
        <v>816457.95</v>
      </c>
      <c r="N658" s="33">
        <v>800448.6</v>
      </c>
      <c r="O658" s="33">
        <v>784439.25</v>
      </c>
      <c r="P658" s="34">
        <f t="shared" si="77"/>
        <v>880495.35</v>
      </c>
      <c r="Q658" s="42"/>
      <c r="R658" s="42"/>
      <c r="S658" s="45"/>
      <c r="T658" s="38">
        <f>P658</f>
        <v>880495.35</v>
      </c>
      <c r="U658" s="39"/>
      <c r="V658" s="39"/>
      <c r="W658" s="39"/>
      <c r="X658" s="39"/>
      <c r="Y658" s="39"/>
      <c r="Z658" s="40"/>
      <c r="AA658" s="72"/>
      <c r="AB658" s="72"/>
    </row>
    <row r="659" spans="1:28" s="41" customFormat="1" ht="12" customHeight="1">
      <c r="A659" s="46">
        <v>19000781</v>
      </c>
      <c r="B659" s="30" t="s">
        <v>735</v>
      </c>
      <c r="C659" s="31">
        <v>3255646.88</v>
      </c>
      <c r="D659" s="31">
        <v>3734867.86</v>
      </c>
      <c r="E659" s="31">
        <v>3753412.85</v>
      </c>
      <c r="F659" s="31">
        <v>2851662.05</v>
      </c>
      <c r="G659" s="31">
        <v>3107468.28</v>
      </c>
      <c r="H659" s="31">
        <v>2833009.85</v>
      </c>
      <c r="I659" s="32">
        <v>2459094.4300000002</v>
      </c>
      <c r="J659" s="32">
        <v>2646056.96</v>
      </c>
      <c r="K659" s="33">
        <v>2811571.11</v>
      </c>
      <c r="L659" s="33">
        <v>2848092.94</v>
      </c>
      <c r="M659" s="33">
        <v>2822791.69</v>
      </c>
      <c r="N659" s="33">
        <v>2806448.14</v>
      </c>
      <c r="O659" s="33">
        <v>2810798.7</v>
      </c>
      <c r="P659" s="34">
        <f t="shared" si="77"/>
        <v>2975641.5791666671</v>
      </c>
      <c r="Q659" s="42"/>
      <c r="R659" s="42"/>
      <c r="S659" s="45" t="s">
        <v>115</v>
      </c>
      <c r="T659" s="38">
        <f>P659</f>
        <v>2975641.5791666671</v>
      </c>
      <c r="U659" s="39"/>
      <c r="V659" s="39"/>
      <c r="W659" s="39"/>
      <c r="X659" s="39"/>
      <c r="Y659" s="39"/>
      <c r="Z659" s="40"/>
      <c r="AA659" s="72"/>
      <c r="AB659" s="72"/>
    </row>
    <row r="660" spans="1:28" s="41" customFormat="1" ht="12" customHeight="1">
      <c r="A660" s="46">
        <v>19000791</v>
      </c>
      <c r="B660" s="30" t="s">
        <v>736</v>
      </c>
      <c r="C660" s="31">
        <v>230506.46</v>
      </c>
      <c r="D660" s="31">
        <v>180329.44</v>
      </c>
      <c r="E660" s="31">
        <v>117789.81</v>
      </c>
      <c r="F660" s="31">
        <v>49324.7</v>
      </c>
      <c r="G660" s="31">
        <v>293052.12</v>
      </c>
      <c r="H660" s="31">
        <v>263127.94</v>
      </c>
      <c r="I660" s="32">
        <v>234832.86</v>
      </c>
      <c r="J660" s="32">
        <v>211532.56</v>
      </c>
      <c r="K660" s="33">
        <v>188336.25</v>
      </c>
      <c r="L660" s="33">
        <v>165720.19</v>
      </c>
      <c r="M660" s="33">
        <v>141623.47</v>
      </c>
      <c r="N660" s="33">
        <v>117426.08</v>
      </c>
      <c r="O660" s="33">
        <v>94910.86</v>
      </c>
      <c r="P660" s="34">
        <f t="shared" si="77"/>
        <v>177150.34</v>
      </c>
      <c r="Q660" s="49"/>
      <c r="R660" s="49"/>
      <c r="S660" s="50" t="s">
        <v>415</v>
      </c>
      <c r="T660" s="38"/>
      <c r="U660" s="39"/>
      <c r="V660" s="39"/>
      <c r="W660" s="39">
        <f t="shared" ref="W660:W668" si="79">P660</f>
        <v>177150.34</v>
      </c>
      <c r="X660" s="39"/>
      <c r="Y660" s="39"/>
      <c r="Z660" s="40">
        <f t="shared" ref="Z660:Z668" si="80">W660</f>
        <v>177150.34</v>
      </c>
      <c r="AA660" s="72"/>
      <c r="AB660" s="72"/>
    </row>
    <row r="661" spans="1:28" s="41" customFormat="1" ht="12" customHeight="1">
      <c r="A661" s="46">
        <v>19000801</v>
      </c>
      <c r="B661" s="30" t="s">
        <v>737</v>
      </c>
      <c r="C661" s="31">
        <v>6795.34</v>
      </c>
      <c r="D661" s="31">
        <v>3452.71</v>
      </c>
      <c r="E661" s="31">
        <v>-1287.6300000000001</v>
      </c>
      <c r="F661" s="31">
        <v>-6912.48</v>
      </c>
      <c r="G661" s="31">
        <v>8811.89</v>
      </c>
      <c r="H661" s="31">
        <v>8410.1299999999992</v>
      </c>
      <c r="I661" s="32">
        <v>8076.28</v>
      </c>
      <c r="J661" s="32">
        <v>7780.57</v>
      </c>
      <c r="K661" s="33">
        <v>7361.73</v>
      </c>
      <c r="L661" s="33">
        <v>6851.29</v>
      </c>
      <c r="M661" s="33">
        <v>6118.51</v>
      </c>
      <c r="N661" s="33">
        <v>5244.84</v>
      </c>
      <c r="O661" s="33">
        <v>4345.6400000000003</v>
      </c>
      <c r="P661" s="34">
        <f t="shared" si="77"/>
        <v>4956.5274999999992</v>
      </c>
      <c r="Q661" s="49"/>
      <c r="R661" s="49"/>
      <c r="S661" s="50" t="s">
        <v>415</v>
      </c>
      <c r="T661" s="38"/>
      <c r="U661" s="39"/>
      <c r="V661" s="39"/>
      <c r="W661" s="39">
        <f t="shared" si="79"/>
        <v>4956.5274999999992</v>
      </c>
      <c r="X661" s="39"/>
      <c r="Y661" s="39"/>
      <c r="Z661" s="40">
        <f t="shared" si="80"/>
        <v>4956.5274999999992</v>
      </c>
      <c r="AA661" s="72"/>
      <c r="AB661" s="72"/>
    </row>
    <row r="662" spans="1:28" s="41" customFormat="1" ht="12" customHeight="1">
      <c r="A662" s="46">
        <v>19000811</v>
      </c>
      <c r="B662" s="30" t="s">
        <v>738</v>
      </c>
      <c r="C662" s="31">
        <v>10481.450000000001</v>
      </c>
      <c r="D662" s="31">
        <v>11983.62</v>
      </c>
      <c r="E662" s="31">
        <v>13481.38</v>
      </c>
      <c r="F662" s="31">
        <v>15011.39</v>
      </c>
      <c r="G662" s="31">
        <v>838.27</v>
      </c>
      <c r="H662" s="31">
        <v>952.26</v>
      </c>
      <c r="I662" s="32">
        <v>1081.6099999999999</v>
      </c>
      <c r="J662" s="32">
        <v>1223.21</v>
      </c>
      <c r="K662" s="33">
        <v>1359.76</v>
      </c>
      <c r="L662" s="33">
        <v>1481.19</v>
      </c>
      <c r="M662" s="33">
        <v>1588.97</v>
      </c>
      <c r="N662" s="33">
        <v>1694.91</v>
      </c>
      <c r="O662" s="33">
        <v>1799.17</v>
      </c>
      <c r="P662" s="34">
        <f t="shared" si="77"/>
        <v>4736.4066666666668</v>
      </c>
      <c r="Q662" s="49"/>
      <c r="R662" s="49"/>
      <c r="S662" s="50" t="s">
        <v>415</v>
      </c>
      <c r="T662" s="38"/>
      <c r="U662" s="39"/>
      <c r="V662" s="39"/>
      <c r="W662" s="39">
        <f t="shared" si="79"/>
        <v>4736.4066666666668</v>
      </c>
      <c r="X662" s="39"/>
      <c r="Y662" s="39"/>
      <c r="Z662" s="40">
        <f t="shared" si="80"/>
        <v>4736.4066666666668</v>
      </c>
      <c r="AA662" s="72"/>
      <c r="AB662" s="72"/>
    </row>
    <row r="663" spans="1:28" s="41" customFormat="1" ht="12" customHeight="1">
      <c r="A663" s="46">
        <v>19000821</v>
      </c>
      <c r="B663" s="30" t="s">
        <v>739</v>
      </c>
      <c r="C663" s="31">
        <v>314076.46000000002</v>
      </c>
      <c r="D663" s="31">
        <v>271744.42</v>
      </c>
      <c r="E663" s="31">
        <v>229412.37</v>
      </c>
      <c r="F663" s="31">
        <v>187080.33</v>
      </c>
      <c r="G663" s="31">
        <v>144748.28</v>
      </c>
      <c r="H663" s="31">
        <v>102416.24</v>
      </c>
      <c r="I663" s="32">
        <v>60084.19</v>
      </c>
      <c r="J663" s="32">
        <v>0</v>
      </c>
      <c r="K663" s="33">
        <v>0</v>
      </c>
      <c r="L663" s="33">
        <v>0</v>
      </c>
      <c r="M663" s="33">
        <v>0</v>
      </c>
      <c r="N663" s="33">
        <v>0</v>
      </c>
      <c r="O663" s="33">
        <v>0</v>
      </c>
      <c r="P663" s="34">
        <f t="shared" si="77"/>
        <v>96043.671666666676</v>
      </c>
      <c r="Q663" s="42"/>
      <c r="R663" s="42"/>
      <c r="S663" s="45" t="s">
        <v>415</v>
      </c>
      <c r="T663" s="38"/>
      <c r="U663" s="39"/>
      <c r="V663" s="39"/>
      <c r="W663" s="39">
        <f t="shared" si="79"/>
        <v>96043.671666666676</v>
      </c>
      <c r="X663" s="39"/>
      <c r="Y663" s="39"/>
      <c r="Z663" s="40">
        <f t="shared" si="80"/>
        <v>96043.671666666676</v>
      </c>
      <c r="AA663" s="72"/>
      <c r="AB663" s="72"/>
    </row>
    <row r="664" spans="1:28" s="41" customFormat="1" ht="12" customHeight="1">
      <c r="A664" s="46">
        <v>19000831</v>
      </c>
      <c r="B664" s="30" t="s">
        <v>740</v>
      </c>
      <c r="C664" s="31">
        <v>773612.89</v>
      </c>
      <c r="D664" s="31">
        <v>757824.86</v>
      </c>
      <c r="E664" s="31">
        <v>742036.84</v>
      </c>
      <c r="F664" s="31">
        <v>726248.82</v>
      </c>
      <c r="G664" s="31">
        <v>710460.8</v>
      </c>
      <c r="H664" s="31">
        <v>694672.78</v>
      </c>
      <c r="I664" s="32">
        <v>678884.76</v>
      </c>
      <c r="J664" s="32">
        <v>663096.74</v>
      </c>
      <c r="K664" s="33">
        <v>647308.72</v>
      </c>
      <c r="L664" s="33">
        <v>631520.69999999995</v>
      </c>
      <c r="M664" s="33">
        <v>615732.68000000005</v>
      </c>
      <c r="N664" s="33">
        <v>599944.66</v>
      </c>
      <c r="O664" s="33">
        <v>584156.64</v>
      </c>
      <c r="P664" s="34">
        <f t="shared" si="77"/>
        <v>678884.76041666663</v>
      </c>
      <c r="Q664" s="42" t="s">
        <v>115</v>
      </c>
      <c r="R664" s="42"/>
      <c r="S664" s="45" t="s">
        <v>415</v>
      </c>
      <c r="T664" s="38"/>
      <c r="U664" s="39"/>
      <c r="V664" s="39"/>
      <c r="W664" s="39">
        <f t="shared" si="79"/>
        <v>678884.76041666663</v>
      </c>
      <c r="X664" s="39"/>
      <c r="Y664" s="39"/>
      <c r="Z664" s="40">
        <f t="shared" si="80"/>
        <v>678884.76041666663</v>
      </c>
      <c r="AA664" s="72"/>
      <c r="AB664" s="72"/>
    </row>
    <row r="665" spans="1:28" s="41" customFormat="1" ht="12" customHeight="1">
      <c r="A665" s="46">
        <v>19000841</v>
      </c>
      <c r="B665" s="30" t="s">
        <v>741</v>
      </c>
      <c r="C665" s="31">
        <v>-720327.87</v>
      </c>
      <c r="D665" s="31">
        <v>-768937.84</v>
      </c>
      <c r="E665" s="31">
        <v>-714133.16</v>
      </c>
      <c r="F665" s="31">
        <v>-604967.23</v>
      </c>
      <c r="G665" s="31">
        <v>-502687.17</v>
      </c>
      <c r="H665" s="31">
        <v>-451623.53</v>
      </c>
      <c r="I665" s="32">
        <v>-403764.25</v>
      </c>
      <c r="J665" s="32">
        <v>-435108.92</v>
      </c>
      <c r="K665" s="33">
        <v>-461828.27</v>
      </c>
      <c r="L665" s="33">
        <v>-493431.68</v>
      </c>
      <c r="M665" s="33">
        <v>-495502.82</v>
      </c>
      <c r="N665" s="33">
        <v>-489905.57</v>
      </c>
      <c r="O665" s="33">
        <v>-508813.01</v>
      </c>
      <c r="P665" s="34">
        <f t="shared" si="77"/>
        <v>-536371.73999999987</v>
      </c>
      <c r="Q665" s="42"/>
      <c r="R665" s="42"/>
      <c r="S665" s="45" t="s">
        <v>45</v>
      </c>
      <c r="T665" s="38"/>
      <c r="U665" s="39"/>
      <c r="V665" s="39"/>
      <c r="W665" s="39">
        <f t="shared" si="79"/>
        <v>-536371.73999999987</v>
      </c>
      <c r="X665" s="39"/>
      <c r="Y665" s="39"/>
      <c r="Z665" s="40">
        <f t="shared" si="80"/>
        <v>-536371.73999999987</v>
      </c>
      <c r="AA665" s="72"/>
      <c r="AB665" s="72"/>
    </row>
    <row r="666" spans="1:28" s="41" customFormat="1" ht="12" customHeight="1">
      <c r="A666" s="46">
        <v>19000851</v>
      </c>
      <c r="B666" s="30" t="s">
        <v>742</v>
      </c>
      <c r="C666" s="31">
        <v>939777</v>
      </c>
      <c r="D666" s="31">
        <v>914377.62</v>
      </c>
      <c r="E666" s="31">
        <v>888978.25</v>
      </c>
      <c r="F666" s="31">
        <v>863578.87</v>
      </c>
      <c r="G666" s="31">
        <v>838179.49</v>
      </c>
      <c r="H666" s="31">
        <v>812780.11</v>
      </c>
      <c r="I666" s="32">
        <v>787380.74</v>
      </c>
      <c r="J666" s="32">
        <v>761981.36</v>
      </c>
      <c r="K666" s="33">
        <v>736581.98</v>
      </c>
      <c r="L666" s="33">
        <v>711182.6</v>
      </c>
      <c r="M666" s="33">
        <v>685783.23</v>
      </c>
      <c r="N666" s="33">
        <v>660383.85</v>
      </c>
      <c r="O666" s="33">
        <v>634984.47</v>
      </c>
      <c r="P666" s="34">
        <f t="shared" si="77"/>
        <v>787380.73625000007</v>
      </c>
      <c r="Q666" s="42"/>
      <c r="R666" s="42"/>
      <c r="S666" s="45" t="s">
        <v>415</v>
      </c>
      <c r="T666" s="38"/>
      <c r="U666" s="39"/>
      <c r="V666" s="39"/>
      <c r="W666" s="39">
        <f t="shared" si="79"/>
        <v>787380.73625000007</v>
      </c>
      <c r="X666" s="39"/>
      <c r="Y666" s="39"/>
      <c r="Z666" s="40">
        <f t="shared" si="80"/>
        <v>787380.73625000007</v>
      </c>
      <c r="AA666" s="72"/>
      <c r="AB666" s="72"/>
    </row>
    <row r="667" spans="1:28" s="41" customFormat="1" ht="12" customHeight="1">
      <c r="A667" s="46">
        <v>19000861</v>
      </c>
      <c r="B667" s="30" t="s">
        <v>743</v>
      </c>
      <c r="C667" s="31">
        <v>236300.08</v>
      </c>
      <c r="D667" s="31">
        <v>229913.59</v>
      </c>
      <c r="E667" s="31">
        <v>223527.11</v>
      </c>
      <c r="F667" s="31">
        <v>217140.62</v>
      </c>
      <c r="G667" s="31">
        <v>210754.13</v>
      </c>
      <c r="H667" s="31">
        <v>204367.64</v>
      </c>
      <c r="I667" s="32">
        <v>197981.15</v>
      </c>
      <c r="J667" s="32">
        <v>191594.67</v>
      </c>
      <c r="K667" s="33">
        <v>185208.18</v>
      </c>
      <c r="L667" s="33">
        <v>178821.69</v>
      </c>
      <c r="M667" s="33">
        <v>172435.20000000001</v>
      </c>
      <c r="N667" s="33">
        <v>166048.71</v>
      </c>
      <c r="O667" s="33">
        <v>159662.22</v>
      </c>
      <c r="P667" s="34">
        <f t="shared" si="77"/>
        <v>197981.15333333329</v>
      </c>
      <c r="Q667" s="42"/>
      <c r="R667" s="42"/>
      <c r="S667" s="45" t="s">
        <v>415</v>
      </c>
      <c r="T667" s="38"/>
      <c r="U667" s="39"/>
      <c r="V667" s="39"/>
      <c r="W667" s="39">
        <f t="shared" si="79"/>
        <v>197981.15333333329</v>
      </c>
      <c r="X667" s="39"/>
      <c r="Y667" s="39"/>
      <c r="Z667" s="40">
        <f t="shared" si="80"/>
        <v>197981.15333333329</v>
      </c>
      <c r="AA667" s="72"/>
      <c r="AB667" s="72"/>
    </row>
    <row r="668" spans="1:28" s="41" customFormat="1" ht="12" customHeight="1">
      <c r="A668" s="59">
        <v>19000871</v>
      </c>
      <c r="B668" s="30" t="s">
        <v>744</v>
      </c>
      <c r="C668" s="31">
        <v>1890939.75</v>
      </c>
      <c r="D668" s="31">
        <v>1886948.7</v>
      </c>
      <c r="E668" s="31">
        <v>2129786.75</v>
      </c>
      <c r="F668" s="31">
        <v>2381262.4500000002</v>
      </c>
      <c r="G668" s="31">
        <v>2596126.0499999998</v>
      </c>
      <c r="H668" s="31">
        <v>2626048.9500000002</v>
      </c>
      <c r="I668" s="32">
        <v>2653817.6</v>
      </c>
      <c r="J668" s="32">
        <v>2674841.4</v>
      </c>
      <c r="K668" s="33">
        <v>2674841.4</v>
      </c>
      <c r="L668" s="33">
        <v>2704389.1</v>
      </c>
      <c r="M668" s="33">
        <v>2704389.1</v>
      </c>
      <c r="N668" s="33">
        <v>2704389.1</v>
      </c>
      <c r="O668" s="33">
        <v>2720382.7</v>
      </c>
      <c r="P668" s="34">
        <f t="shared" si="77"/>
        <v>2503541.8187500001</v>
      </c>
      <c r="Q668" s="42"/>
      <c r="R668" s="42"/>
      <c r="S668" s="45" t="s">
        <v>415</v>
      </c>
      <c r="T668" s="38"/>
      <c r="U668" s="39"/>
      <c r="V668" s="39"/>
      <c r="W668" s="39">
        <f t="shared" si="79"/>
        <v>2503541.8187500001</v>
      </c>
      <c r="X668" s="39"/>
      <c r="Y668" s="39"/>
      <c r="Z668" s="40">
        <f t="shared" si="80"/>
        <v>2503541.8187500001</v>
      </c>
      <c r="AA668" s="72"/>
      <c r="AB668" s="72"/>
    </row>
    <row r="669" spans="1:28" s="41" customFormat="1" ht="12" customHeight="1">
      <c r="A669" s="46">
        <v>19002003</v>
      </c>
      <c r="B669" s="30" t="s">
        <v>745</v>
      </c>
      <c r="C669" s="31">
        <v>117980225.48999999</v>
      </c>
      <c r="D669" s="31">
        <v>108489651.48999999</v>
      </c>
      <c r="E669" s="31">
        <v>90514942.719999999</v>
      </c>
      <c r="F669" s="31">
        <v>110063449.92</v>
      </c>
      <c r="G669" s="31">
        <v>84191979.689999998</v>
      </c>
      <c r="H669" s="31">
        <v>72241554.409999996</v>
      </c>
      <c r="I669" s="32">
        <v>70651459.560000002</v>
      </c>
      <c r="J669" s="32">
        <v>73295807.200000003</v>
      </c>
      <c r="K669" s="33">
        <v>72382155.349999994</v>
      </c>
      <c r="L669" s="33">
        <v>80898007.719999999</v>
      </c>
      <c r="M669" s="33">
        <v>83099388.739999995</v>
      </c>
      <c r="N669" s="33">
        <v>86365764.299999997</v>
      </c>
      <c r="O669" s="33">
        <v>95845243.400000006</v>
      </c>
      <c r="P669" s="34">
        <f t="shared" si="77"/>
        <v>86592241.295416668</v>
      </c>
      <c r="Q669" s="42" t="s">
        <v>746</v>
      </c>
      <c r="R669" s="42" t="s">
        <v>747</v>
      </c>
      <c r="S669" s="45" t="s">
        <v>748</v>
      </c>
      <c r="T669" s="38"/>
      <c r="U669" s="39"/>
      <c r="V669" s="39"/>
      <c r="W669" s="39">
        <f>P669</f>
        <v>86592241.295416668</v>
      </c>
      <c r="X669" s="39">
        <f>W669*B1096</f>
        <v>73969464.239325345</v>
      </c>
      <c r="Y669" s="39">
        <f>W669*B1097</f>
        <v>12622777.056091333</v>
      </c>
      <c r="Z669" s="40" t="s">
        <v>115</v>
      </c>
      <c r="AA669" s="72"/>
      <c r="AB669" s="72"/>
    </row>
    <row r="670" spans="1:28" s="41" customFormat="1" ht="12" customHeight="1">
      <c r="A670" s="46">
        <v>19003011</v>
      </c>
      <c r="B670" s="30" t="s">
        <v>749</v>
      </c>
      <c r="C670" s="31">
        <v>1789497.85</v>
      </c>
      <c r="D670" s="31">
        <v>1741133.1</v>
      </c>
      <c r="E670" s="31">
        <v>1692768.35</v>
      </c>
      <c r="F670" s="31">
        <v>1644403.6</v>
      </c>
      <c r="G670" s="31">
        <v>1596038.85</v>
      </c>
      <c r="H670" s="31">
        <v>1547674.1</v>
      </c>
      <c r="I670" s="32">
        <v>1499309.35</v>
      </c>
      <c r="J670" s="32">
        <v>1450944.6</v>
      </c>
      <c r="K670" s="33">
        <v>1402579.85</v>
      </c>
      <c r="L670" s="33">
        <v>1354215.1</v>
      </c>
      <c r="M670" s="33">
        <v>1305850.3500000001</v>
      </c>
      <c r="N670" s="33">
        <v>1257485.6000000001</v>
      </c>
      <c r="O670" s="33">
        <v>1209120.8500000001</v>
      </c>
      <c r="P670" s="34">
        <f t="shared" si="77"/>
        <v>1499309.3499999999</v>
      </c>
      <c r="Q670" s="42" t="s">
        <v>691</v>
      </c>
      <c r="R670" s="42"/>
      <c r="S670" s="45" t="s">
        <v>750</v>
      </c>
      <c r="T670" s="38"/>
      <c r="U670" s="39"/>
      <c r="V670" s="39"/>
      <c r="W670" s="39">
        <f t="shared" ref="W670:W671" si="81">P670</f>
        <v>1499309.3499999999</v>
      </c>
      <c r="X670" s="39">
        <f>W670</f>
        <v>1499309.3499999999</v>
      </c>
      <c r="Y670" s="39"/>
      <c r="Z670" s="40"/>
      <c r="AA670" s="72"/>
      <c r="AB670" s="72"/>
    </row>
    <row r="671" spans="1:28" s="41" customFormat="1" ht="12" customHeight="1">
      <c r="A671" s="46">
        <v>19003021</v>
      </c>
      <c r="B671" s="30" t="s">
        <v>751</v>
      </c>
      <c r="C671" s="31">
        <v>518029.05</v>
      </c>
      <c r="D671" s="31">
        <v>504028.35</v>
      </c>
      <c r="E671" s="31">
        <v>490027.65</v>
      </c>
      <c r="F671" s="31">
        <v>476026.95</v>
      </c>
      <c r="G671" s="31">
        <v>462026.25</v>
      </c>
      <c r="H671" s="31">
        <v>448025.55</v>
      </c>
      <c r="I671" s="32">
        <v>434024.85</v>
      </c>
      <c r="J671" s="32">
        <v>420024.15</v>
      </c>
      <c r="K671" s="33">
        <v>406023.45</v>
      </c>
      <c r="L671" s="33">
        <v>392022.75</v>
      </c>
      <c r="M671" s="33">
        <v>378022.05</v>
      </c>
      <c r="N671" s="33">
        <v>364021.35</v>
      </c>
      <c r="O671" s="33">
        <v>350020.65</v>
      </c>
      <c r="P671" s="34">
        <f t="shared" si="77"/>
        <v>434024.84999999992</v>
      </c>
      <c r="Q671" s="42" t="s">
        <v>691</v>
      </c>
      <c r="R671" s="42"/>
      <c r="S671" s="45" t="s">
        <v>750</v>
      </c>
      <c r="T671" s="38"/>
      <c r="U671" s="39"/>
      <c r="V671" s="39"/>
      <c r="W671" s="39">
        <f t="shared" si="81"/>
        <v>434024.84999999992</v>
      </c>
      <c r="X671" s="39">
        <f>W671</f>
        <v>434024.84999999992</v>
      </c>
      <c r="Y671" s="39"/>
      <c r="Z671" s="40"/>
      <c r="AA671" s="72"/>
      <c r="AB671" s="72"/>
    </row>
    <row r="672" spans="1:28" s="41" customFormat="1" ht="12" customHeight="1">
      <c r="A672" s="59">
        <v>19003031</v>
      </c>
      <c r="B672" s="30" t="s">
        <v>752</v>
      </c>
      <c r="C672" s="31">
        <v>0</v>
      </c>
      <c r="D672" s="31">
        <v>0</v>
      </c>
      <c r="E672" s="31">
        <v>0</v>
      </c>
      <c r="F672" s="31">
        <v>0</v>
      </c>
      <c r="G672" s="31">
        <v>0</v>
      </c>
      <c r="H672" s="31">
        <v>0</v>
      </c>
      <c r="I672" s="32">
        <v>0</v>
      </c>
      <c r="J672" s="32">
        <v>0</v>
      </c>
      <c r="K672" s="33">
        <v>0</v>
      </c>
      <c r="L672" s="33">
        <v>263054.75</v>
      </c>
      <c r="M672" s="33">
        <v>287594.21000000002</v>
      </c>
      <c r="N672" s="33">
        <v>340256.7</v>
      </c>
      <c r="O672" s="33">
        <v>129082.1</v>
      </c>
      <c r="P672" s="34">
        <f t="shared" si="77"/>
        <v>79620.559166666659</v>
      </c>
      <c r="Q672" s="42"/>
      <c r="R672" s="42"/>
      <c r="S672" s="45" t="s">
        <v>415</v>
      </c>
      <c r="T672" s="38"/>
      <c r="U672" s="39"/>
      <c r="V672" s="39"/>
      <c r="W672" s="39">
        <f>P672</f>
        <v>79620.559166666659</v>
      </c>
      <c r="X672" s="39"/>
      <c r="Y672" s="39"/>
      <c r="Z672" s="40">
        <f>W672</f>
        <v>79620.559166666659</v>
      </c>
      <c r="AA672" s="72"/>
      <c r="AB672" s="72"/>
    </row>
    <row r="673" spans="1:28" s="41" customFormat="1" ht="12" customHeight="1">
      <c r="A673" s="59">
        <v>19003032</v>
      </c>
      <c r="B673" s="30" t="s">
        <v>753</v>
      </c>
      <c r="C673" s="31">
        <v>1734987.32</v>
      </c>
      <c r="D673" s="31">
        <v>3425989.69</v>
      </c>
      <c r="E673" s="31">
        <v>2820455.4</v>
      </c>
      <c r="F673" s="31">
        <v>3492939.8</v>
      </c>
      <c r="G673" s="31">
        <v>3492939.8</v>
      </c>
      <c r="H673" s="31">
        <v>3492939.8</v>
      </c>
      <c r="I673" s="32">
        <v>3492939.8</v>
      </c>
      <c r="J673" s="32">
        <v>3492939.8</v>
      </c>
      <c r="K673" s="33">
        <v>3173859.5</v>
      </c>
      <c r="L673" s="33">
        <v>3697015.49</v>
      </c>
      <c r="M673" s="33">
        <v>3915055.15</v>
      </c>
      <c r="N673" s="33">
        <v>4180089.9</v>
      </c>
      <c r="O673" s="33">
        <v>4641309.75</v>
      </c>
      <c r="P673" s="34">
        <f t="shared" si="77"/>
        <v>3488776.0554166674</v>
      </c>
      <c r="Q673" s="42"/>
      <c r="R673" s="42"/>
      <c r="S673" s="45" t="s">
        <v>415</v>
      </c>
      <c r="T673" s="38"/>
      <c r="U673" s="39"/>
      <c r="V673" s="39"/>
      <c r="W673" s="39">
        <f t="shared" ref="W673:W681" si="82">P673</f>
        <v>3488776.0554166674</v>
      </c>
      <c r="X673" s="39"/>
      <c r="Y673" s="39"/>
      <c r="Z673" s="40">
        <f t="shared" ref="Z673:Z681" si="83">W673</f>
        <v>3488776.0554166674</v>
      </c>
      <c r="AA673" s="72"/>
      <c r="AB673" s="72"/>
    </row>
    <row r="674" spans="1:28" s="41" customFormat="1" ht="12" customHeight="1">
      <c r="A674" s="94">
        <v>19003041</v>
      </c>
      <c r="B674" s="95" t="s">
        <v>754</v>
      </c>
      <c r="C674" s="31">
        <v>3041500</v>
      </c>
      <c r="D674" s="31">
        <v>3041500</v>
      </c>
      <c r="E674" s="31">
        <v>3041500</v>
      </c>
      <c r="F674" s="31">
        <v>5690719.6500000004</v>
      </c>
      <c r="G674" s="31">
        <v>5690719.6500000004</v>
      </c>
      <c r="H674" s="31">
        <v>5690719.6500000004</v>
      </c>
      <c r="I674" s="32">
        <v>6845719.6500000004</v>
      </c>
      <c r="J674" s="32">
        <v>6845719.6500000004</v>
      </c>
      <c r="K674" s="33">
        <v>2879137.44</v>
      </c>
      <c r="L674" s="33">
        <v>0</v>
      </c>
      <c r="M674" s="33">
        <v>0</v>
      </c>
      <c r="N674" s="33">
        <v>0</v>
      </c>
      <c r="O674" s="33">
        <v>3255000</v>
      </c>
      <c r="P674" s="34">
        <f t="shared" si="77"/>
        <v>3572832.1408333331</v>
      </c>
      <c r="Q674" s="49"/>
      <c r="R674" s="49"/>
      <c r="S674" s="50" t="s">
        <v>415</v>
      </c>
      <c r="T674" s="38"/>
      <c r="U674" s="39"/>
      <c r="V674" s="39"/>
      <c r="W674" s="39">
        <f t="shared" si="82"/>
        <v>3572832.1408333331</v>
      </c>
      <c r="X674" s="39"/>
      <c r="Y674" s="39"/>
      <c r="Z674" s="40">
        <f t="shared" si="83"/>
        <v>3572832.1408333331</v>
      </c>
      <c r="AA674" s="72"/>
      <c r="AB674" s="72"/>
    </row>
    <row r="675" spans="1:28" s="41" customFormat="1" ht="12" customHeight="1">
      <c r="A675" s="46">
        <v>19003042</v>
      </c>
      <c r="B675" s="30" t="s">
        <v>755</v>
      </c>
      <c r="C675" s="31">
        <v>3139500</v>
      </c>
      <c r="D675" s="31">
        <v>3139500</v>
      </c>
      <c r="E675" s="31">
        <v>3139500</v>
      </c>
      <c r="F675" s="31">
        <v>3228622.6</v>
      </c>
      <c r="G675" s="31">
        <v>3228622.6</v>
      </c>
      <c r="H675" s="31">
        <v>3228622.6</v>
      </c>
      <c r="I675" s="32">
        <v>4873622.5999999996</v>
      </c>
      <c r="J675" s="32">
        <v>4873622.5999999996</v>
      </c>
      <c r="K675" s="33">
        <v>3031730.53</v>
      </c>
      <c r="L675" s="33">
        <v>1820000</v>
      </c>
      <c r="M675" s="33">
        <v>1820000</v>
      </c>
      <c r="N675" s="33">
        <v>1820000</v>
      </c>
      <c r="O675" s="33">
        <v>1295000</v>
      </c>
      <c r="P675" s="34">
        <f t="shared" si="77"/>
        <v>3035091.1274999999</v>
      </c>
      <c r="Q675" s="49"/>
      <c r="R675" s="49"/>
      <c r="S675" s="50" t="s">
        <v>415</v>
      </c>
      <c r="T675" s="38"/>
      <c r="U675" s="39"/>
      <c r="V675" s="39"/>
      <c r="W675" s="39">
        <f t="shared" si="82"/>
        <v>3035091.1274999999</v>
      </c>
      <c r="X675" s="39"/>
      <c r="Y675" s="39"/>
      <c r="Z675" s="40">
        <f t="shared" si="83"/>
        <v>3035091.1274999999</v>
      </c>
      <c r="AA675" s="72"/>
      <c r="AB675" s="72"/>
    </row>
    <row r="676" spans="1:28" s="41" customFormat="1" ht="12" customHeight="1">
      <c r="A676" s="46">
        <v>19100012</v>
      </c>
      <c r="B676" s="30" t="s">
        <v>756</v>
      </c>
      <c r="C676" s="31">
        <v>23824579.530000001</v>
      </c>
      <c r="D676" s="31">
        <v>27234431.710000001</v>
      </c>
      <c r="E676" s="31">
        <v>15794015.01</v>
      </c>
      <c r="F676" s="31">
        <v>10034409.93</v>
      </c>
      <c r="G676" s="31">
        <v>4238992.45</v>
      </c>
      <c r="H676" s="31">
        <v>2541998</v>
      </c>
      <c r="I676" s="32">
        <v>1324879.3799999999</v>
      </c>
      <c r="J676" s="32">
        <v>3706753.43</v>
      </c>
      <c r="K676" s="33">
        <v>7960029.9400000004</v>
      </c>
      <c r="L676" s="33">
        <v>13218821.789999999</v>
      </c>
      <c r="M676" s="33">
        <v>19058582.629999999</v>
      </c>
      <c r="N676" s="33">
        <v>25541747.66</v>
      </c>
      <c r="O676" s="33">
        <v>30439276.719999999</v>
      </c>
      <c r="P676" s="34">
        <f t="shared" si="77"/>
        <v>13148882.504583335</v>
      </c>
      <c r="Q676" s="42"/>
      <c r="R676" s="42"/>
      <c r="S676" s="50" t="s">
        <v>415</v>
      </c>
      <c r="T676" s="38"/>
      <c r="U676" s="39"/>
      <c r="V676" s="39"/>
      <c r="W676" s="39">
        <f t="shared" si="82"/>
        <v>13148882.504583335</v>
      </c>
      <c r="X676" s="39"/>
      <c r="Y676" s="39"/>
      <c r="Z676" s="40">
        <f t="shared" si="83"/>
        <v>13148882.504583335</v>
      </c>
      <c r="AA676" s="72"/>
      <c r="AB676" s="72"/>
    </row>
    <row r="677" spans="1:28" s="41" customFormat="1" ht="12" customHeight="1">
      <c r="A677" s="46">
        <v>19100022</v>
      </c>
      <c r="B677" s="30" t="s">
        <v>757</v>
      </c>
      <c r="C677" s="31">
        <v>-38745661.350000001</v>
      </c>
      <c r="D677" s="31">
        <v>-42956000.399999999</v>
      </c>
      <c r="E677" s="31">
        <v>5452408.3600000003</v>
      </c>
      <c r="F677" s="31">
        <v>3736783.61</v>
      </c>
      <c r="G677" s="31">
        <v>3830852.21</v>
      </c>
      <c r="H677" s="31">
        <v>3537841.59</v>
      </c>
      <c r="I677" s="32">
        <v>-765496.98</v>
      </c>
      <c r="J677" s="32">
        <v>-5724405.3899999997</v>
      </c>
      <c r="K677" s="33">
        <v>-10482039.289999999</v>
      </c>
      <c r="L677" s="33">
        <v>-14152610.039999999</v>
      </c>
      <c r="M677" s="33">
        <v>-18251745.199999999</v>
      </c>
      <c r="N677" s="33">
        <v>-21701055.149999999</v>
      </c>
      <c r="O677" s="33">
        <v>-24811444.210000001</v>
      </c>
      <c r="P677" s="34">
        <f t="shared" si="77"/>
        <v>-10771168.288333334</v>
      </c>
      <c r="Q677" s="42"/>
      <c r="R677" s="42"/>
      <c r="S677" s="50" t="s">
        <v>415</v>
      </c>
      <c r="T677" s="38"/>
      <c r="U677" s="39"/>
      <c r="V677" s="39"/>
      <c r="W677" s="39">
        <f t="shared" si="82"/>
        <v>-10771168.288333334</v>
      </c>
      <c r="X677" s="39"/>
      <c r="Y677" s="39"/>
      <c r="Z677" s="40">
        <f t="shared" si="83"/>
        <v>-10771168.288333334</v>
      </c>
      <c r="AA677" s="72"/>
      <c r="AB677" s="72"/>
    </row>
    <row r="678" spans="1:28" s="41" customFormat="1" ht="12" customHeight="1">
      <c r="A678" s="46">
        <v>19100132</v>
      </c>
      <c r="B678" s="30" t="s">
        <v>758</v>
      </c>
      <c r="C678" s="31">
        <v>-485079.03999999998</v>
      </c>
      <c r="D678" s="31">
        <v>-592402.56999999995</v>
      </c>
      <c r="E678" s="31">
        <v>29482.14</v>
      </c>
      <c r="F678" s="31">
        <v>44379.519999999997</v>
      </c>
      <c r="G678" s="31">
        <v>54702.44</v>
      </c>
      <c r="H678" s="31">
        <v>64568.35</v>
      </c>
      <c r="I678" s="32">
        <v>73950.59</v>
      </c>
      <c r="J678" s="32">
        <v>71303.570000000007</v>
      </c>
      <c r="K678" s="33">
        <v>54030.66</v>
      </c>
      <c r="L678" s="33">
        <v>23873.51</v>
      </c>
      <c r="M678" s="33">
        <v>-18589.650000000001</v>
      </c>
      <c r="N678" s="33">
        <v>-73175.59</v>
      </c>
      <c r="O678" s="33">
        <v>-135901.54</v>
      </c>
      <c r="P678" s="34">
        <f t="shared" si="77"/>
        <v>-48197.27666666665</v>
      </c>
      <c r="Q678" s="42"/>
      <c r="R678" s="42"/>
      <c r="S678" s="50" t="s">
        <v>415</v>
      </c>
      <c r="T678" s="38"/>
      <c r="U678" s="39"/>
      <c r="V678" s="39"/>
      <c r="W678" s="39">
        <f t="shared" si="82"/>
        <v>-48197.27666666665</v>
      </c>
      <c r="X678" s="39"/>
      <c r="Y678" s="39"/>
      <c r="Z678" s="40">
        <f t="shared" si="83"/>
        <v>-48197.27666666665</v>
      </c>
      <c r="AA678" s="72"/>
      <c r="AB678" s="72"/>
    </row>
    <row r="679" spans="1:28" s="41" customFormat="1" ht="12" customHeight="1">
      <c r="A679" s="46">
        <v>19100142</v>
      </c>
      <c r="B679" s="30" t="s">
        <v>759</v>
      </c>
      <c r="C679" s="31">
        <v>-679744.04</v>
      </c>
      <c r="D679" s="31">
        <v>-613678.06000000006</v>
      </c>
      <c r="E679" s="31">
        <v>-337739.08</v>
      </c>
      <c r="F679" s="31">
        <v>-294656.11</v>
      </c>
      <c r="G679" s="31">
        <v>-267474.42</v>
      </c>
      <c r="H679" s="31">
        <v>-256679.63</v>
      </c>
      <c r="I679" s="32">
        <v>-249771.39</v>
      </c>
      <c r="J679" s="32">
        <v>-245777.86</v>
      </c>
      <c r="K679" s="33">
        <v>-234481.9</v>
      </c>
      <c r="L679" s="33">
        <v>-211346.38</v>
      </c>
      <c r="M679" s="33">
        <v>-171492.1</v>
      </c>
      <c r="N679" s="33">
        <v>-114216.83</v>
      </c>
      <c r="O679" s="33">
        <v>-40270.94</v>
      </c>
      <c r="P679" s="34">
        <f t="shared" si="77"/>
        <v>-279776.77083333331</v>
      </c>
      <c r="Q679" s="42"/>
      <c r="R679" s="42"/>
      <c r="S679" s="50" t="s">
        <v>415</v>
      </c>
      <c r="T679" s="38"/>
      <c r="U679" s="39"/>
      <c r="V679" s="39"/>
      <c r="W679" s="39">
        <f t="shared" si="82"/>
        <v>-279776.77083333331</v>
      </c>
      <c r="X679" s="39"/>
      <c r="Y679" s="39"/>
      <c r="Z679" s="40">
        <f t="shared" si="83"/>
        <v>-279776.77083333331</v>
      </c>
      <c r="AA679" s="72"/>
      <c r="AB679" s="72"/>
    </row>
    <row r="680" spans="1:28" s="41" customFormat="1" ht="12" customHeight="1">
      <c r="A680" s="46">
        <v>19100152</v>
      </c>
      <c r="B680" s="30" t="s">
        <v>760</v>
      </c>
      <c r="C680" s="31">
        <v>-56758.77</v>
      </c>
      <c r="D680" s="31">
        <v>-58842.26</v>
      </c>
      <c r="E680" s="31">
        <v>7572209.1500000004</v>
      </c>
      <c r="F680" s="31">
        <v>6401173.9299999997</v>
      </c>
      <c r="G680" s="31">
        <v>5277667.3499999996</v>
      </c>
      <c r="H680" s="31">
        <v>4422056.1900000004</v>
      </c>
      <c r="I680" s="32">
        <v>3589558.9</v>
      </c>
      <c r="J680" s="32">
        <v>3137839.16</v>
      </c>
      <c r="K680" s="33">
        <v>2798546.81</v>
      </c>
      <c r="L680" s="33">
        <v>2532361.7000000002</v>
      </c>
      <c r="M680" s="33">
        <v>2282882.7799999998</v>
      </c>
      <c r="N680" s="33">
        <v>2079047.13</v>
      </c>
      <c r="O680" s="33">
        <v>1802660.23</v>
      </c>
      <c r="P680" s="34">
        <f t="shared" si="77"/>
        <v>3408954.2974999999</v>
      </c>
      <c r="Q680" s="42"/>
      <c r="R680" s="42"/>
      <c r="S680" s="50" t="s">
        <v>415</v>
      </c>
      <c r="T680" s="38"/>
      <c r="U680" s="39"/>
      <c r="V680" s="39"/>
      <c r="W680" s="39">
        <f t="shared" si="82"/>
        <v>3408954.2974999999</v>
      </c>
      <c r="X680" s="39"/>
      <c r="Y680" s="39"/>
      <c r="Z680" s="40">
        <f t="shared" si="83"/>
        <v>3408954.2974999999</v>
      </c>
      <c r="AA680" s="72"/>
      <c r="AB680" s="72"/>
    </row>
    <row r="681" spans="1:28" s="41" customFormat="1" ht="12" customHeight="1">
      <c r="A681" s="46">
        <v>19100162</v>
      </c>
      <c r="B681" s="30" t="s">
        <v>761</v>
      </c>
      <c r="C681" s="31">
        <v>7795804.6799999997</v>
      </c>
      <c r="D681" s="31">
        <v>6280465.0899999999</v>
      </c>
      <c r="E681" s="31">
        <v>-38373492.859999999</v>
      </c>
      <c r="F681" s="31">
        <v>-32511530.629999999</v>
      </c>
      <c r="G681" s="31">
        <v>-26941550.859999999</v>
      </c>
      <c r="H681" s="31">
        <v>-22636969.670000002</v>
      </c>
      <c r="I681" s="32">
        <v>-18451832.789999999</v>
      </c>
      <c r="J681" s="32">
        <v>-16152699.619999999</v>
      </c>
      <c r="K681" s="33">
        <v>-14367480.49</v>
      </c>
      <c r="L681" s="33">
        <v>-12972705.98</v>
      </c>
      <c r="M681" s="33">
        <v>-11644787.529999999</v>
      </c>
      <c r="N681" s="33">
        <v>-10547809.779999999</v>
      </c>
      <c r="O681" s="33">
        <v>-9100784.6600000001</v>
      </c>
      <c r="P681" s="34">
        <f t="shared" si="77"/>
        <v>-16581073.759166667</v>
      </c>
      <c r="Q681" s="42"/>
      <c r="R681" s="42"/>
      <c r="S681" s="50" t="s">
        <v>415</v>
      </c>
      <c r="T681" s="38"/>
      <c r="U681" s="39"/>
      <c r="V681" s="39"/>
      <c r="W681" s="39">
        <f t="shared" si="82"/>
        <v>-16581073.759166667</v>
      </c>
      <c r="X681" s="39"/>
      <c r="Y681" s="39"/>
      <c r="Z681" s="40">
        <f t="shared" si="83"/>
        <v>-16581073.759166667</v>
      </c>
      <c r="AA681" s="72"/>
      <c r="AB681" s="72"/>
    </row>
    <row r="682" spans="1:28" s="30" customFormat="1" ht="12" customHeight="1" thickBot="1">
      <c r="A682" s="96" t="s">
        <v>762</v>
      </c>
      <c r="B682" s="97"/>
      <c r="C682" s="98">
        <v>10959549411.559999</v>
      </c>
      <c r="D682" s="98">
        <v>10991954315.550016</v>
      </c>
      <c r="E682" s="98">
        <v>11084131179.299994</v>
      </c>
      <c r="F682" s="98">
        <v>11196859012.379999</v>
      </c>
      <c r="G682" s="98">
        <v>11184525477.869999</v>
      </c>
      <c r="H682" s="98">
        <v>11217464807.839985</v>
      </c>
      <c r="I682" s="98">
        <v>11175121559.570009</v>
      </c>
      <c r="J682" s="98">
        <v>11086137573.029991</v>
      </c>
      <c r="K682" s="98">
        <v>11068928781.270008</v>
      </c>
      <c r="L682" s="98">
        <v>11068951924.29002</v>
      </c>
      <c r="M682" s="98">
        <v>11099872884.919996</v>
      </c>
      <c r="N682" s="98">
        <v>11188440927.440006</v>
      </c>
      <c r="O682" s="98">
        <v>11215491565.460005</v>
      </c>
      <c r="P682" s="99">
        <f t="shared" si="77"/>
        <v>11120825744.330833</v>
      </c>
      <c r="Q682" s="100"/>
      <c r="R682" s="101"/>
      <c r="S682" s="102" t="s">
        <v>39</v>
      </c>
      <c r="T682" s="103">
        <f t="shared" ref="T682:Z682" si="84">SUM(T8:T681)</f>
        <v>921148642.41041708</v>
      </c>
      <c r="U682" s="104">
        <f t="shared" si="84"/>
        <v>0</v>
      </c>
      <c r="V682" s="104">
        <f t="shared" si="84"/>
        <v>81718105.598333314</v>
      </c>
      <c r="W682" s="104">
        <f t="shared" si="84"/>
        <v>10117958996.317913</v>
      </c>
      <c r="X682" s="104">
        <f t="shared" si="84"/>
        <v>6551143733.4333162</v>
      </c>
      <c r="Y682" s="104">
        <f t="shared" si="84"/>
        <v>2210785984.6633487</v>
      </c>
      <c r="Z682" s="104">
        <f t="shared" si="84"/>
        <v>1356029278.2212493</v>
      </c>
      <c r="AA682" s="39"/>
      <c r="AB682" s="39"/>
    </row>
    <row r="683" spans="1:28" s="41" customFormat="1" ht="12" customHeight="1">
      <c r="A683" s="46">
        <v>20100023</v>
      </c>
      <c r="B683" s="30" t="s">
        <v>763</v>
      </c>
      <c r="C683" s="31">
        <v>-859037.91</v>
      </c>
      <c r="D683" s="31">
        <v>-859037.91</v>
      </c>
      <c r="E683" s="31">
        <v>-859037.91</v>
      </c>
      <c r="F683" s="31">
        <v>-859037.91</v>
      </c>
      <c r="G683" s="31">
        <v>-859037.91</v>
      </c>
      <c r="H683" s="31">
        <v>-859037.91</v>
      </c>
      <c r="I683" s="32">
        <v>-859037.91</v>
      </c>
      <c r="J683" s="32">
        <v>-859037.91</v>
      </c>
      <c r="K683" s="33">
        <v>-859037.91</v>
      </c>
      <c r="L683" s="33">
        <v>-859037.91</v>
      </c>
      <c r="M683" s="33">
        <v>-859037.91</v>
      </c>
      <c r="N683" s="33">
        <v>-859037.91</v>
      </c>
      <c r="O683" s="33">
        <v>-859037.91</v>
      </c>
      <c r="P683" s="34">
        <f t="shared" si="77"/>
        <v>-859037.91</v>
      </c>
      <c r="Q683" s="42"/>
      <c r="R683" s="42"/>
      <c r="S683" s="45">
        <v>2</v>
      </c>
      <c r="T683" s="38"/>
      <c r="U683" s="39"/>
      <c r="V683" s="39">
        <f>P683</f>
        <v>-859037.91</v>
      </c>
      <c r="W683" s="39"/>
      <c r="X683" s="39"/>
      <c r="Y683" s="39"/>
      <c r="Z683" s="40"/>
      <c r="AA683" s="72"/>
      <c r="AB683" s="72"/>
    </row>
    <row r="684" spans="1:28" s="41" customFormat="1" ht="12" customHeight="1">
      <c r="A684" s="46">
        <v>20700003</v>
      </c>
      <c r="B684" s="30" t="s">
        <v>764</v>
      </c>
      <c r="C684" s="31">
        <v>-122847945.22</v>
      </c>
      <c r="D684" s="31">
        <v>-122847945.22</v>
      </c>
      <c r="E684" s="31">
        <v>-122847945.22</v>
      </c>
      <c r="F684" s="31">
        <v>-122847945.22</v>
      </c>
      <c r="G684" s="31">
        <v>-122847945.22</v>
      </c>
      <c r="H684" s="31">
        <v>-122847945.22</v>
      </c>
      <c r="I684" s="32">
        <v>-122847945.22</v>
      </c>
      <c r="J684" s="32">
        <v>-122847945.22</v>
      </c>
      <c r="K684" s="33">
        <v>-122847945.22</v>
      </c>
      <c r="L684" s="33">
        <v>-122847945.22</v>
      </c>
      <c r="M684" s="33">
        <v>-122847945.22</v>
      </c>
      <c r="N684" s="33">
        <v>-122847945.22</v>
      </c>
      <c r="O684" s="33">
        <v>-122847945.22</v>
      </c>
      <c r="P684" s="34">
        <f t="shared" si="77"/>
        <v>-122847945.22000001</v>
      </c>
      <c r="Q684" s="42"/>
      <c r="R684" s="42"/>
      <c r="S684" s="45">
        <v>4</v>
      </c>
      <c r="T684" s="38"/>
      <c r="U684" s="39"/>
      <c r="V684" s="39">
        <f>P684</f>
        <v>-122847945.22000001</v>
      </c>
      <c r="W684" s="39"/>
      <c r="X684" s="39"/>
      <c r="Y684" s="39"/>
      <c r="Z684" s="40"/>
      <c r="AA684" s="72"/>
      <c r="AB684" s="72"/>
    </row>
    <row r="685" spans="1:28" s="41" customFormat="1" ht="12" customHeight="1">
      <c r="A685" s="46">
        <v>20700013</v>
      </c>
      <c r="B685" s="30" t="s">
        <v>765</v>
      </c>
      <c r="C685" s="31">
        <v>-338395484.31</v>
      </c>
      <c r="D685" s="31">
        <v>-338395484.31</v>
      </c>
      <c r="E685" s="31">
        <v>-338395484.31</v>
      </c>
      <c r="F685" s="31">
        <v>-338395484.31</v>
      </c>
      <c r="G685" s="31">
        <v>-338395484.31</v>
      </c>
      <c r="H685" s="31">
        <v>-338395484.31</v>
      </c>
      <c r="I685" s="32">
        <v>-338395484.31</v>
      </c>
      <c r="J685" s="32">
        <v>-338395484.31</v>
      </c>
      <c r="K685" s="33">
        <v>-338395484.31</v>
      </c>
      <c r="L685" s="33">
        <v>-338395484.31</v>
      </c>
      <c r="M685" s="33">
        <v>-338395484.31</v>
      </c>
      <c r="N685" s="33">
        <v>-338395484.31</v>
      </c>
      <c r="O685" s="33">
        <v>-338395484.31</v>
      </c>
      <c r="P685" s="34">
        <f t="shared" si="77"/>
        <v>-338395484.31</v>
      </c>
      <c r="Q685" s="42"/>
      <c r="R685" s="42"/>
      <c r="S685" s="45">
        <v>4</v>
      </c>
      <c r="T685" s="38"/>
      <c r="U685" s="39"/>
      <c r="V685" s="39">
        <f t="shared" ref="V685:V686" si="85">P685</f>
        <v>-338395484.31</v>
      </c>
      <c r="W685" s="39"/>
      <c r="X685" s="39"/>
      <c r="Y685" s="39"/>
      <c r="Z685" s="40"/>
      <c r="AA685" s="72"/>
      <c r="AB685" s="72"/>
    </row>
    <row r="686" spans="1:28" s="41" customFormat="1" ht="12" customHeight="1">
      <c r="A686" s="46">
        <v>20700023</v>
      </c>
      <c r="B686" s="30" t="s">
        <v>766</v>
      </c>
      <c r="C686" s="31">
        <v>-16901820.34</v>
      </c>
      <c r="D686" s="31">
        <v>-16901820.34</v>
      </c>
      <c r="E686" s="31">
        <v>-16901820.34</v>
      </c>
      <c r="F686" s="31">
        <v>-16901820.34</v>
      </c>
      <c r="G686" s="31">
        <v>-16901820.34</v>
      </c>
      <c r="H686" s="31">
        <v>-16901820.34</v>
      </c>
      <c r="I686" s="32">
        <v>-16901820.34</v>
      </c>
      <c r="J686" s="32">
        <v>-16901820.34</v>
      </c>
      <c r="K686" s="33">
        <v>-16901820.34</v>
      </c>
      <c r="L686" s="33">
        <v>-16901820.34</v>
      </c>
      <c r="M686" s="33">
        <v>-16901820.34</v>
      </c>
      <c r="N686" s="33">
        <v>-16901820.34</v>
      </c>
      <c r="O686" s="33">
        <v>-16901820.34</v>
      </c>
      <c r="P686" s="34">
        <f t="shared" si="77"/>
        <v>-16901820.34</v>
      </c>
      <c r="Q686" s="42"/>
      <c r="R686" s="42"/>
      <c r="S686" s="45">
        <v>4</v>
      </c>
      <c r="T686" s="38"/>
      <c r="U686" s="39"/>
      <c r="V686" s="39">
        <f t="shared" si="85"/>
        <v>-16901820.34</v>
      </c>
      <c r="W686" s="39"/>
      <c r="X686" s="39"/>
      <c r="Y686" s="39"/>
      <c r="Z686" s="40"/>
      <c r="AA686" s="72"/>
      <c r="AB686" s="72"/>
    </row>
    <row r="687" spans="1:28" s="41" customFormat="1" ht="12" customHeight="1">
      <c r="A687" s="46">
        <v>21100003</v>
      </c>
      <c r="B687" s="30" t="s">
        <v>767</v>
      </c>
      <c r="C687" s="31">
        <v>-2803605116.4699998</v>
      </c>
      <c r="D687" s="31">
        <v>-2803605116.4699998</v>
      </c>
      <c r="E687" s="31">
        <v>-2803605116.4699998</v>
      </c>
      <c r="F687" s="31">
        <v>-2803605116.4699998</v>
      </c>
      <c r="G687" s="31">
        <v>-2803605116.4699998</v>
      </c>
      <c r="H687" s="31">
        <v>-2803605116.4699998</v>
      </c>
      <c r="I687" s="32">
        <v>-2803605116.4699998</v>
      </c>
      <c r="J687" s="32">
        <v>-2803605116.4699998</v>
      </c>
      <c r="K687" s="33">
        <v>-2803605116.4699998</v>
      </c>
      <c r="L687" s="33">
        <v>-2803605116.4699998</v>
      </c>
      <c r="M687" s="33">
        <v>-2803605116.4699998</v>
      </c>
      <c r="N687" s="33">
        <v>-2803605116.4699998</v>
      </c>
      <c r="O687" s="33">
        <v>-2803605116.4699998</v>
      </c>
      <c r="P687" s="34">
        <f t="shared" si="77"/>
        <v>-2803605116.4700003</v>
      </c>
      <c r="Q687" s="42"/>
      <c r="R687" s="42"/>
      <c r="S687" s="45">
        <v>4</v>
      </c>
      <c r="T687" s="38"/>
      <c r="U687" s="39"/>
      <c r="V687" s="39">
        <f>P687</f>
        <v>-2803605116.4700003</v>
      </c>
      <c r="W687" s="39"/>
      <c r="X687" s="39"/>
      <c r="Y687" s="39"/>
      <c r="Z687" s="40"/>
      <c r="AA687" s="72"/>
      <c r="AB687" s="72"/>
    </row>
    <row r="688" spans="1:28" s="41" customFormat="1" ht="12" customHeight="1">
      <c r="A688" s="46">
        <v>21100383</v>
      </c>
      <c r="B688" s="82" t="s">
        <v>768</v>
      </c>
      <c r="C688" s="31">
        <v>-491575</v>
      </c>
      <c r="D688" s="31">
        <v>-491575</v>
      </c>
      <c r="E688" s="31">
        <v>-491575</v>
      </c>
      <c r="F688" s="31">
        <v>-491575</v>
      </c>
      <c r="G688" s="31">
        <v>-491575</v>
      </c>
      <c r="H688" s="31">
        <v>-491575</v>
      </c>
      <c r="I688" s="32">
        <v>-491575</v>
      </c>
      <c r="J688" s="32">
        <v>-491575</v>
      </c>
      <c r="K688" s="33">
        <v>-491575</v>
      </c>
      <c r="L688" s="33">
        <v>-491575</v>
      </c>
      <c r="M688" s="33">
        <v>-491575</v>
      </c>
      <c r="N688" s="33">
        <v>-491575</v>
      </c>
      <c r="O688" s="33">
        <v>-491575</v>
      </c>
      <c r="P688" s="34">
        <f t="shared" si="77"/>
        <v>-491575</v>
      </c>
      <c r="Q688" s="42"/>
      <c r="R688" s="42"/>
      <c r="S688" s="45" t="s">
        <v>116</v>
      </c>
      <c r="T688" s="38"/>
      <c r="U688" s="39"/>
      <c r="V688" s="39"/>
      <c r="W688" s="39">
        <f>P688</f>
        <v>-491575</v>
      </c>
      <c r="X688" s="39"/>
      <c r="Y688" s="39"/>
      <c r="Z688" s="40">
        <f>W688</f>
        <v>-491575</v>
      </c>
      <c r="AA688" s="72"/>
      <c r="AB688" s="72"/>
    </row>
    <row r="689" spans="1:28" s="41" customFormat="1" ht="12" customHeight="1">
      <c r="A689" s="46">
        <v>21400013</v>
      </c>
      <c r="B689" s="30" t="s">
        <v>769</v>
      </c>
      <c r="C689" s="31">
        <v>2148854.7200000002</v>
      </c>
      <c r="D689" s="31">
        <v>2148854.7200000002</v>
      </c>
      <c r="E689" s="31">
        <v>2148854.7200000002</v>
      </c>
      <c r="F689" s="31">
        <v>2148854.7200000002</v>
      </c>
      <c r="G689" s="31">
        <v>2148854.7200000002</v>
      </c>
      <c r="H689" s="31">
        <v>2148854.7200000002</v>
      </c>
      <c r="I689" s="32">
        <v>2148854.7200000002</v>
      </c>
      <c r="J689" s="32">
        <v>2148854.7200000002</v>
      </c>
      <c r="K689" s="33">
        <v>2148854.7200000002</v>
      </c>
      <c r="L689" s="33">
        <v>2148854.7200000002</v>
      </c>
      <c r="M689" s="33">
        <v>2148854.7200000002</v>
      </c>
      <c r="N689" s="33">
        <v>2148854.7200000002</v>
      </c>
      <c r="O689" s="33">
        <v>2148854.7200000002</v>
      </c>
      <c r="P689" s="34">
        <f t="shared" si="77"/>
        <v>2148854.7199999997</v>
      </c>
      <c r="Q689" s="42"/>
      <c r="R689" s="42"/>
      <c r="S689" s="45">
        <v>4</v>
      </c>
      <c r="T689" s="38"/>
      <c r="U689" s="39"/>
      <c r="V689" s="39">
        <f>P689</f>
        <v>2148854.7199999997</v>
      </c>
      <c r="W689" s="39"/>
      <c r="X689" s="39"/>
      <c r="Y689" s="39"/>
      <c r="Z689" s="40"/>
      <c r="AA689" s="72"/>
      <c r="AB689" s="72"/>
    </row>
    <row r="690" spans="1:28" s="41" customFormat="1" ht="12" customHeight="1">
      <c r="A690" s="46">
        <v>21400033</v>
      </c>
      <c r="B690" s="30" t="s">
        <v>770</v>
      </c>
      <c r="C690" s="31">
        <v>4985024.68</v>
      </c>
      <c r="D690" s="31">
        <v>4985024.68</v>
      </c>
      <c r="E690" s="31">
        <v>4985024.68</v>
      </c>
      <c r="F690" s="31">
        <v>4985024.68</v>
      </c>
      <c r="G690" s="31">
        <v>4985024.68</v>
      </c>
      <c r="H690" s="31">
        <v>4985024.68</v>
      </c>
      <c r="I690" s="32">
        <v>4985024.68</v>
      </c>
      <c r="J690" s="32">
        <v>4985024.68</v>
      </c>
      <c r="K690" s="33">
        <v>4985024.68</v>
      </c>
      <c r="L690" s="33">
        <v>4985024.68</v>
      </c>
      <c r="M690" s="33">
        <v>4985024.68</v>
      </c>
      <c r="N690" s="33">
        <v>4985024.68</v>
      </c>
      <c r="O690" s="33">
        <v>4985024.68</v>
      </c>
      <c r="P690" s="34">
        <f t="shared" si="77"/>
        <v>4985024.68</v>
      </c>
      <c r="Q690" s="42"/>
      <c r="R690" s="42"/>
      <c r="S690" s="45">
        <v>4</v>
      </c>
      <c r="T690" s="38"/>
      <c r="U690" s="39"/>
      <c r="V690" s="39">
        <f>P690</f>
        <v>4985024.68</v>
      </c>
      <c r="W690" s="39"/>
      <c r="X690" s="39"/>
      <c r="Y690" s="39"/>
      <c r="Z690" s="40"/>
      <c r="AA690" s="72"/>
      <c r="AB690" s="72"/>
    </row>
    <row r="691" spans="1:28" s="41" customFormat="1" ht="12" customHeight="1">
      <c r="A691" s="46">
        <v>21500023</v>
      </c>
      <c r="B691" s="30" t="s">
        <v>771</v>
      </c>
      <c r="C691" s="31">
        <v>-10766141</v>
      </c>
      <c r="D691" s="31">
        <v>-10766141</v>
      </c>
      <c r="E691" s="31">
        <v>-10766141</v>
      </c>
      <c r="F691" s="31">
        <v>-10766141</v>
      </c>
      <c r="G691" s="31">
        <v>-10766141</v>
      </c>
      <c r="H691" s="31">
        <v>-10766141</v>
      </c>
      <c r="I691" s="32">
        <v>-10766141</v>
      </c>
      <c r="J691" s="32">
        <v>-11821264</v>
      </c>
      <c r="K691" s="33">
        <v>-11821264</v>
      </c>
      <c r="L691" s="33">
        <v>-11821264</v>
      </c>
      <c r="M691" s="33">
        <v>-11821264</v>
      </c>
      <c r="N691" s="33">
        <v>-13324625</v>
      </c>
      <c r="O691" s="33">
        <v>-13324625</v>
      </c>
      <c r="P691" s="34">
        <f t="shared" si="77"/>
        <v>-11437659.166666666</v>
      </c>
      <c r="Q691" s="42"/>
      <c r="R691" s="42"/>
      <c r="S691" s="45">
        <v>6</v>
      </c>
      <c r="T691" s="38"/>
      <c r="U691" s="39"/>
      <c r="V691" s="39">
        <f>P691</f>
        <v>-11437659.166666666</v>
      </c>
      <c r="W691" s="39"/>
      <c r="X691" s="39"/>
      <c r="Y691" s="39"/>
      <c r="Z691" s="40"/>
      <c r="AA691" s="72"/>
      <c r="AB691" s="72"/>
    </row>
    <row r="692" spans="1:28" s="41" customFormat="1" ht="12" customHeight="1">
      <c r="A692" s="46">
        <v>21500033</v>
      </c>
      <c r="B692" s="30" t="s">
        <v>772</v>
      </c>
      <c r="C692" s="31">
        <v>-3281918</v>
      </c>
      <c r="D692" s="31">
        <v>-3281918</v>
      </c>
      <c r="E692" s="31">
        <v>-3281918</v>
      </c>
      <c r="F692" s="31">
        <v>-3281918</v>
      </c>
      <c r="G692" s="31">
        <v>-3281918</v>
      </c>
      <c r="H692" s="31">
        <v>-3281918</v>
      </c>
      <c r="I692" s="32">
        <v>-3281918</v>
      </c>
      <c r="J692" s="32">
        <v>-5270932</v>
      </c>
      <c r="K692" s="33">
        <v>-5270932</v>
      </c>
      <c r="L692" s="33">
        <v>-5270932</v>
      </c>
      <c r="M692" s="33">
        <v>-5270932</v>
      </c>
      <c r="N692" s="33">
        <v>-6914541</v>
      </c>
      <c r="O692" s="33">
        <v>-6914541</v>
      </c>
      <c r="P692" s="34">
        <f t="shared" si="77"/>
        <v>-4399000.541666667</v>
      </c>
      <c r="Q692" s="42"/>
      <c r="R692" s="42"/>
      <c r="S692" s="45">
        <v>6</v>
      </c>
      <c r="T692" s="38"/>
      <c r="U692" s="39"/>
      <c r="V692" s="39">
        <f>P692</f>
        <v>-4399000.541666667</v>
      </c>
      <c r="W692" s="39"/>
      <c r="X692" s="39"/>
      <c r="Y692" s="39"/>
      <c r="Z692" s="40"/>
      <c r="AA692" s="72"/>
      <c r="AB692" s="72"/>
    </row>
    <row r="693" spans="1:28" s="41" customFormat="1" ht="12" customHeight="1">
      <c r="A693" s="46">
        <v>21600003</v>
      </c>
      <c r="B693" s="30" t="s">
        <v>773</v>
      </c>
      <c r="C693" s="31">
        <v>-362732983.13999999</v>
      </c>
      <c r="D693" s="31">
        <v>-364699858.00999999</v>
      </c>
      <c r="E693" s="31">
        <v>-366655346.13</v>
      </c>
      <c r="F693" s="31">
        <v>-357949044.44999999</v>
      </c>
      <c r="G693" s="31">
        <v>-390121020.16000003</v>
      </c>
      <c r="H693" s="31">
        <v>-399805645.56</v>
      </c>
      <c r="I693" s="32">
        <v>-381127218</v>
      </c>
      <c r="J693" s="32">
        <v>-365260325.07999998</v>
      </c>
      <c r="K693" s="33">
        <v>-360786106.38</v>
      </c>
      <c r="L693" s="33">
        <v>-347720603.32999998</v>
      </c>
      <c r="M693" s="33">
        <v>-346973431.70999998</v>
      </c>
      <c r="N693" s="33">
        <v>-346953512.86000001</v>
      </c>
      <c r="O693" s="33">
        <v>-348774765.13999999</v>
      </c>
      <c r="P693" s="34">
        <f t="shared" si="77"/>
        <v>-365317165.48416668</v>
      </c>
      <c r="Q693" s="42"/>
      <c r="R693" s="42"/>
      <c r="S693" s="45">
        <v>6</v>
      </c>
      <c r="T693" s="38"/>
      <c r="U693" s="39"/>
      <c r="V693" s="39">
        <f t="shared" ref="V693:V694" si="86">P693</f>
        <v>-365317165.48416668</v>
      </c>
      <c r="W693" s="39"/>
      <c r="X693" s="39"/>
      <c r="Y693" s="39"/>
      <c r="Z693" s="40"/>
      <c r="AA693" s="72"/>
      <c r="AB693" s="72"/>
    </row>
    <row r="694" spans="1:28" s="41" customFormat="1" ht="12" customHeight="1">
      <c r="A694" s="105" t="s">
        <v>774</v>
      </c>
      <c r="B694" s="30"/>
      <c r="C694" s="31">
        <v>-181675103.93000001</v>
      </c>
      <c r="D694" s="31">
        <v>-197498920.88999999</v>
      </c>
      <c r="E694" s="31">
        <v>-242775874.74000001</v>
      </c>
      <c r="F694" s="31">
        <v>-304188835.74000001</v>
      </c>
      <c r="G694" s="31">
        <v>-66624567.289999999</v>
      </c>
      <c r="H694" s="31">
        <v>-101810450.39</v>
      </c>
      <c r="I694" s="32">
        <v>-156505243.09999999</v>
      </c>
      <c r="J694" s="32">
        <v>-191793150.21000001</v>
      </c>
      <c r="K694" s="33">
        <v>-210735083.5</v>
      </c>
      <c r="L694" s="33">
        <v>-237405623.47</v>
      </c>
      <c r="M694" s="33">
        <v>-252156950.40000001</v>
      </c>
      <c r="N694" s="33">
        <v>-257864373.75</v>
      </c>
      <c r="O694" s="33">
        <v>-256382151.69999999</v>
      </c>
      <c r="P694" s="34">
        <f t="shared" si="77"/>
        <v>-203198975.10791668</v>
      </c>
      <c r="Q694" s="42"/>
      <c r="R694" s="43"/>
      <c r="S694" s="44">
        <v>6</v>
      </c>
      <c r="T694" s="38"/>
      <c r="U694" s="39"/>
      <c r="V694" s="39">
        <f t="shared" si="86"/>
        <v>-203198975.10791668</v>
      </c>
      <c r="W694" s="39"/>
      <c r="X694" s="39"/>
      <c r="Y694" s="39"/>
      <c r="Z694" s="40"/>
      <c r="AA694" s="72"/>
      <c r="AB694" s="72"/>
    </row>
    <row r="695" spans="1:28" s="41" customFormat="1" ht="12" customHeight="1">
      <c r="A695" s="46">
        <v>43800003</v>
      </c>
      <c r="B695" s="30" t="s">
        <v>775</v>
      </c>
      <c r="C695" s="31">
        <v>175279053.78</v>
      </c>
      <c r="D695" s="31">
        <v>175871053.78</v>
      </c>
      <c r="E695" s="31">
        <v>183906719.78</v>
      </c>
      <c r="F695" s="31">
        <v>270233278.77999997</v>
      </c>
      <c r="G695" s="31">
        <v>13272800</v>
      </c>
      <c r="H695" s="31">
        <v>13765135</v>
      </c>
      <c r="I695" s="32">
        <v>67347052</v>
      </c>
      <c r="J695" s="32">
        <v>67900283</v>
      </c>
      <c r="K695" s="33">
        <v>75671108</v>
      </c>
      <c r="L695" s="33">
        <v>128673648</v>
      </c>
      <c r="M695" s="33">
        <v>141864244</v>
      </c>
      <c r="N695" s="33">
        <v>142338164</v>
      </c>
      <c r="O695" s="33">
        <v>195864996</v>
      </c>
      <c r="P695" s="34">
        <f t="shared" si="77"/>
        <v>122201292.60250001</v>
      </c>
      <c r="Q695" s="42"/>
      <c r="R695" s="43"/>
      <c r="S695" s="44">
        <v>6</v>
      </c>
      <c r="T695" s="38"/>
      <c r="U695" s="39"/>
      <c r="V695" s="39">
        <f>P695</f>
        <v>122201292.60250001</v>
      </c>
      <c r="W695" s="39"/>
      <c r="X695" s="39"/>
      <c r="Y695" s="39"/>
      <c r="Z695" s="40"/>
      <c r="AA695" s="72"/>
      <c r="AB695" s="72"/>
    </row>
    <row r="696" spans="1:28" s="41" customFormat="1" ht="12" customHeight="1">
      <c r="A696" s="51">
        <v>43900003</v>
      </c>
      <c r="B696" s="30" t="s">
        <v>776</v>
      </c>
      <c r="C696" s="31">
        <v>5848610</v>
      </c>
      <c r="D696" s="31">
        <v>5848610</v>
      </c>
      <c r="E696" s="31">
        <v>5848610</v>
      </c>
      <c r="F696" s="31">
        <v>5848610</v>
      </c>
      <c r="G696" s="31">
        <v>5848610</v>
      </c>
      <c r="H696" s="31">
        <v>5848610</v>
      </c>
      <c r="I696" s="32">
        <v>5848610</v>
      </c>
      <c r="J696" s="32">
        <v>5848610</v>
      </c>
      <c r="K696" s="33">
        <v>5848610</v>
      </c>
      <c r="L696" s="33">
        <v>5848610</v>
      </c>
      <c r="M696" s="33">
        <v>5848610</v>
      </c>
      <c r="N696" s="33">
        <v>5848610</v>
      </c>
      <c r="O696" s="33">
        <v>5848610</v>
      </c>
      <c r="P696" s="34">
        <f t="shared" si="77"/>
        <v>5848610</v>
      </c>
      <c r="Q696" s="42"/>
      <c r="R696" s="42"/>
      <c r="S696" s="45" t="s">
        <v>45</v>
      </c>
      <c r="T696" s="38"/>
      <c r="U696" s="39"/>
      <c r="V696" s="39"/>
      <c r="W696" s="39">
        <f>P696</f>
        <v>5848610</v>
      </c>
      <c r="X696" s="39"/>
      <c r="Y696" s="39"/>
      <c r="Z696" s="40">
        <f>W696</f>
        <v>5848610</v>
      </c>
      <c r="AA696" s="72"/>
      <c r="AB696" s="72"/>
    </row>
    <row r="697" spans="1:28" s="41" customFormat="1" ht="12" customHeight="1">
      <c r="A697" s="46">
        <v>21600011</v>
      </c>
      <c r="B697" s="30" t="s">
        <v>777</v>
      </c>
      <c r="C697" s="31">
        <v>56263051.25</v>
      </c>
      <c r="D697" s="31">
        <v>58229926.119999997</v>
      </c>
      <c r="E697" s="31">
        <v>60185414.240000002</v>
      </c>
      <c r="F697" s="31">
        <v>51782215.560000002</v>
      </c>
      <c r="G697" s="31">
        <v>49998634.310000002</v>
      </c>
      <c r="H697" s="31">
        <v>59683259.710000001</v>
      </c>
      <c r="I697" s="32">
        <v>40848002.149999999</v>
      </c>
      <c r="J697" s="32">
        <v>28025246.23</v>
      </c>
      <c r="K697" s="33">
        <v>23551027.530000001</v>
      </c>
      <c r="L697" s="33">
        <v>10477639.48</v>
      </c>
      <c r="M697" s="33">
        <v>9730467.8599999994</v>
      </c>
      <c r="N697" s="33">
        <v>12857519.01</v>
      </c>
      <c r="O697" s="33">
        <v>14590467.289999999</v>
      </c>
      <c r="P697" s="34">
        <f t="shared" si="77"/>
        <v>36733009.289166667</v>
      </c>
      <c r="Q697" s="42"/>
      <c r="R697" s="42"/>
      <c r="S697" s="45" t="s">
        <v>45</v>
      </c>
      <c r="T697" s="38"/>
      <c r="U697" s="39"/>
      <c r="V697" s="39"/>
      <c r="W697" s="39">
        <f>P697</f>
        <v>36733009.289166667</v>
      </c>
      <c r="X697" s="39"/>
      <c r="Y697" s="39"/>
      <c r="Z697" s="40">
        <f>W697</f>
        <v>36733009.289166667</v>
      </c>
      <c r="AA697" s="72"/>
      <c r="AB697" s="72"/>
    </row>
    <row r="698" spans="1:28" s="41" customFormat="1" ht="12" customHeight="1">
      <c r="A698" s="46">
        <v>21600013</v>
      </c>
      <c r="B698" s="30" t="s">
        <v>778</v>
      </c>
      <c r="C698" s="31">
        <v>77562549.519999996</v>
      </c>
      <c r="D698" s="31">
        <v>77562549.519999996</v>
      </c>
      <c r="E698" s="31">
        <v>77562549.519999996</v>
      </c>
      <c r="F698" s="31">
        <v>77562549.519999996</v>
      </c>
      <c r="G698" s="31">
        <v>77562549.519999996</v>
      </c>
      <c r="H698" s="31">
        <v>77562549.519999996</v>
      </c>
      <c r="I698" s="32">
        <v>77562549.519999996</v>
      </c>
      <c r="J698" s="32">
        <v>77562549.519999996</v>
      </c>
      <c r="K698" s="33">
        <v>77562549.519999996</v>
      </c>
      <c r="L698" s="33">
        <v>77562549.519999996</v>
      </c>
      <c r="M698" s="33">
        <v>77562549.519999996</v>
      </c>
      <c r="N698" s="33">
        <v>77562549.519999996</v>
      </c>
      <c r="O698" s="33">
        <v>77562549.519999996</v>
      </c>
      <c r="P698" s="34">
        <f t="shared" si="77"/>
        <v>77562549.519999996</v>
      </c>
      <c r="Q698" s="42"/>
      <c r="R698" s="42"/>
      <c r="S698" s="45">
        <v>6</v>
      </c>
      <c r="T698" s="38"/>
      <c r="U698" s="39"/>
      <c r="V698" s="39">
        <f t="shared" ref="V698:V701" si="87">P698</f>
        <v>77562549.519999996</v>
      </c>
      <c r="W698" s="39"/>
      <c r="X698" s="39"/>
      <c r="Y698" s="39"/>
      <c r="Z698" s="40"/>
      <c r="AA698" s="72"/>
      <c r="AB698" s="72"/>
    </row>
    <row r="699" spans="1:28" s="41" customFormat="1" ht="12" customHeight="1">
      <c r="A699" s="46">
        <v>21600023</v>
      </c>
      <c r="B699" s="30" t="s">
        <v>779</v>
      </c>
      <c r="C699" s="31">
        <v>1755001.25</v>
      </c>
      <c r="D699" s="31">
        <v>1755001.25</v>
      </c>
      <c r="E699" s="31">
        <v>1755001.25</v>
      </c>
      <c r="F699" s="31">
        <v>1755001.25</v>
      </c>
      <c r="G699" s="31">
        <v>1755001.25</v>
      </c>
      <c r="H699" s="31">
        <v>1755001.25</v>
      </c>
      <c r="I699" s="32">
        <v>1755001.25</v>
      </c>
      <c r="J699" s="32">
        <v>1755001.25</v>
      </c>
      <c r="K699" s="33">
        <v>1755001.25</v>
      </c>
      <c r="L699" s="33">
        <v>1755001.25</v>
      </c>
      <c r="M699" s="33">
        <v>1755001.25</v>
      </c>
      <c r="N699" s="33">
        <v>1755001.25</v>
      </c>
      <c r="O699" s="33">
        <v>1755001.25</v>
      </c>
      <c r="P699" s="34">
        <f t="shared" si="77"/>
        <v>1755001.25</v>
      </c>
      <c r="Q699" s="42"/>
      <c r="R699" s="42"/>
      <c r="S699" s="45">
        <v>6</v>
      </c>
      <c r="T699" s="38"/>
      <c r="U699" s="39"/>
      <c r="V699" s="39">
        <f t="shared" si="87"/>
        <v>1755001.25</v>
      </c>
      <c r="W699" s="39"/>
      <c r="X699" s="39"/>
      <c r="Y699" s="39"/>
      <c r="Z699" s="40"/>
      <c r="AA699" s="72"/>
      <c r="AB699" s="72"/>
    </row>
    <row r="700" spans="1:28" s="41" customFormat="1" ht="12" customHeight="1">
      <c r="A700" s="46">
        <v>21600033</v>
      </c>
      <c r="B700" s="30" t="s">
        <v>780</v>
      </c>
      <c r="C700" s="31">
        <v>1471103.62</v>
      </c>
      <c r="D700" s="31">
        <v>1471103.62</v>
      </c>
      <c r="E700" s="31">
        <v>1471103.62</v>
      </c>
      <c r="F700" s="31">
        <v>1471103.62</v>
      </c>
      <c r="G700" s="31">
        <v>1471103.62</v>
      </c>
      <c r="H700" s="31">
        <v>1471103.62</v>
      </c>
      <c r="I700" s="32">
        <v>1471103.62</v>
      </c>
      <c r="J700" s="32">
        <v>1471103.62</v>
      </c>
      <c r="K700" s="33">
        <v>1471103.62</v>
      </c>
      <c r="L700" s="33">
        <v>1471103.62</v>
      </c>
      <c r="M700" s="33">
        <v>1471103.62</v>
      </c>
      <c r="N700" s="33">
        <v>1471103.62</v>
      </c>
      <c r="O700" s="33">
        <v>1471103.62</v>
      </c>
      <c r="P700" s="34">
        <f t="shared" si="77"/>
        <v>1471103.6200000003</v>
      </c>
      <c r="Q700" s="42"/>
      <c r="R700" s="42"/>
      <c r="S700" s="45">
        <v>6</v>
      </c>
      <c r="T700" s="38"/>
      <c r="U700" s="39"/>
      <c r="V700" s="39">
        <f t="shared" si="87"/>
        <v>1471103.6200000003</v>
      </c>
      <c r="W700" s="39"/>
      <c r="X700" s="39"/>
      <c r="Y700" s="39"/>
      <c r="Z700" s="40"/>
      <c r="AA700" s="72"/>
      <c r="AB700" s="72"/>
    </row>
    <row r="701" spans="1:28" s="41" customFormat="1" ht="12" customHeight="1">
      <c r="A701" s="46">
        <v>21600053</v>
      </c>
      <c r="B701" s="30" t="s">
        <v>781</v>
      </c>
      <c r="C701" s="31">
        <v>16359946.109999999</v>
      </c>
      <c r="D701" s="31">
        <v>16359946.109999999</v>
      </c>
      <c r="E701" s="31">
        <v>16359946.109999999</v>
      </c>
      <c r="F701" s="31">
        <v>16359946.109999999</v>
      </c>
      <c r="G701" s="31">
        <v>16359946.109999999</v>
      </c>
      <c r="H701" s="31">
        <v>16359946.109999999</v>
      </c>
      <c r="I701" s="32">
        <v>16359946.109999999</v>
      </c>
      <c r="J701" s="32">
        <v>16359946.109999999</v>
      </c>
      <c r="K701" s="33">
        <v>16359946.109999999</v>
      </c>
      <c r="L701" s="33">
        <v>16359946.109999999</v>
      </c>
      <c r="M701" s="33">
        <v>16359946.109999999</v>
      </c>
      <c r="N701" s="33">
        <v>16359946.109999999</v>
      </c>
      <c r="O701" s="33">
        <v>16359946.109999999</v>
      </c>
      <c r="P701" s="34">
        <f t="shared" si="77"/>
        <v>16359946.110000005</v>
      </c>
      <c r="Q701" s="42"/>
      <c r="R701" s="42"/>
      <c r="S701" s="45">
        <v>6</v>
      </c>
      <c r="T701" s="38"/>
      <c r="U701" s="39"/>
      <c r="V701" s="39">
        <f t="shared" si="87"/>
        <v>16359946.110000005</v>
      </c>
      <c r="W701" s="39"/>
      <c r="X701" s="39"/>
      <c r="Y701" s="39"/>
      <c r="Z701" s="40"/>
      <c r="AA701" s="72"/>
      <c r="AB701" s="72"/>
    </row>
    <row r="702" spans="1:28" s="41" customFormat="1" ht="12" customHeight="1">
      <c r="A702" s="46">
        <v>21610013</v>
      </c>
      <c r="B702" s="30" t="s">
        <v>782</v>
      </c>
      <c r="C702" s="31">
        <v>14902924</v>
      </c>
      <c r="D702" s="31">
        <v>14902924</v>
      </c>
      <c r="E702" s="31">
        <v>14902924</v>
      </c>
      <c r="F702" s="31">
        <v>14599821</v>
      </c>
      <c r="G702" s="31">
        <v>14599821</v>
      </c>
      <c r="H702" s="31">
        <v>14599821</v>
      </c>
      <c r="I702" s="32">
        <v>14756651</v>
      </c>
      <c r="J702" s="32">
        <v>14756651</v>
      </c>
      <c r="K702" s="33">
        <v>14756651</v>
      </c>
      <c r="L702" s="33">
        <v>14764536</v>
      </c>
      <c r="M702" s="33">
        <v>14764536</v>
      </c>
      <c r="N702" s="33">
        <v>14764536</v>
      </c>
      <c r="O702" s="33">
        <v>14852840</v>
      </c>
      <c r="P702" s="34">
        <f t="shared" si="77"/>
        <v>14753896.166666666</v>
      </c>
      <c r="Q702" s="42"/>
      <c r="R702" s="42"/>
      <c r="S702" s="45">
        <v>6</v>
      </c>
      <c r="T702" s="38"/>
      <c r="U702" s="39"/>
      <c r="V702" s="39">
        <f>P702</f>
        <v>14753896.166666666</v>
      </c>
      <c r="W702" s="39"/>
      <c r="X702" s="39"/>
      <c r="Y702" s="39"/>
      <c r="Z702" s="40"/>
      <c r="AA702" s="72"/>
      <c r="AB702" s="72"/>
    </row>
    <row r="703" spans="1:28" s="41" customFormat="1" ht="12" customHeight="1">
      <c r="A703" s="46">
        <v>21900103</v>
      </c>
      <c r="B703" s="30" t="s">
        <v>783</v>
      </c>
      <c r="C703" s="31">
        <v>-14746759.1</v>
      </c>
      <c r="D703" s="31">
        <v>-14687535.1</v>
      </c>
      <c r="E703" s="31">
        <v>-14628311.1</v>
      </c>
      <c r="F703" s="31">
        <v>-14569087.1</v>
      </c>
      <c r="G703" s="31">
        <v>-14509863.1</v>
      </c>
      <c r="H703" s="31">
        <v>-14450639.1</v>
      </c>
      <c r="I703" s="32">
        <v>-14391415.1</v>
      </c>
      <c r="J703" s="32">
        <v>-14332191.1</v>
      </c>
      <c r="K703" s="33">
        <v>-14272967.1</v>
      </c>
      <c r="L703" s="33">
        <v>-14213743.1</v>
      </c>
      <c r="M703" s="33">
        <v>-14154519.1</v>
      </c>
      <c r="N703" s="33">
        <v>-14095295.1</v>
      </c>
      <c r="O703" s="33">
        <v>-14036071.1</v>
      </c>
      <c r="P703" s="34">
        <f t="shared" si="77"/>
        <v>-14391415.099999996</v>
      </c>
      <c r="Q703" s="42"/>
      <c r="R703" s="42"/>
      <c r="S703" s="45" t="s">
        <v>54</v>
      </c>
      <c r="T703" s="38"/>
      <c r="U703" s="39"/>
      <c r="V703" s="39">
        <f>P703</f>
        <v>-14391415.099999996</v>
      </c>
      <c r="W703" s="39"/>
      <c r="X703" s="39"/>
      <c r="Y703" s="39"/>
      <c r="Z703" s="40"/>
      <c r="AA703" s="72"/>
      <c r="AB703" s="72"/>
    </row>
    <row r="704" spans="1:28" s="41" customFormat="1" ht="12" customHeight="1">
      <c r="A704" s="46">
        <v>21900113</v>
      </c>
      <c r="B704" s="30" t="s">
        <v>784</v>
      </c>
      <c r="C704" s="31">
        <v>23147856.399999999</v>
      </c>
      <c r="D704" s="31">
        <v>23049772.399999999</v>
      </c>
      <c r="E704" s="31">
        <v>22951688.399999999</v>
      </c>
      <c r="F704" s="31">
        <v>22853604.399999999</v>
      </c>
      <c r="G704" s="31">
        <v>22755520.399999999</v>
      </c>
      <c r="H704" s="31">
        <v>22657436.399999999</v>
      </c>
      <c r="I704" s="32">
        <v>22559352.399999999</v>
      </c>
      <c r="J704" s="32">
        <v>22461268.399999999</v>
      </c>
      <c r="K704" s="33">
        <v>22363184.399999999</v>
      </c>
      <c r="L704" s="33">
        <v>22265100.399999999</v>
      </c>
      <c r="M704" s="33">
        <v>22167016.399999999</v>
      </c>
      <c r="N704" s="33">
        <v>22068932.399999999</v>
      </c>
      <c r="O704" s="33">
        <v>21970848.399999999</v>
      </c>
      <c r="P704" s="34">
        <f t="shared" si="77"/>
        <v>22559352.400000002</v>
      </c>
      <c r="Q704" s="42"/>
      <c r="R704" s="42"/>
      <c r="S704" s="45" t="s">
        <v>54</v>
      </c>
      <c r="T704" s="38"/>
      <c r="U704" s="39"/>
      <c r="V704" s="39">
        <f>P704</f>
        <v>22559352.400000002</v>
      </c>
      <c r="W704" s="39"/>
      <c r="X704" s="39"/>
      <c r="Y704" s="39"/>
      <c r="Z704" s="40"/>
      <c r="AA704" s="72"/>
      <c r="AB704" s="72"/>
    </row>
    <row r="705" spans="1:28" s="41" customFormat="1" ht="12" customHeight="1">
      <c r="A705" s="46">
        <v>21900133</v>
      </c>
      <c r="B705" s="30" t="s">
        <v>785</v>
      </c>
      <c r="C705" s="31">
        <v>447938.7</v>
      </c>
      <c r="D705" s="31">
        <v>446161.7</v>
      </c>
      <c r="E705" s="31">
        <v>444384.7</v>
      </c>
      <c r="F705" s="31">
        <v>442607.7</v>
      </c>
      <c r="G705" s="31">
        <v>440830.7</v>
      </c>
      <c r="H705" s="31">
        <v>439053.7</v>
      </c>
      <c r="I705" s="32">
        <v>437276.7</v>
      </c>
      <c r="J705" s="32">
        <v>435499.7</v>
      </c>
      <c r="K705" s="33">
        <v>433722.7</v>
      </c>
      <c r="L705" s="33">
        <v>431945.7</v>
      </c>
      <c r="M705" s="33">
        <v>430168.7</v>
      </c>
      <c r="N705" s="33">
        <v>428391.7</v>
      </c>
      <c r="O705" s="33">
        <v>426614.7</v>
      </c>
      <c r="P705" s="34">
        <f t="shared" si="77"/>
        <v>437276.70000000013</v>
      </c>
      <c r="Q705" s="42"/>
      <c r="R705" s="42"/>
      <c r="S705" s="45" t="s">
        <v>54</v>
      </c>
      <c r="T705" s="38"/>
      <c r="U705" s="39"/>
      <c r="V705" s="39">
        <f>P705</f>
        <v>437276.70000000013</v>
      </c>
      <c r="W705" s="39"/>
      <c r="X705" s="39"/>
      <c r="Y705" s="39"/>
      <c r="Z705" s="40"/>
      <c r="AA705" s="72"/>
      <c r="AB705" s="72"/>
    </row>
    <row r="706" spans="1:28" s="41" customFormat="1" ht="12" customHeight="1">
      <c r="A706" s="46">
        <v>21900143</v>
      </c>
      <c r="B706" s="86" t="s">
        <v>786</v>
      </c>
      <c r="C706" s="31">
        <v>221554383.75</v>
      </c>
      <c r="D706" s="31">
        <v>219972510.5</v>
      </c>
      <c r="E706" s="31">
        <v>218390637.25</v>
      </c>
      <c r="F706" s="31">
        <v>211685133</v>
      </c>
      <c r="G706" s="31">
        <v>210569549.66999999</v>
      </c>
      <c r="H706" s="31">
        <v>209453966.34</v>
      </c>
      <c r="I706" s="32">
        <v>208338383.00999999</v>
      </c>
      <c r="J706" s="32">
        <v>207222799.68000001</v>
      </c>
      <c r="K706" s="33">
        <v>206107216.34999999</v>
      </c>
      <c r="L706" s="33">
        <v>204991633.02000001</v>
      </c>
      <c r="M706" s="33">
        <v>203876049.69</v>
      </c>
      <c r="N706" s="33">
        <v>202760466.36000001</v>
      </c>
      <c r="O706" s="33">
        <v>202983047.47</v>
      </c>
      <c r="P706" s="34">
        <f t="shared" si="77"/>
        <v>209636421.70666668</v>
      </c>
      <c r="Q706" s="42"/>
      <c r="R706" s="42"/>
      <c r="S706" s="45" t="s">
        <v>116</v>
      </c>
      <c r="T706" s="38"/>
      <c r="U706" s="39"/>
      <c r="V706" s="39"/>
      <c r="W706" s="39">
        <f>P706</f>
        <v>209636421.70666668</v>
      </c>
      <c r="X706" s="39"/>
      <c r="Y706" s="39"/>
      <c r="Z706" s="40">
        <f>W706</f>
        <v>209636421.70666668</v>
      </c>
      <c r="AA706" s="72"/>
      <c r="AB706" s="72"/>
    </row>
    <row r="707" spans="1:28" s="41" customFormat="1" ht="12" customHeight="1">
      <c r="A707" s="46">
        <v>21900153</v>
      </c>
      <c r="B707" s="86" t="s">
        <v>787</v>
      </c>
      <c r="C707" s="31">
        <v>-77544034.310000002</v>
      </c>
      <c r="D707" s="31">
        <v>-76990378.670000002</v>
      </c>
      <c r="E707" s="31">
        <v>-76436723.040000007</v>
      </c>
      <c r="F707" s="31">
        <v>-74089796.549999997</v>
      </c>
      <c r="G707" s="31">
        <v>-73699342.379999995</v>
      </c>
      <c r="H707" s="31">
        <v>-73308888.219999999</v>
      </c>
      <c r="I707" s="32">
        <v>-72918434.049999997</v>
      </c>
      <c r="J707" s="32">
        <v>-72527979.890000001</v>
      </c>
      <c r="K707" s="33">
        <v>-72137525.719999999</v>
      </c>
      <c r="L707" s="33">
        <v>-71747071.560000002</v>
      </c>
      <c r="M707" s="33">
        <v>-71356617.390000001</v>
      </c>
      <c r="N707" s="33">
        <v>-70966163.230000004</v>
      </c>
      <c r="O707" s="33">
        <v>-71044066.609999999</v>
      </c>
      <c r="P707" s="34">
        <f t="shared" ref="P707:P770" si="88">(C707+O707+SUM(D707:N707)*2)/24</f>
        <v>-73372747.596666664</v>
      </c>
      <c r="Q707" s="42"/>
      <c r="R707" s="42"/>
      <c r="S707" s="45" t="s">
        <v>116</v>
      </c>
      <c r="T707" s="38"/>
      <c r="U707" s="39"/>
      <c r="V707" s="39"/>
      <c r="W707" s="39">
        <f t="shared" ref="W707:W711" si="89">P707</f>
        <v>-73372747.596666664</v>
      </c>
      <c r="X707" s="39"/>
      <c r="Y707" s="39"/>
      <c r="Z707" s="40">
        <f t="shared" ref="Z707:Z711" si="90">W707</f>
        <v>-73372747.596666664</v>
      </c>
      <c r="AA707" s="72"/>
      <c r="AB707" s="72"/>
    </row>
    <row r="708" spans="1:28" s="41" customFormat="1" ht="12" customHeight="1">
      <c r="A708" s="46">
        <v>21900163</v>
      </c>
      <c r="B708" s="86" t="s">
        <v>788</v>
      </c>
      <c r="C708" s="31">
        <v>17719260</v>
      </c>
      <c r="D708" s="31">
        <v>17546432</v>
      </c>
      <c r="E708" s="31">
        <v>17373604</v>
      </c>
      <c r="F708" s="31">
        <v>12618095</v>
      </c>
      <c r="G708" s="31">
        <v>12512021.25</v>
      </c>
      <c r="H708" s="31">
        <v>12405947.5</v>
      </c>
      <c r="I708" s="32">
        <v>12299873.75</v>
      </c>
      <c r="J708" s="32">
        <v>12193800</v>
      </c>
      <c r="K708" s="33">
        <v>12087726.25</v>
      </c>
      <c r="L708" s="33">
        <v>11981652.5</v>
      </c>
      <c r="M708" s="33">
        <v>11875578.75</v>
      </c>
      <c r="N708" s="33">
        <v>11769505</v>
      </c>
      <c r="O708" s="33">
        <v>11663431.25</v>
      </c>
      <c r="P708" s="34">
        <f t="shared" si="88"/>
        <v>13279631.802083334</v>
      </c>
      <c r="Q708" s="42"/>
      <c r="R708" s="42"/>
      <c r="S708" s="45" t="s">
        <v>116</v>
      </c>
      <c r="T708" s="38"/>
      <c r="U708" s="39"/>
      <c r="V708" s="39"/>
      <c r="W708" s="39">
        <f t="shared" si="89"/>
        <v>13279631.802083334</v>
      </c>
      <c r="X708" s="39"/>
      <c r="Y708" s="39"/>
      <c r="Z708" s="40">
        <f t="shared" si="90"/>
        <v>13279631.802083334</v>
      </c>
      <c r="AA708" s="72"/>
      <c r="AB708" s="72"/>
    </row>
    <row r="709" spans="1:28" s="41" customFormat="1" ht="12" customHeight="1">
      <c r="A709" s="46">
        <v>21900173</v>
      </c>
      <c r="B709" s="86" t="s">
        <v>789</v>
      </c>
      <c r="C709" s="31">
        <v>-6201740.96</v>
      </c>
      <c r="D709" s="31">
        <v>-6141251.1600000001</v>
      </c>
      <c r="E709" s="31">
        <v>-6080761.3600000003</v>
      </c>
      <c r="F709" s="31">
        <v>-4416333.21</v>
      </c>
      <c r="G709" s="31">
        <v>-4379207.4000000004</v>
      </c>
      <c r="H709" s="31">
        <v>-4342081.58</v>
      </c>
      <c r="I709" s="32">
        <v>-4304955.7699999996</v>
      </c>
      <c r="J709" s="32">
        <v>-4267829.96</v>
      </c>
      <c r="K709" s="33">
        <v>-4230704.1500000004</v>
      </c>
      <c r="L709" s="33">
        <v>-4193578.33</v>
      </c>
      <c r="M709" s="33">
        <v>-4156452.52</v>
      </c>
      <c r="N709" s="33">
        <v>-4119326.71</v>
      </c>
      <c r="O709" s="33">
        <v>-4082200.9</v>
      </c>
      <c r="P709" s="34">
        <f t="shared" si="88"/>
        <v>-4647871.09</v>
      </c>
      <c r="Q709" s="42"/>
      <c r="R709" s="42"/>
      <c r="S709" s="45" t="s">
        <v>116</v>
      </c>
      <c r="T709" s="38"/>
      <c r="U709" s="39"/>
      <c r="V709" s="39"/>
      <c r="W709" s="39">
        <f t="shared" si="89"/>
        <v>-4647871.09</v>
      </c>
      <c r="X709" s="39"/>
      <c r="Y709" s="39"/>
      <c r="Z709" s="40">
        <f t="shared" si="90"/>
        <v>-4647871.09</v>
      </c>
      <c r="AA709" s="72"/>
      <c r="AB709" s="72"/>
    </row>
    <row r="710" spans="1:28" s="41" customFormat="1" ht="12" customHeight="1">
      <c r="A710" s="46">
        <v>21900183</v>
      </c>
      <c r="B710" s="86" t="s">
        <v>790</v>
      </c>
      <c r="C710" s="31">
        <v>-3218499.99</v>
      </c>
      <c r="D710" s="31">
        <v>-3192333.32</v>
      </c>
      <c r="E710" s="31">
        <v>-3166166.65</v>
      </c>
      <c r="F710" s="31">
        <v>-2955000</v>
      </c>
      <c r="G710" s="31">
        <v>-2933416.67</v>
      </c>
      <c r="H710" s="31">
        <v>-2911833.34</v>
      </c>
      <c r="I710" s="32">
        <v>-2890250.01</v>
      </c>
      <c r="J710" s="32">
        <v>-2868666.68</v>
      </c>
      <c r="K710" s="33">
        <v>-2847083.35</v>
      </c>
      <c r="L710" s="33">
        <v>-2825500.02</v>
      </c>
      <c r="M710" s="33">
        <v>-2803916.69</v>
      </c>
      <c r="N710" s="33">
        <v>-2782333.36</v>
      </c>
      <c r="O710" s="33">
        <v>-4561835.0599999996</v>
      </c>
      <c r="P710" s="34">
        <f t="shared" si="88"/>
        <v>-3005555.6345833335</v>
      </c>
      <c r="Q710" s="42"/>
      <c r="R710" s="42"/>
      <c r="S710" s="45" t="s">
        <v>116</v>
      </c>
      <c r="T710" s="38"/>
      <c r="U710" s="39"/>
      <c r="V710" s="39"/>
      <c r="W710" s="39">
        <f t="shared" si="89"/>
        <v>-3005555.6345833335</v>
      </c>
      <c r="X710" s="39"/>
      <c r="Y710" s="39"/>
      <c r="Z710" s="40">
        <f t="shared" si="90"/>
        <v>-3005555.6345833335</v>
      </c>
      <c r="AA710" s="72"/>
      <c r="AB710" s="72"/>
    </row>
    <row r="711" spans="1:28" s="41" customFormat="1" ht="12" customHeight="1">
      <c r="A711" s="46">
        <v>21900193</v>
      </c>
      <c r="B711" s="86" t="s">
        <v>791</v>
      </c>
      <c r="C711" s="31">
        <v>1126474.9099999999</v>
      </c>
      <c r="D711" s="31">
        <v>1117316.57</v>
      </c>
      <c r="E711" s="31">
        <v>1108158.24</v>
      </c>
      <c r="F711" s="31">
        <v>1034249.91</v>
      </c>
      <c r="G711" s="31">
        <v>1026695.74</v>
      </c>
      <c r="H711" s="31">
        <v>1019141.58</v>
      </c>
      <c r="I711" s="32">
        <v>1011587.41</v>
      </c>
      <c r="J711" s="32">
        <v>1004033.25</v>
      </c>
      <c r="K711" s="33">
        <v>996479.08</v>
      </c>
      <c r="L711" s="33">
        <v>988924.92</v>
      </c>
      <c r="M711" s="33">
        <v>981370.75</v>
      </c>
      <c r="N711" s="33">
        <v>973816.59</v>
      </c>
      <c r="O711" s="33">
        <v>1596642.18</v>
      </c>
      <c r="P711" s="34">
        <f t="shared" si="88"/>
        <v>1051944.3820833333</v>
      </c>
      <c r="Q711" s="42"/>
      <c r="R711" s="42"/>
      <c r="S711" s="45" t="s">
        <v>116</v>
      </c>
      <c r="T711" s="38"/>
      <c r="U711" s="39"/>
      <c r="V711" s="39"/>
      <c r="W711" s="39">
        <f t="shared" si="89"/>
        <v>1051944.3820833333</v>
      </c>
      <c r="X711" s="39"/>
      <c r="Y711" s="39"/>
      <c r="Z711" s="40">
        <f t="shared" si="90"/>
        <v>1051944.3820833333</v>
      </c>
      <c r="AA711" s="72"/>
      <c r="AB711" s="72"/>
    </row>
    <row r="712" spans="1:28" s="41" customFormat="1" ht="12" customHeight="1">
      <c r="A712" s="51">
        <v>21900223</v>
      </c>
      <c r="B712" s="30" t="s">
        <v>792</v>
      </c>
      <c r="C712" s="31">
        <v>-156778.54999999999</v>
      </c>
      <c r="D712" s="31">
        <v>-156156.6</v>
      </c>
      <c r="E712" s="31">
        <v>-155534.65</v>
      </c>
      <c r="F712" s="31">
        <v>-154912.70000000001</v>
      </c>
      <c r="G712" s="31">
        <v>-154290.75</v>
      </c>
      <c r="H712" s="31">
        <v>-153668.79999999999</v>
      </c>
      <c r="I712" s="32">
        <v>-153046.85</v>
      </c>
      <c r="J712" s="32">
        <v>-152424.9</v>
      </c>
      <c r="K712" s="33">
        <v>-151802.95000000001</v>
      </c>
      <c r="L712" s="33">
        <v>-151181</v>
      </c>
      <c r="M712" s="33">
        <v>-150559.04999999999</v>
      </c>
      <c r="N712" s="33">
        <v>-149937.1</v>
      </c>
      <c r="O712" s="33">
        <v>-149315.15</v>
      </c>
      <c r="P712" s="34">
        <f t="shared" si="88"/>
        <v>-153046.85</v>
      </c>
      <c r="Q712" s="42"/>
      <c r="R712" s="42"/>
      <c r="S712" s="45" t="s">
        <v>54</v>
      </c>
      <c r="T712" s="38"/>
      <c r="U712" s="39"/>
      <c r="V712" s="39">
        <f t="shared" ref="V712:V734" si="91">P712</f>
        <v>-153046.85</v>
      </c>
      <c r="W712" s="39"/>
      <c r="X712" s="39"/>
      <c r="Y712" s="39"/>
      <c r="Z712" s="40"/>
      <c r="AA712" s="72"/>
      <c r="AB712" s="72"/>
    </row>
    <row r="713" spans="1:28" s="41" customFormat="1" ht="12" customHeight="1">
      <c r="A713" s="51">
        <v>21900233</v>
      </c>
      <c r="B713" s="30" t="s">
        <v>793</v>
      </c>
      <c r="C713" s="31">
        <v>5161365.6900000004</v>
      </c>
      <c r="D713" s="31">
        <v>5140637.29</v>
      </c>
      <c r="E713" s="31">
        <v>5119908.8899999997</v>
      </c>
      <c r="F713" s="31">
        <v>5099180.49</v>
      </c>
      <c r="G713" s="31">
        <v>5078452.09</v>
      </c>
      <c r="H713" s="31">
        <v>5057723.6900000004</v>
      </c>
      <c r="I713" s="32">
        <v>5036995.29</v>
      </c>
      <c r="J713" s="32">
        <v>5016266.8899999997</v>
      </c>
      <c r="K713" s="33">
        <v>4995538.49</v>
      </c>
      <c r="L713" s="33">
        <v>4974810.09</v>
      </c>
      <c r="M713" s="33">
        <v>4954081.6900000004</v>
      </c>
      <c r="N713" s="33">
        <v>4933353.29</v>
      </c>
      <c r="O713" s="33">
        <v>4912624.8899999997</v>
      </c>
      <c r="P713" s="34">
        <f t="shared" si="88"/>
        <v>5036995.2899999991</v>
      </c>
      <c r="Q713" s="42"/>
      <c r="R713" s="42"/>
      <c r="S713" s="45" t="s">
        <v>54</v>
      </c>
      <c r="T713" s="38"/>
      <c r="U713" s="39"/>
      <c r="V713" s="39">
        <f t="shared" si="91"/>
        <v>5036995.2899999991</v>
      </c>
      <c r="W713" s="39"/>
      <c r="X713" s="39"/>
      <c r="Y713" s="39"/>
      <c r="Z713" s="40"/>
      <c r="AA713" s="72"/>
      <c r="AB713" s="72"/>
    </row>
    <row r="714" spans="1:28" s="41" customFormat="1" ht="12" customHeight="1">
      <c r="A714" s="51">
        <v>21900243</v>
      </c>
      <c r="B714" s="30" t="s">
        <v>794</v>
      </c>
      <c r="C714" s="31">
        <v>-8101749.7400000002</v>
      </c>
      <c r="D714" s="31">
        <v>-8067420.3399999999</v>
      </c>
      <c r="E714" s="31">
        <v>-8033090.9400000004</v>
      </c>
      <c r="F714" s="31">
        <v>-7998761.54</v>
      </c>
      <c r="G714" s="31">
        <v>-7964432.1399999997</v>
      </c>
      <c r="H714" s="31">
        <v>-7930102.7400000002</v>
      </c>
      <c r="I714" s="32">
        <v>-7895773.3399999999</v>
      </c>
      <c r="J714" s="32">
        <v>-7861443.9400000004</v>
      </c>
      <c r="K714" s="33">
        <v>-7827114.54</v>
      </c>
      <c r="L714" s="33">
        <v>-7792785.1399999997</v>
      </c>
      <c r="M714" s="33">
        <v>-7758455.7400000002</v>
      </c>
      <c r="N714" s="33">
        <v>-7724126.3399999999</v>
      </c>
      <c r="O714" s="33">
        <v>-7689796.9400000004</v>
      </c>
      <c r="P714" s="34">
        <f t="shared" si="88"/>
        <v>-7895773.3399999999</v>
      </c>
      <c r="Q714" s="42"/>
      <c r="R714" s="42"/>
      <c r="S714" s="45" t="s">
        <v>54</v>
      </c>
      <c r="T714" s="38"/>
      <c r="U714" s="39"/>
      <c r="V714" s="39">
        <f t="shared" si="91"/>
        <v>-7895773.3399999999</v>
      </c>
      <c r="W714" s="39"/>
      <c r="X714" s="39"/>
      <c r="Y714" s="39"/>
      <c r="Z714" s="40"/>
      <c r="AA714" s="72"/>
      <c r="AB714" s="72"/>
    </row>
    <row r="715" spans="1:28" s="41" customFormat="1" ht="12" customHeight="1">
      <c r="A715" s="46">
        <v>22100393</v>
      </c>
      <c r="B715" s="30" t="s">
        <v>795</v>
      </c>
      <c r="C715" s="31">
        <v>-15000000</v>
      </c>
      <c r="D715" s="31">
        <v>-15000000</v>
      </c>
      <c r="E715" s="31">
        <v>-15000000</v>
      </c>
      <c r="F715" s="31">
        <v>-15000000</v>
      </c>
      <c r="G715" s="31">
        <v>-15000000</v>
      </c>
      <c r="H715" s="31">
        <v>-15000000</v>
      </c>
      <c r="I715" s="32">
        <v>-15000000</v>
      </c>
      <c r="J715" s="32">
        <v>-15000000</v>
      </c>
      <c r="K715" s="33">
        <v>-15000000</v>
      </c>
      <c r="L715" s="33">
        <v>-15000000</v>
      </c>
      <c r="M715" s="33">
        <v>-15000000</v>
      </c>
      <c r="N715" s="33">
        <v>-15000000</v>
      </c>
      <c r="O715" s="33">
        <v>-15000000</v>
      </c>
      <c r="P715" s="34">
        <f t="shared" si="88"/>
        <v>-15000000</v>
      </c>
      <c r="Q715" s="42"/>
      <c r="R715" s="42"/>
      <c r="S715" s="45">
        <v>8</v>
      </c>
      <c r="T715" s="38"/>
      <c r="U715" s="39"/>
      <c r="V715" s="39">
        <f t="shared" si="91"/>
        <v>-15000000</v>
      </c>
      <c r="W715" s="39"/>
      <c r="X715" s="39"/>
      <c r="Y715" s="39"/>
      <c r="Z715" s="40"/>
      <c r="AA715" s="72"/>
      <c r="AB715" s="72"/>
    </row>
    <row r="716" spans="1:28" s="41" customFormat="1" ht="12" customHeight="1">
      <c r="A716" s="46">
        <v>22100413</v>
      </c>
      <c r="B716" s="30" t="s">
        <v>796</v>
      </c>
      <c r="C716" s="31">
        <v>-2000000</v>
      </c>
      <c r="D716" s="31">
        <v>-2000000</v>
      </c>
      <c r="E716" s="31">
        <v>-2000000</v>
      </c>
      <c r="F716" s="31">
        <v>-2000000</v>
      </c>
      <c r="G716" s="31">
        <v>-2000000</v>
      </c>
      <c r="H716" s="31">
        <v>-2000000</v>
      </c>
      <c r="I716" s="32">
        <v>-2000000</v>
      </c>
      <c r="J716" s="32">
        <v>-2000000</v>
      </c>
      <c r="K716" s="33">
        <v>-2000000</v>
      </c>
      <c r="L716" s="33">
        <v>-2000000</v>
      </c>
      <c r="M716" s="33">
        <v>-2000000</v>
      </c>
      <c r="N716" s="33">
        <v>-2000000</v>
      </c>
      <c r="O716" s="33">
        <v>-2000000</v>
      </c>
      <c r="P716" s="34">
        <f t="shared" si="88"/>
        <v>-2000000</v>
      </c>
      <c r="Q716" s="42"/>
      <c r="R716" s="42"/>
      <c r="S716" s="45">
        <v>8</v>
      </c>
      <c r="T716" s="38"/>
      <c r="U716" s="39"/>
      <c r="V716" s="39">
        <f t="shared" si="91"/>
        <v>-2000000</v>
      </c>
      <c r="W716" s="39"/>
      <c r="X716" s="39"/>
      <c r="Y716" s="39"/>
      <c r="Z716" s="40"/>
      <c r="AA716" s="72"/>
      <c r="AB716" s="72"/>
    </row>
    <row r="717" spans="1:28" s="41" customFormat="1" ht="12" customHeight="1">
      <c r="A717" s="46">
        <v>22100713</v>
      </c>
      <c r="B717" s="30" t="s">
        <v>797</v>
      </c>
      <c r="C717" s="31">
        <v>-300000000</v>
      </c>
      <c r="D717" s="31">
        <v>-300000000</v>
      </c>
      <c r="E717" s="31">
        <v>-300000000</v>
      </c>
      <c r="F717" s="31">
        <v>-300000000</v>
      </c>
      <c r="G717" s="31">
        <v>-300000000</v>
      </c>
      <c r="H717" s="31">
        <v>-300000000</v>
      </c>
      <c r="I717" s="32">
        <v>-300000000</v>
      </c>
      <c r="J717" s="32">
        <v>-300000000</v>
      </c>
      <c r="K717" s="33">
        <v>-300000000</v>
      </c>
      <c r="L717" s="33">
        <v>-300000000</v>
      </c>
      <c r="M717" s="33">
        <v>-300000000</v>
      </c>
      <c r="N717" s="33">
        <v>-300000000</v>
      </c>
      <c r="O717" s="33">
        <v>-300000000</v>
      </c>
      <c r="P717" s="34">
        <f t="shared" si="88"/>
        <v>-300000000</v>
      </c>
      <c r="Q717" s="42"/>
      <c r="R717" s="42"/>
      <c r="S717" s="45">
        <v>8</v>
      </c>
      <c r="T717" s="38"/>
      <c r="U717" s="39"/>
      <c r="V717" s="39">
        <f t="shared" si="91"/>
        <v>-300000000</v>
      </c>
      <c r="W717" s="39"/>
      <c r="X717" s="39"/>
      <c r="Y717" s="39"/>
      <c r="Z717" s="40"/>
      <c r="AA717" s="72"/>
      <c r="AB717" s="72"/>
    </row>
    <row r="718" spans="1:28" s="41" customFormat="1" ht="12" customHeight="1">
      <c r="A718" s="46">
        <v>22100723</v>
      </c>
      <c r="B718" s="30" t="s">
        <v>798</v>
      </c>
      <c r="C718" s="31">
        <v>-200000000</v>
      </c>
      <c r="D718" s="31">
        <v>-200000000</v>
      </c>
      <c r="E718" s="31">
        <v>-200000000</v>
      </c>
      <c r="F718" s="31">
        <v>-200000000</v>
      </c>
      <c r="G718" s="31">
        <v>-200000000</v>
      </c>
      <c r="H718" s="31">
        <v>-200000000</v>
      </c>
      <c r="I718" s="32">
        <v>-200000000</v>
      </c>
      <c r="J718" s="32">
        <v>-200000000</v>
      </c>
      <c r="K718" s="33">
        <v>-200000000</v>
      </c>
      <c r="L718" s="33">
        <v>-200000000</v>
      </c>
      <c r="M718" s="33">
        <v>-200000000</v>
      </c>
      <c r="N718" s="33">
        <v>-200000000</v>
      </c>
      <c r="O718" s="33">
        <v>-200000000</v>
      </c>
      <c r="P718" s="34">
        <f t="shared" si="88"/>
        <v>-200000000</v>
      </c>
      <c r="Q718" s="42"/>
      <c r="R718" s="42"/>
      <c r="S718" s="45">
        <v>8</v>
      </c>
      <c r="T718" s="38"/>
      <c r="U718" s="39"/>
      <c r="V718" s="39">
        <f t="shared" si="91"/>
        <v>-200000000</v>
      </c>
      <c r="W718" s="39"/>
      <c r="X718" s="39"/>
      <c r="Y718" s="39"/>
      <c r="Z718" s="40"/>
      <c r="AA718" s="72"/>
      <c r="AB718" s="72"/>
    </row>
    <row r="719" spans="1:28" s="41" customFormat="1" ht="12" customHeight="1">
      <c r="A719" s="46">
        <v>22100743</v>
      </c>
      <c r="B719" s="30" t="s">
        <v>799</v>
      </c>
      <c r="C719" s="31">
        <v>-100000000</v>
      </c>
      <c r="D719" s="31">
        <v>-100000000</v>
      </c>
      <c r="E719" s="31">
        <v>-100000000</v>
      </c>
      <c r="F719" s="31">
        <v>-100000000</v>
      </c>
      <c r="G719" s="31">
        <v>-100000000</v>
      </c>
      <c r="H719" s="31">
        <v>-100000000</v>
      </c>
      <c r="I719" s="32">
        <v>-100000000</v>
      </c>
      <c r="J719" s="32">
        <v>-100000000</v>
      </c>
      <c r="K719" s="33">
        <v>-100000000</v>
      </c>
      <c r="L719" s="33">
        <v>-100000000</v>
      </c>
      <c r="M719" s="33">
        <v>-100000000</v>
      </c>
      <c r="N719" s="33">
        <v>-100000000</v>
      </c>
      <c r="O719" s="33">
        <v>-100000000</v>
      </c>
      <c r="P719" s="34">
        <f t="shared" si="88"/>
        <v>-100000000</v>
      </c>
      <c r="Q719" s="42"/>
      <c r="R719" s="42"/>
      <c r="S719" s="45">
        <v>8</v>
      </c>
      <c r="T719" s="38"/>
      <c r="U719" s="39"/>
      <c r="V719" s="39">
        <f t="shared" si="91"/>
        <v>-100000000</v>
      </c>
      <c r="W719" s="39"/>
      <c r="X719" s="39"/>
      <c r="Y719" s="39"/>
      <c r="Z719" s="40"/>
      <c r="AA719" s="72"/>
      <c r="AB719" s="72"/>
    </row>
    <row r="720" spans="1:28" s="41" customFormat="1" ht="12" customHeight="1">
      <c r="A720" s="46">
        <v>22100823</v>
      </c>
      <c r="B720" s="30" t="s">
        <v>377</v>
      </c>
      <c r="C720" s="31">
        <v>-250000000</v>
      </c>
      <c r="D720" s="31">
        <v>-250000000</v>
      </c>
      <c r="E720" s="31">
        <v>-250000000</v>
      </c>
      <c r="F720" s="31">
        <v>-250000000</v>
      </c>
      <c r="G720" s="31">
        <v>-250000000</v>
      </c>
      <c r="H720" s="31">
        <v>-250000000</v>
      </c>
      <c r="I720" s="32">
        <v>-250000000</v>
      </c>
      <c r="J720" s="32">
        <v>-250000000</v>
      </c>
      <c r="K720" s="33">
        <v>-250000000</v>
      </c>
      <c r="L720" s="33">
        <v>-250000000</v>
      </c>
      <c r="M720" s="33">
        <v>-250000000</v>
      </c>
      <c r="N720" s="33">
        <v>-250000000</v>
      </c>
      <c r="O720" s="33">
        <v>-250000000</v>
      </c>
      <c r="P720" s="34">
        <f t="shared" si="88"/>
        <v>-250000000</v>
      </c>
      <c r="Q720" s="42"/>
      <c r="R720" s="42"/>
      <c r="S720" s="45">
        <v>8</v>
      </c>
      <c r="T720" s="38"/>
      <c r="U720" s="39"/>
      <c r="V720" s="39">
        <f t="shared" si="91"/>
        <v>-250000000</v>
      </c>
      <c r="W720" s="39"/>
      <c r="X720" s="39"/>
      <c r="Y720" s="39"/>
      <c r="Z720" s="40"/>
      <c r="AA720" s="72"/>
      <c r="AB720" s="72"/>
    </row>
    <row r="721" spans="1:28" s="41" customFormat="1" ht="12" customHeight="1">
      <c r="A721" s="46">
        <v>22100833</v>
      </c>
      <c r="B721" s="30" t="s">
        <v>800</v>
      </c>
      <c r="C721" s="31">
        <v>-138460000</v>
      </c>
      <c r="D721" s="31">
        <v>-138460000</v>
      </c>
      <c r="E721" s="31">
        <v>-138460000</v>
      </c>
      <c r="F721" s="31">
        <v>-138460000</v>
      </c>
      <c r="G721" s="31">
        <v>-138460000</v>
      </c>
      <c r="H721" s="31">
        <v>-138460000</v>
      </c>
      <c r="I721" s="32">
        <v>-138460000</v>
      </c>
      <c r="J721" s="32">
        <v>-138460000</v>
      </c>
      <c r="K721" s="33">
        <v>-138460000</v>
      </c>
      <c r="L721" s="33">
        <v>-138460000</v>
      </c>
      <c r="M721" s="33">
        <v>-138460000</v>
      </c>
      <c r="N721" s="33">
        <v>-138460000</v>
      </c>
      <c r="O721" s="33">
        <v>-138460000</v>
      </c>
      <c r="P721" s="34">
        <f t="shared" si="88"/>
        <v>-138460000</v>
      </c>
      <c r="Q721" s="42"/>
      <c r="R721" s="42"/>
      <c r="S721" s="45" t="s">
        <v>801</v>
      </c>
      <c r="T721" s="38"/>
      <c r="U721" s="39"/>
      <c r="V721" s="39">
        <f t="shared" si="91"/>
        <v>-138460000</v>
      </c>
      <c r="W721" s="39"/>
      <c r="X721" s="39"/>
      <c r="Y721" s="39"/>
      <c r="Z721" s="40"/>
      <c r="AA721" s="72"/>
      <c r="AB721" s="72"/>
    </row>
    <row r="722" spans="1:28" s="41" customFormat="1" ht="12" customHeight="1">
      <c r="A722" s="46">
        <v>22100843</v>
      </c>
      <c r="B722" s="30" t="s">
        <v>380</v>
      </c>
      <c r="C722" s="31">
        <v>-23400000</v>
      </c>
      <c r="D722" s="31">
        <v>-23400000</v>
      </c>
      <c r="E722" s="31">
        <v>-23400000</v>
      </c>
      <c r="F722" s="31">
        <v>-23400000</v>
      </c>
      <c r="G722" s="31">
        <v>-23400000</v>
      </c>
      <c r="H722" s="31">
        <v>-23400000</v>
      </c>
      <c r="I722" s="32">
        <v>-23400000</v>
      </c>
      <c r="J722" s="32">
        <v>-23400000</v>
      </c>
      <c r="K722" s="33">
        <v>-23400000</v>
      </c>
      <c r="L722" s="33">
        <v>-23400000</v>
      </c>
      <c r="M722" s="33">
        <v>-23400000</v>
      </c>
      <c r="N722" s="33">
        <v>-23400000</v>
      </c>
      <c r="O722" s="33">
        <v>-23400000</v>
      </c>
      <c r="P722" s="34">
        <f t="shared" si="88"/>
        <v>-23400000</v>
      </c>
      <c r="Q722" s="42"/>
      <c r="R722" s="42"/>
      <c r="S722" s="45" t="s">
        <v>801</v>
      </c>
      <c r="T722" s="38"/>
      <c r="U722" s="39"/>
      <c r="V722" s="39">
        <f t="shared" si="91"/>
        <v>-23400000</v>
      </c>
      <c r="W722" s="39"/>
      <c r="X722" s="39"/>
      <c r="Y722" s="39"/>
      <c r="Z722" s="40"/>
      <c r="AA722" s="72"/>
      <c r="AB722" s="72"/>
    </row>
    <row r="723" spans="1:28" s="41" customFormat="1" ht="12" customHeight="1">
      <c r="A723" s="46">
        <v>22100853</v>
      </c>
      <c r="B723" s="79" t="s">
        <v>802</v>
      </c>
      <c r="C723" s="31">
        <v>-425000000</v>
      </c>
      <c r="D723" s="31">
        <v>-425000000</v>
      </c>
      <c r="E723" s="31">
        <v>-425000000</v>
      </c>
      <c r="F723" s="31">
        <v>-425000000</v>
      </c>
      <c r="G723" s="31">
        <v>-425000000</v>
      </c>
      <c r="H723" s="31">
        <v>-425000000</v>
      </c>
      <c r="I723" s="32">
        <v>-425000000</v>
      </c>
      <c r="J723" s="32">
        <v>-425000000</v>
      </c>
      <c r="K723" s="33">
        <v>-425000000</v>
      </c>
      <c r="L723" s="33">
        <v>-425000000</v>
      </c>
      <c r="M723" s="33">
        <v>-425000000</v>
      </c>
      <c r="N723" s="33">
        <v>-425000000</v>
      </c>
      <c r="O723" s="33">
        <v>-425000000</v>
      </c>
      <c r="P723" s="34">
        <f t="shared" si="88"/>
        <v>-425000000</v>
      </c>
      <c r="Q723" s="42"/>
      <c r="R723" s="42"/>
      <c r="S723" s="45" t="s">
        <v>801</v>
      </c>
      <c r="T723" s="38"/>
      <c r="U723" s="39"/>
      <c r="V723" s="39">
        <f t="shared" si="91"/>
        <v>-425000000</v>
      </c>
      <c r="W723" s="39"/>
      <c r="X723" s="39"/>
      <c r="Y723" s="39"/>
      <c r="Z723" s="40"/>
      <c r="AA723" s="72"/>
      <c r="AB723" s="72"/>
    </row>
    <row r="724" spans="1:28" s="41" customFormat="1" ht="12" customHeight="1">
      <c r="A724" s="46">
        <v>22100923</v>
      </c>
      <c r="B724" s="30" t="s">
        <v>385</v>
      </c>
      <c r="C724" s="31">
        <v>-250000000</v>
      </c>
      <c r="D724" s="31">
        <v>-250000000</v>
      </c>
      <c r="E724" s="31">
        <v>-250000000</v>
      </c>
      <c r="F724" s="31">
        <v>-250000000</v>
      </c>
      <c r="G724" s="31">
        <v>-250000000</v>
      </c>
      <c r="H724" s="31">
        <v>-250000000</v>
      </c>
      <c r="I724" s="32">
        <v>-250000000</v>
      </c>
      <c r="J724" s="32">
        <v>-250000000</v>
      </c>
      <c r="K724" s="33">
        <v>-250000000</v>
      </c>
      <c r="L724" s="33">
        <v>-250000000</v>
      </c>
      <c r="M724" s="33">
        <v>-250000000</v>
      </c>
      <c r="N724" s="33">
        <v>-250000000</v>
      </c>
      <c r="O724" s="33">
        <v>-250000000</v>
      </c>
      <c r="P724" s="34">
        <f t="shared" si="88"/>
        <v>-250000000</v>
      </c>
      <c r="Q724" s="42"/>
      <c r="R724" s="42"/>
      <c r="S724" s="45" t="s">
        <v>801</v>
      </c>
      <c r="T724" s="38"/>
      <c r="U724" s="39"/>
      <c r="V724" s="39">
        <f t="shared" si="91"/>
        <v>-250000000</v>
      </c>
      <c r="W724" s="39"/>
      <c r="X724" s="39"/>
      <c r="Y724" s="39"/>
      <c r="Z724" s="40"/>
      <c r="AA724" s="72"/>
      <c r="AB724" s="72"/>
    </row>
    <row r="725" spans="1:28" s="41" customFormat="1" ht="12" customHeight="1">
      <c r="A725" s="46">
        <v>22100933</v>
      </c>
      <c r="B725" s="30" t="s">
        <v>386</v>
      </c>
      <c r="C725" s="31">
        <v>-45000000</v>
      </c>
      <c r="D725" s="31">
        <v>-45000000</v>
      </c>
      <c r="E725" s="31">
        <v>-45000000</v>
      </c>
      <c r="F725" s="31">
        <v>-45000000</v>
      </c>
      <c r="G725" s="31">
        <v>-45000000</v>
      </c>
      <c r="H725" s="31">
        <v>-45000000</v>
      </c>
      <c r="I725" s="32">
        <v>-45000000</v>
      </c>
      <c r="J725" s="32">
        <v>-45000000</v>
      </c>
      <c r="K725" s="33">
        <v>-45000000</v>
      </c>
      <c r="L725" s="33">
        <v>-45000000</v>
      </c>
      <c r="M725" s="33">
        <v>-45000000</v>
      </c>
      <c r="N725" s="33">
        <v>-45000000</v>
      </c>
      <c r="O725" s="33">
        <v>-45000000</v>
      </c>
      <c r="P725" s="34">
        <f t="shared" si="88"/>
        <v>-45000000</v>
      </c>
      <c r="Q725" s="42"/>
      <c r="R725" s="42"/>
      <c r="S725" s="45" t="s">
        <v>801</v>
      </c>
      <c r="T725" s="38"/>
      <c r="U725" s="39"/>
      <c r="V725" s="39">
        <f t="shared" si="91"/>
        <v>-45000000</v>
      </c>
      <c r="W725" s="39"/>
      <c r="X725" s="39"/>
      <c r="Y725" s="39"/>
      <c r="Z725" s="40"/>
      <c r="AA725" s="72"/>
      <c r="AB725" s="72"/>
    </row>
    <row r="726" spans="1:28" s="41" customFormat="1" ht="12" customHeight="1">
      <c r="A726" s="47">
        <v>22101023</v>
      </c>
      <c r="B726" s="106" t="s">
        <v>803</v>
      </c>
      <c r="C726" s="31">
        <v>-250000000</v>
      </c>
      <c r="D726" s="31">
        <v>-250000000</v>
      </c>
      <c r="E726" s="31">
        <v>-250000000</v>
      </c>
      <c r="F726" s="31">
        <v>-250000000</v>
      </c>
      <c r="G726" s="31">
        <v>-250000000</v>
      </c>
      <c r="H726" s="31">
        <v>-250000000</v>
      </c>
      <c r="I726" s="32">
        <v>-250000000</v>
      </c>
      <c r="J726" s="32">
        <v>-250000000</v>
      </c>
      <c r="K726" s="33">
        <v>-250000000</v>
      </c>
      <c r="L726" s="33">
        <v>-250000000</v>
      </c>
      <c r="M726" s="33">
        <v>-250000000</v>
      </c>
      <c r="N726" s="33">
        <v>-250000000</v>
      </c>
      <c r="O726" s="33">
        <v>-250000000</v>
      </c>
      <c r="P726" s="34">
        <f t="shared" si="88"/>
        <v>-250000000</v>
      </c>
      <c r="Q726" s="42"/>
      <c r="R726" s="42"/>
      <c r="S726" s="45" t="s">
        <v>801</v>
      </c>
      <c r="T726" s="38"/>
      <c r="U726" s="39"/>
      <c r="V726" s="39">
        <f t="shared" si="91"/>
        <v>-250000000</v>
      </c>
      <c r="W726" s="39"/>
      <c r="X726" s="39"/>
      <c r="Y726" s="39"/>
      <c r="Z726" s="40"/>
      <c r="AA726" s="72"/>
      <c r="AB726" s="72"/>
    </row>
    <row r="727" spans="1:28" s="41" customFormat="1" ht="12" customHeight="1">
      <c r="A727" s="47">
        <v>22101033</v>
      </c>
      <c r="B727" s="106" t="s">
        <v>804</v>
      </c>
      <c r="C727" s="31">
        <v>-300000000</v>
      </c>
      <c r="D727" s="31">
        <v>-300000000</v>
      </c>
      <c r="E727" s="31">
        <v>-300000000</v>
      </c>
      <c r="F727" s="31">
        <v>-300000000</v>
      </c>
      <c r="G727" s="31">
        <v>-300000000</v>
      </c>
      <c r="H727" s="31">
        <v>-300000000</v>
      </c>
      <c r="I727" s="32">
        <v>-300000000</v>
      </c>
      <c r="J727" s="32">
        <v>-300000000</v>
      </c>
      <c r="K727" s="33">
        <v>-300000000</v>
      </c>
      <c r="L727" s="33">
        <v>-300000000</v>
      </c>
      <c r="M727" s="33">
        <v>-300000000</v>
      </c>
      <c r="N727" s="33">
        <v>-300000000</v>
      </c>
      <c r="O727" s="33">
        <v>-300000000</v>
      </c>
      <c r="P727" s="34">
        <f t="shared" si="88"/>
        <v>-300000000</v>
      </c>
      <c r="Q727" s="42"/>
      <c r="R727" s="42"/>
      <c r="S727" s="45" t="s">
        <v>801</v>
      </c>
      <c r="T727" s="38"/>
      <c r="U727" s="39"/>
      <c r="V727" s="39">
        <f t="shared" si="91"/>
        <v>-300000000</v>
      </c>
      <c r="W727" s="39"/>
      <c r="X727" s="39"/>
      <c r="Y727" s="39"/>
      <c r="Z727" s="40"/>
      <c r="AA727" s="72"/>
      <c r="AB727" s="72"/>
    </row>
    <row r="728" spans="1:28" s="41" customFormat="1" ht="12" customHeight="1">
      <c r="A728" s="46">
        <v>22101053</v>
      </c>
      <c r="B728" s="64" t="s">
        <v>389</v>
      </c>
      <c r="C728" s="31">
        <v>-250000000</v>
      </c>
      <c r="D728" s="31">
        <v>-250000000</v>
      </c>
      <c r="E728" s="31">
        <v>-250000000</v>
      </c>
      <c r="F728" s="31">
        <v>-250000000</v>
      </c>
      <c r="G728" s="31">
        <v>-250000000</v>
      </c>
      <c r="H728" s="31">
        <v>-250000000</v>
      </c>
      <c r="I728" s="32">
        <v>-250000000</v>
      </c>
      <c r="J728" s="32">
        <v>-250000000</v>
      </c>
      <c r="K728" s="33">
        <v>-250000000</v>
      </c>
      <c r="L728" s="33">
        <v>-250000000</v>
      </c>
      <c r="M728" s="33">
        <v>-250000000</v>
      </c>
      <c r="N728" s="33">
        <v>-250000000</v>
      </c>
      <c r="O728" s="33">
        <v>-250000000</v>
      </c>
      <c r="P728" s="34">
        <f t="shared" si="88"/>
        <v>-250000000</v>
      </c>
      <c r="Q728" s="42"/>
      <c r="R728" s="42"/>
      <c r="S728" s="45" t="s">
        <v>801</v>
      </c>
      <c r="T728" s="38"/>
      <c r="U728" s="39"/>
      <c r="V728" s="39">
        <f t="shared" si="91"/>
        <v>-250000000</v>
      </c>
      <c r="W728" s="39"/>
      <c r="X728" s="39"/>
      <c r="Y728" s="39"/>
      <c r="Z728" s="40"/>
      <c r="AA728" s="72"/>
      <c r="AB728" s="72"/>
    </row>
    <row r="729" spans="1:28" s="41" customFormat="1" ht="12" customHeight="1">
      <c r="A729" s="46">
        <v>22101113</v>
      </c>
      <c r="B729" s="30" t="s">
        <v>805</v>
      </c>
      <c r="C729" s="31">
        <v>-350000000</v>
      </c>
      <c r="D729" s="31">
        <v>-350000000</v>
      </c>
      <c r="E729" s="31">
        <v>-350000000</v>
      </c>
      <c r="F729" s="31">
        <v>-350000000</v>
      </c>
      <c r="G729" s="31">
        <v>-350000000</v>
      </c>
      <c r="H729" s="31">
        <v>-350000000</v>
      </c>
      <c r="I729" s="32">
        <v>-350000000</v>
      </c>
      <c r="J729" s="32">
        <v>-350000000</v>
      </c>
      <c r="K729" s="33">
        <v>-350000000</v>
      </c>
      <c r="L729" s="33">
        <v>-350000000</v>
      </c>
      <c r="M729" s="33">
        <v>-350000000</v>
      </c>
      <c r="N729" s="33">
        <v>-350000000</v>
      </c>
      <c r="O729" s="33">
        <v>-350000000</v>
      </c>
      <c r="P729" s="34">
        <f t="shared" si="88"/>
        <v>-350000000</v>
      </c>
      <c r="Q729" s="42"/>
      <c r="R729" s="42"/>
      <c r="S729" s="45">
        <v>8</v>
      </c>
      <c r="T729" s="38"/>
      <c r="U729" s="39"/>
      <c r="V729" s="39">
        <f t="shared" si="91"/>
        <v>-350000000</v>
      </c>
      <c r="W729" s="39"/>
      <c r="X729" s="39"/>
      <c r="Y729" s="39"/>
      <c r="Z729" s="40"/>
      <c r="AA729" s="72"/>
      <c r="AB729" s="72"/>
    </row>
    <row r="730" spans="1:28" s="41" customFormat="1" ht="12" customHeight="1">
      <c r="A730" s="46">
        <v>22101123</v>
      </c>
      <c r="B730" s="30" t="s">
        <v>393</v>
      </c>
      <c r="C730" s="31">
        <v>-325000000</v>
      </c>
      <c r="D730" s="31">
        <v>-325000000</v>
      </c>
      <c r="E730" s="31">
        <v>-325000000</v>
      </c>
      <c r="F730" s="31">
        <v>-325000000</v>
      </c>
      <c r="G730" s="31">
        <v>-325000000</v>
      </c>
      <c r="H730" s="31">
        <v>-325000000</v>
      </c>
      <c r="I730" s="32">
        <v>-325000000</v>
      </c>
      <c r="J730" s="32">
        <v>-325000000</v>
      </c>
      <c r="K730" s="33">
        <v>-325000000</v>
      </c>
      <c r="L730" s="33">
        <v>-325000000</v>
      </c>
      <c r="M730" s="33">
        <v>-325000000</v>
      </c>
      <c r="N730" s="33">
        <v>-325000000</v>
      </c>
      <c r="O730" s="33">
        <v>-325000000</v>
      </c>
      <c r="P730" s="34">
        <f t="shared" si="88"/>
        <v>-325000000</v>
      </c>
      <c r="Q730" s="42"/>
      <c r="R730" s="42"/>
      <c r="S730" s="45" t="s">
        <v>801</v>
      </c>
      <c r="T730" s="38"/>
      <c r="U730" s="39"/>
      <c r="V730" s="39">
        <f t="shared" si="91"/>
        <v>-325000000</v>
      </c>
      <c r="W730" s="39"/>
      <c r="X730" s="39"/>
      <c r="Y730" s="39"/>
      <c r="Z730" s="40"/>
      <c r="AA730" s="72"/>
      <c r="AB730" s="72"/>
    </row>
    <row r="731" spans="1:28" s="41" customFormat="1" ht="12" customHeight="1">
      <c r="A731" s="46">
        <v>22101133</v>
      </c>
      <c r="B731" s="30" t="s">
        <v>806</v>
      </c>
      <c r="C731" s="31">
        <v>-250000000</v>
      </c>
      <c r="D731" s="31">
        <v>-250000000</v>
      </c>
      <c r="E731" s="31">
        <v>-250000000</v>
      </c>
      <c r="F731" s="31">
        <v>-250000000</v>
      </c>
      <c r="G731" s="31">
        <v>-250000000</v>
      </c>
      <c r="H731" s="31">
        <v>-250000000</v>
      </c>
      <c r="I731" s="32">
        <v>-250000000</v>
      </c>
      <c r="J731" s="32">
        <v>-250000000</v>
      </c>
      <c r="K731" s="33">
        <v>-250000000</v>
      </c>
      <c r="L731" s="33">
        <v>-250000000</v>
      </c>
      <c r="M731" s="33">
        <v>-250000000</v>
      </c>
      <c r="N731" s="33">
        <v>-250000000</v>
      </c>
      <c r="O731" s="33">
        <v>-250000000</v>
      </c>
      <c r="P731" s="34">
        <f t="shared" si="88"/>
        <v>-250000000</v>
      </c>
      <c r="Q731" s="42"/>
      <c r="R731" s="42"/>
      <c r="S731" s="45" t="s">
        <v>801</v>
      </c>
      <c r="T731" s="38"/>
      <c r="U731" s="39"/>
      <c r="V731" s="39">
        <f t="shared" si="91"/>
        <v>-250000000</v>
      </c>
      <c r="W731" s="39"/>
      <c r="X731" s="39"/>
      <c r="Y731" s="39"/>
      <c r="Z731" s="40"/>
      <c r="AA731" s="72"/>
      <c r="AB731" s="72"/>
    </row>
    <row r="732" spans="1:28" s="41" customFormat="1" ht="12" customHeight="1">
      <c r="A732" s="46">
        <v>22101143</v>
      </c>
      <c r="B732" s="30" t="s">
        <v>395</v>
      </c>
      <c r="C732" s="31">
        <v>-300000000</v>
      </c>
      <c r="D732" s="31">
        <v>-300000000</v>
      </c>
      <c r="E732" s="31">
        <v>-300000000</v>
      </c>
      <c r="F732" s="31">
        <v>-300000000</v>
      </c>
      <c r="G732" s="31">
        <v>-300000000</v>
      </c>
      <c r="H732" s="31">
        <v>-300000000</v>
      </c>
      <c r="I732" s="32">
        <v>-300000000</v>
      </c>
      <c r="J732" s="32">
        <v>-300000000</v>
      </c>
      <c r="K732" s="33">
        <v>-300000000</v>
      </c>
      <c r="L732" s="33">
        <v>-300000000</v>
      </c>
      <c r="M732" s="33">
        <v>-300000000</v>
      </c>
      <c r="N732" s="33">
        <v>-300000000</v>
      </c>
      <c r="O732" s="33">
        <v>-300000000</v>
      </c>
      <c r="P732" s="34">
        <f t="shared" si="88"/>
        <v>-300000000</v>
      </c>
      <c r="Q732" s="42"/>
      <c r="R732" s="42"/>
      <c r="S732" s="45" t="s">
        <v>801</v>
      </c>
      <c r="T732" s="38"/>
      <c r="U732" s="39"/>
      <c r="V732" s="39">
        <f t="shared" si="91"/>
        <v>-300000000</v>
      </c>
      <c r="W732" s="39"/>
      <c r="X732" s="39"/>
      <c r="Y732" s="39"/>
      <c r="Z732" s="40"/>
      <c r="AA732" s="72"/>
      <c r="AB732" s="72"/>
    </row>
    <row r="733" spans="1:28" s="41" customFormat="1" ht="12" customHeight="1">
      <c r="A733" s="46">
        <v>22600083</v>
      </c>
      <c r="B733" s="30" t="s">
        <v>807</v>
      </c>
      <c r="C733" s="31">
        <v>12762.87</v>
      </c>
      <c r="D733" s="31">
        <v>12721.02</v>
      </c>
      <c r="E733" s="31">
        <v>12679.17</v>
      </c>
      <c r="F733" s="31">
        <v>12637.32</v>
      </c>
      <c r="G733" s="31">
        <v>12595.47</v>
      </c>
      <c r="H733" s="31">
        <v>12553.62</v>
      </c>
      <c r="I733" s="32">
        <v>12511.77</v>
      </c>
      <c r="J733" s="32">
        <v>12469.92</v>
      </c>
      <c r="K733" s="33">
        <v>12428.07</v>
      </c>
      <c r="L733" s="33">
        <v>12386.22</v>
      </c>
      <c r="M733" s="33">
        <v>12344.37</v>
      </c>
      <c r="N733" s="33">
        <v>12302.52</v>
      </c>
      <c r="O733" s="33">
        <v>12260.67</v>
      </c>
      <c r="P733" s="34">
        <f t="shared" si="88"/>
        <v>12511.769999999999</v>
      </c>
      <c r="Q733" s="42"/>
      <c r="R733" s="42"/>
      <c r="S733" s="45" t="s">
        <v>801</v>
      </c>
      <c r="T733" s="38"/>
      <c r="U733" s="39"/>
      <c r="V733" s="39">
        <f t="shared" si="91"/>
        <v>12511.769999999999</v>
      </c>
      <c r="W733" s="39"/>
      <c r="X733" s="39"/>
      <c r="Y733" s="39"/>
      <c r="Z733" s="40"/>
      <c r="AA733" s="72"/>
      <c r="AB733" s="72"/>
    </row>
    <row r="734" spans="1:28" s="41" customFormat="1" ht="12" customHeight="1">
      <c r="A734" s="46">
        <v>22600093</v>
      </c>
      <c r="B734" s="79" t="s">
        <v>808</v>
      </c>
      <c r="C734" s="31">
        <v>1890364.58</v>
      </c>
      <c r="D734" s="31">
        <v>1885052.08</v>
      </c>
      <c r="E734" s="31">
        <v>1879739.58</v>
      </c>
      <c r="F734" s="31">
        <v>1874427.08</v>
      </c>
      <c r="G734" s="31">
        <v>1869114.58</v>
      </c>
      <c r="H734" s="31">
        <v>1863802.08</v>
      </c>
      <c r="I734" s="32">
        <v>1858489.58</v>
      </c>
      <c r="J734" s="32">
        <v>1853177.08</v>
      </c>
      <c r="K734" s="33">
        <v>1847864.58</v>
      </c>
      <c r="L734" s="33">
        <v>1842552.08</v>
      </c>
      <c r="M734" s="33">
        <v>1837239.58</v>
      </c>
      <c r="N734" s="33">
        <v>1831927.08</v>
      </c>
      <c r="O734" s="33">
        <v>1826614.58</v>
      </c>
      <c r="P734" s="34">
        <f t="shared" si="88"/>
        <v>1858489.58</v>
      </c>
      <c r="Q734" s="42"/>
      <c r="R734" s="42"/>
      <c r="S734" s="45" t="s">
        <v>801</v>
      </c>
      <c r="T734" s="38"/>
      <c r="U734" s="39"/>
      <c r="V734" s="39">
        <f t="shared" si="91"/>
        <v>1858489.58</v>
      </c>
      <c r="W734" s="39"/>
      <c r="X734" s="39"/>
      <c r="Y734" s="39"/>
      <c r="Z734" s="40"/>
      <c r="AA734" s="72"/>
      <c r="AB734" s="72"/>
    </row>
    <row r="735" spans="1:28" s="41" customFormat="1" ht="12" customHeight="1">
      <c r="A735" s="46">
        <v>22820011</v>
      </c>
      <c r="B735" s="30" t="s">
        <v>809</v>
      </c>
      <c r="C735" s="31">
        <v>-137500</v>
      </c>
      <c r="D735" s="31">
        <v>-137500</v>
      </c>
      <c r="E735" s="31">
        <v>-137500</v>
      </c>
      <c r="F735" s="31">
        <v>-137500</v>
      </c>
      <c r="G735" s="31">
        <v>-137500</v>
      </c>
      <c r="H735" s="31">
        <v>-137500</v>
      </c>
      <c r="I735" s="32">
        <v>-332500</v>
      </c>
      <c r="J735" s="32">
        <v>-332500</v>
      </c>
      <c r="K735" s="33">
        <v>-332500</v>
      </c>
      <c r="L735" s="33">
        <v>-307500</v>
      </c>
      <c r="M735" s="33">
        <v>-307500</v>
      </c>
      <c r="N735" s="33">
        <v>-307500</v>
      </c>
      <c r="O735" s="33">
        <v>-300000</v>
      </c>
      <c r="P735" s="34">
        <f t="shared" si="88"/>
        <v>-235520.83333333334</v>
      </c>
      <c r="Q735" s="42"/>
      <c r="R735" s="42"/>
      <c r="S735" s="45"/>
      <c r="T735" s="38"/>
      <c r="U735" s="39">
        <f>P735</f>
        <v>-235520.83333333334</v>
      </c>
      <c r="V735" s="39"/>
      <c r="W735" s="39"/>
      <c r="X735" s="39"/>
      <c r="Y735" s="39"/>
      <c r="Z735" s="40"/>
      <c r="AA735" s="72"/>
      <c r="AB735" s="72"/>
    </row>
    <row r="736" spans="1:28" s="41" customFormat="1" ht="12" customHeight="1">
      <c r="A736" s="46">
        <v>22820012</v>
      </c>
      <c r="B736" s="30" t="s">
        <v>810</v>
      </c>
      <c r="C736" s="31">
        <v>-76500</v>
      </c>
      <c r="D736" s="31">
        <v>-37500</v>
      </c>
      <c r="E736" s="31">
        <v>-37500</v>
      </c>
      <c r="F736" s="31">
        <v>-37500</v>
      </c>
      <c r="G736" s="31">
        <v>-37500</v>
      </c>
      <c r="H736" s="31">
        <v>-37500</v>
      </c>
      <c r="I736" s="32">
        <v>-47500</v>
      </c>
      <c r="J736" s="32">
        <v>-47500</v>
      </c>
      <c r="K736" s="33">
        <v>-47500</v>
      </c>
      <c r="L736" s="33">
        <v>-37500</v>
      </c>
      <c r="M736" s="33">
        <v>-37500</v>
      </c>
      <c r="N736" s="33">
        <v>-37500</v>
      </c>
      <c r="O736" s="33">
        <v>-228000</v>
      </c>
      <c r="P736" s="34">
        <f t="shared" si="88"/>
        <v>-49562.5</v>
      </c>
      <c r="Q736" s="42"/>
      <c r="R736" s="42"/>
      <c r="S736" s="45"/>
      <c r="T736" s="38"/>
      <c r="U736" s="39">
        <f>P736</f>
        <v>-49562.5</v>
      </c>
      <c r="V736" s="39"/>
      <c r="W736" s="39"/>
      <c r="X736" s="39"/>
      <c r="Y736" s="39"/>
      <c r="Z736" s="40"/>
      <c r="AA736" s="72"/>
      <c r="AB736" s="72"/>
    </row>
    <row r="737" spans="1:28" s="41" customFormat="1" ht="12" customHeight="1">
      <c r="A737" s="46">
        <v>22830003</v>
      </c>
      <c r="B737" s="30" t="s">
        <v>811</v>
      </c>
      <c r="C737" s="31">
        <v>-56915367.119999997</v>
      </c>
      <c r="D737" s="31">
        <v>-57052021.200000003</v>
      </c>
      <c r="E737" s="31">
        <v>-57185051.039999999</v>
      </c>
      <c r="F737" s="31">
        <v>-52766959.109999999</v>
      </c>
      <c r="G737" s="31">
        <v>-52859046.960000001</v>
      </c>
      <c r="H737" s="31">
        <v>-52990484.130000003</v>
      </c>
      <c r="I737" s="32">
        <v>-52528333.850000001</v>
      </c>
      <c r="J737" s="32">
        <v>-52131436.149999999</v>
      </c>
      <c r="K737" s="33">
        <v>-52262274.340000004</v>
      </c>
      <c r="L737" s="33">
        <v>-52393217.880000003</v>
      </c>
      <c r="M737" s="33">
        <v>-52524161.420000002</v>
      </c>
      <c r="N737" s="33">
        <v>-52655269.920000002</v>
      </c>
      <c r="O737" s="33">
        <v>-52786378.420000002</v>
      </c>
      <c r="P737" s="34">
        <f t="shared" si="88"/>
        <v>-53516594.064166673</v>
      </c>
      <c r="Q737" s="42"/>
      <c r="R737" s="43"/>
      <c r="S737" s="44" t="s">
        <v>116</v>
      </c>
      <c r="T737" s="38"/>
      <c r="U737" s="39"/>
      <c r="V737" s="39"/>
      <c r="W737" s="39">
        <f>P737</f>
        <v>-53516594.064166673</v>
      </c>
      <c r="X737" s="39"/>
      <c r="Y737" s="39"/>
      <c r="Z737" s="40">
        <f>W737</f>
        <v>-53516594.064166673</v>
      </c>
      <c r="AA737" s="72"/>
      <c r="AB737" s="72"/>
    </row>
    <row r="738" spans="1:28" s="41" customFormat="1" ht="12" customHeight="1">
      <c r="A738" s="46">
        <v>22830013</v>
      </c>
      <c r="B738" s="30" t="s">
        <v>812</v>
      </c>
      <c r="C738" s="31">
        <v>-5099127.37</v>
      </c>
      <c r="D738" s="31">
        <v>-5151303.5</v>
      </c>
      <c r="E738" s="31">
        <v>-5129428.63</v>
      </c>
      <c r="F738" s="31">
        <v>-5293085.0599999996</v>
      </c>
      <c r="G738" s="31">
        <v>-5278800.96</v>
      </c>
      <c r="H738" s="31">
        <v>-5212545.54</v>
      </c>
      <c r="I738" s="32">
        <v>-5103784.1900000004</v>
      </c>
      <c r="J738" s="32">
        <v>-5091510.08</v>
      </c>
      <c r="K738" s="33">
        <v>-5042812.78</v>
      </c>
      <c r="L738" s="33">
        <v>-4953753.78</v>
      </c>
      <c r="M738" s="33">
        <v>-4864238.6399999997</v>
      </c>
      <c r="N738" s="33">
        <v>-4776414.41</v>
      </c>
      <c r="O738" s="33">
        <v>-3426506.82</v>
      </c>
      <c r="P738" s="34">
        <f t="shared" si="88"/>
        <v>-5013374.5554166669</v>
      </c>
      <c r="Q738" s="42"/>
      <c r="R738" s="43"/>
      <c r="S738" s="44" t="s">
        <v>116</v>
      </c>
      <c r="T738" s="38"/>
      <c r="U738" s="39"/>
      <c r="V738" s="39"/>
      <c r="W738" s="39">
        <f t="shared" ref="W738:W739" si="92">P738</f>
        <v>-5013374.5554166669</v>
      </c>
      <c r="X738" s="39"/>
      <c r="Y738" s="39"/>
      <c r="Z738" s="40">
        <f t="shared" ref="Z738:Z739" si="93">W738</f>
        <v>-5013374.5554166669</v>
      </c>
      <c r="AA738" s="72"/>
      <c r="AB738" s="72"/>
    </row>
    <row r="739" spans="1:28" s="41" customFormat="1" ht="12" customHeight="1">
      <c r="A739" s="46">
        <v>22830023</v>
      </c>
      <c r="B739" s="30" t="s">
        <v>813</v>
      </c>
      <c r="C739" s="31">
        <v>-52868323.75</v>
      </c>
      <c r="D739" s="31">
        <v>-53194378.5</v>
      </c>
      <c r="E739" s="31">
        <v>-53520433.25</v>
      </c>
      <c r="F739" s="31">
        <v>-44222857</v>
      </c>
      <c r="G739" s="31">
        <v>-44254190.340000004</v>
      </c>
      <c r="H739" s="31">
        <v>-44285523.68</v>
      </c>
      <c r="I739" s="32">
        <v>-39816857.020000003</v>
      </c>
      <c r="J739" s="32">
        <v>-39848190.359999999</v>
      </c>
      <c r="K739" s="33">
        <v>-39879523.700000003</v>
      </c>
      <c r="L739" s="33">
        <v>-35410857.039999999</v>
      </c>
      <c r="M739" s="33">
        <v>-30442190.379999999</v>
      </c>
      <c r="N739" s="33">
        <v>-25473523.719999999</v>
      </c>
      <c r="O739" s="33">
        <v>-22374580.219999999</v>
      </c>
      <c r="P739" s="34">
        <f t="shared" si="88"/>
        <v>-40664164.747916669</v>
      </c>
      <c r="Q739" s="42"/>
      <c r="R739" s="42"/>
      <c r="S739" s="45" t="s">
        <v>116</v>
      </c>
      <c r="T739" s="38"/>
      <c r="U739" s="39"/>
      <c r="V739" s="39"/>
      <c r="W739" s="39">
        <f t="shared" si="92"/>
        <v>-40664164.747916669</v>
      </c>
      <c r="X739" s="39"/>
      <c r="Y739" s="39"/>
      <c r="Z739" s="40">
        <f t="shared" si="93"/>
        <v>-40664164.747916669</v>
      </c>
      <c r="AA739" s="72"/>
      <c r="AB739" s="72"/>
    </row>
    <row r="740" spans="1:28" s="41" customFormat="1" ht="12" customHeight="1">
      <c r="A740" s="46">
        <v>22830033</v>
      </c>
      <c r="B740" s="30" t="s">
        <v>814</v>
      </c>
      <c r="C740" s="31">
        <v>-1505500</v>
      </c>
      <c r="D740" s="31">
        <v>-1698717.14</v>
      </c>
      <c r="E740" s="31">
        <v>-1744677.74</v>
      </c>
      <c r="F740" s="31">
        <v>-1572000</v>
      </c>
      <c r="G740" s="31">
        <v>-1810364.32</v>
      </c>
      <c r="H740" s="31">
        <v>-1723797.64</v>
      </c>
      <c r="I740" s="32">
        <v>-807000</v>
      </c>
      <c r="J740" s="32">
        <v>-548983.68999999994</v>
      </c>
      <c r="K740" s="33">
        <v>-807000</v>
      </c>
      <c r="L740" s="33">
        <v>-822000</v>
      </c>
      <c r="M740" s="33">
        <v>-1010984.96</v>
      </c>
      <c r="N740" s="33">
        <v>-765576.92</v>
      </c>
      <c r="O740" s="33">
        <v>-1068928</v>
      </c>
      <c r="P740" s="34">
        <f t="shared" si="88"/>
        <v>-1216526.3674999999</v>
      </c>
      <c r="Q740" s="42"/>
      <c r="R740" s="42"/>
      <c r="S740" s="45"/>
      <c r="T740" s="38"/>
      <c r="U740" s="39">
        <f>P740</f>
        <v>-1216526.3674999999</v>
      </c>
      <c r="V740" s="39"/>
      <c r="W740" s="39"/>
      <c r="X740" s="39"/>
      <c r="Y740" s="39"/>
      <c r="Z740" s="40"/>
      <c r="AA740" s="72"/>
      <c r="AB740" s="72"/>
    </row>
    <row r="741" spans="1:28" s="41" customFormat="1" ht="12" customHeight="1">
      <c r="A741" s="46">
        <v>22830043</v>
      </c>
      <c r="B741" s="30" t="s">
        <v>815</v>
      </c>
      <c r="C741" s="31">
        <v>-120904.63</v>
      </c>
      <c r="D741" s="31">
        <v>-102061.2</v>
      </c>
      <c r="E741" s="31">
        <v>-83481.06</v>
      </c>
      <c r="F741" s="31">
        <v>-80423.039999999994</v>
      </c>
      <c r="G741" s="31">
        <v>-261069.21</v>
      </c>
      <c r="H741" s="31">
        <v>-195129.24</v>
      </c>
      <c r="I741" s="32">
        <v>-195047.22</v>
      </c>
      <c r="J741" s="32">
        <v>-195047.22</v>
      </c>
      <c r="K741" s="33">
        <v>-164525.71</v>
      </c>
      <c r="L741" s="33">
        <v>-164525.71</v>
      </c>
      <c r="M741" s="33">
        <v>-109289.79</v>
      </c>
      <c r="N741" s="33">
        <v>-93032.07</v>
      </c>
      <c r="O741" s="33">
        <v>-91713.71</v>
      </c>
      <c r="P741" s="34">
        <f t="shared" si="88"/>
        <v>-145828.38666666666</v>
      </c>
      <c r="Q741" s="42"/>
      <c r="R741" s="42"/>
      <c r="S741" s="45"/>
      <c r="T741" s="38"/>
      <c r="U741" s="39">
        <f t="shared" ref="U741:U744" si="94">P741</f>
        <v>-145828.38666666666</v>
      </c>
      <c r="V741" s="39"/>
      <c r="W741" s="39"/>
      <c r="X741" s="39"/>
      <c r="Y741" s="39"/>
      <c r="Z741" s="40"/>
      <c r="AA741" s="72"/>
      <c r="AB741" s="72"/>
    </row>
    <row r="742" spans="1:28" s="41" customFormat="1" ht="12" customHeight="1">
      <c r="A742" s="46">
        <v>22830053</v>
      </c>
      <c r="B742" s="30" t="s">
        <v>816</v>
      </c>
      <c r="C742" s="31">
        <v>-1435000</v>
      </c>
      <c r="D742" s="31">
        <v>-1596888.7</v>
      </c>
      <c r="E742" s="31">
        <v>-1709407.34</v>
      </c>
      <c r="F742" s="31">
        <v>-1454000</v>
      </c>
      <c r="G742" s="31">
        <v>-2428113.96</v>
      </c>
      <c r="H742" s="31">
        <v>-2504555.8199999998</v>
      </c>
      <c r="I742" s="32">
        <v>-1537250</v>
      </c>
      <c r="J742" s="32">
        <v>-1724514.95</v>
      </c>
      <c r="K742" s="33">
        <v>-1537250</v>
      </c>
      <c r="L742" s="33">
        <v>-1535500</v>
      </c>
      <c r="M742" s="33">
        <v>-1495388.06</v>
      </c>
      <c r="N742" s="33">
        <v>-1422588.73</v>
      </c>
      <c r="O742" s="33">
        <v>-1430891</v>
      </c>
      <c r="P742" s="34">
        <f t="shared" si="88"/>
        <v>-1698200.2549999999</v>
      </c>
      <c r="Q742" s="42"/>
      <c r="R742" s="42"/>
      <c r="S742" s="45"/>
      <c r="T742" s="38"/>
      <c r="U742" s="39">
        <f t="shared" si="94"/>
        <v>-1698200.2549999999</v>
      </c>
      <c r="V742" s="39"/>
      <c r="W742" s="39"/>
      <c r="X742" s="39"/>
      <c r="Y742" s="39"/>
      <c r="Z742" s="40"/>
      <c r="AA742" s="72"/>
      <c r="AB742" s="72"/>
    </row>
    <row r="743" spans="1:28" s="41" customFormat="1" ht="12" customHeight="1">
      <c r="A743" s="46">
        <v>22830063</v>
      </c>
      <c r="B743" s="30" t="s">
        <v>817</v>
      </c>
      <c r="C743" s="31">
        <v>-89322</v>
      </c>
      <c r="D743" s="31">
        <v>-89322</v>
      </c>
      <c r="E743" s="31">
        <v>-70191</v>
      </c>
      <c r="F743" s="31">
        <v>-93588</v>
      </c>
      <c r="G743" s="31">
        <v>-39468</v>
      </c>
      <c r="H743" s="31">
        <v>-39468</v>
      </c>
      <c r="I743" s="32">
        <v>-50538</v>
      </c>
      <c r="J743" s="32">
        <v>-50538</v>
      </c>
      <c r="K743" s="33">
        <v>-50538</v>
      </c>
      <c r="L743" s="33">
        <v>-61608</v>
      </c>
      <c r="M743" s="33">
        <v>-61608</v>
      </c>
      <c r="N743" s="33">
        <v>-61608</v>
      </c>
      <c r="O743" s="33">
        <v>-72678</v>
      </c>
      <c r="P743" s="34">
        <f t="shared" si="88"/>
        <v>-62456.25</v>
      </c>
      <c r="Q743" s="42"/>
      <c r="R743" s="42"/>
      <c r="S743" s="45"/>
      <c r="T743" s="38"/>
      <c r="U743" s="39">
        <f t="shared" si="94"/>
        <v>-62456.25</v>
      </c>
      <c r="V743" s="39"/>
      <c r="W743" s="39"/>
      <c r="X743" s="39"/>
      <c r="Y743" s="39"/>
      <c r="Z743" s="40"/>
      <c r="AA743" s="72"/>
      <c r="AB743" s="72"/>
    </row>
    <row r="744" spans="1:28" s="41" customFormat="1" ht="12" customHeight="1">
      <c r="A744" s="46">
        <v>22830073</v>
      </c>
      <c r="B744" s="30" t="s">
        <v>818</v>
      </c>
      <c r="C744" s="31">
        <v>-164230.5</v>
      </c>
      <c r="D744" s="31">
        <v>-164230.5</v>
      </c>
      <c r="E744" s="31">
        <v>-134379</v>
      </c>
      <c r="F744" s="31">
        <v>-179172</v>
      </c>
      <c r="G744" s="31">
        <v>-77037</v>
      </c>
      <c r="H744" s="31">
        <v>-77037</v>
      </c>
      <c r="I744" s="32">
        <v>-97929</v>
      </c>
      <c r="J744" s="32">
        <v>-97929</v>
      </c>
      <c r="K744" s="33">
        <v>-97929</v>
      </c>
      <c r="L744" s="33">
        <v>-118821</v>
      </c>
      <c r="M744" s="33">
        <v>-118821</v>
      </c>
      <c r="N744" s="33">
        <v>-118821</v>
      </c>
      <c r="O744" s="33">
        <v>-139713</v>
      </c>
      <c r="P744" s="34">
        <f t="shared" si="88"/>
        <v>-119506.4375</v>
      </c>
      <c r="Q744" s="42"/>
      <c r="R744" s="42"/>
      <c r="S744" s="45"/>
      <c r="T744" s="38"/>
      <c r="U744" s="39">
        <f t="shared" si="94"/>
        <v>-119506.4375</v>
      </c>
      <c r="V744" s="39"/>
      <c r="W744" s="39"/>
      <c r="X744" s="39"/>
      <c r="Y744" s="39"/>
      <c r="Z744" s="40"/>
      <c r="AA744" s="72"/>
      <c r="AB744" s="72"/>
    </row>
    <row r="745" spans="1:28" s="41" customFormat="1" ht="12" customHeight="1">
      <c r="A745" s="46">
        <v>22840012</v>
      </c>
      <c r="B745" s="30" t="s">
        <v>627</v>
      </c>
      <c r="C745" s="31">
        <v>-609250</v>
      </c>
      <c r="D745" s="31">
        <v>-609250</v>
      </c>
      <c r="E745" s="31">
        <v>-609250</v>
      </c>
      <c r="F745" s="31">
        <v>-635000</v>
      </c>
      <c r="G745" s="31">
        <v>-635000</v>
      </c>
      <c r="H745" s="31">
        <v>-635000</v>
      </c>
      <c r="I745" s="32">
        <v>-631223.56999999995</v>
      </c>
      <c r="J745" s="32">
        <v>-631223.56999999995</v>
      </c>
      <c r="K745" s="33">
        <v>-631223.56999999995</v>
      </c>
      <c r="L745" s="33">
        <v>-629429.85</v>
      </c>
      <c r="M745" s="33">
        <v>-629429.85</v>
      </c>
      <c r="N745" s="33">
        <v>-629429.85</v>
      </c>
      <c r="O745" s="33">
        <v>-625574.47</v>
      </c>
      <c r="P745" s="34">
        <f t="shared" si="88"/>
        <v>-626906.04124999989</v>
      </c>
      <c r="Q745" s="42"/>
      <c r="R745" s="42"/>
      <c r="S745" s="45" t="s">
        <v>116</v>
      </c>
      <c r="T745" s="38"/>
      <c r="U745" s="39"/>
      <c r="V745" s="39"/>
      <c r="W745" s="39">
        <f t="shared" ref="W745:W747" si="95">P745</f>
        <v>-626906.04124999989</v>
      </c>
      <c r="X745" s="39"/>
      <c r="Y745" s="39"/>
      <c r="Z745" s="40">
        <f t="shared" ref="Z745:Z747" si="96">W745</f>
        <v>-626906.04124999989</v>
      </c>
      <c r="AA745" s="72"/>
      <c r="AB745" s="72"/>
    </row>
    <row r="746" spans="1:28" s="41" customFormat="1" ht="12" customHeight="1">
      <c r="A746" s="46">
        <v>22840021</v>
      </c>
      <c r="B746" s="30" t="s">
        <v>819</v>
      </c>
      <c r="C746" s="31">
        <v>-198375.75</v>
      </c>
      <c r="D746" s="31">
        <v>-198375.75</v>
      </c>
      <c r="E746" s="31">
        <v>-198375.75</v>
      </c>
      <c r="F746" s="31">
        <v>-200000</v>
      </c>
      <c r="G746" s="31">
        <v>-200000</v>
      </c>
      <c r="H746" s="31">
        <v>-200000</v>
      </c>
      <c r="I746" s="32">
        <v>-199475.25</v>
      </c>
      <c r="J746" s="32">
        <v>-199475.25</v>
      </c>
      <c r="K746" s="33">
        <v>-199475.25</v>
      </c>
      <c r="L746" s="33">
        <v>-197293.25</v>
      </c>
      <c r="M746" s="33">
        <v>-197293.25</v>
      </c>
      <c r="N746" s="33">
        <v>-197293.25</v>
      </c>
      <c r="O746" s="33">
        <v>-196806.75</v>
      </c>
      <c r="P746" s="34">
        <f t="shared" si="88"/>
        <v>-198720.6875</v>
      </c>
      <c r="Q746" s="42"/>
      <c r="R746" s="42"/>
      <c r="S746" s="45" t="s">
        <v>116</v>
      </c>
      <c r="T746" s="38"/>
      <c r="U746" s="39"/>
      <c r="V746" s="39"/>
      <c r="W746" s="39">
        <f t="shared" si="95"/>
        <v>-198720.6875</v>
      </c>
      <c r="X746" s="39"/>
      <c r="Y746" s="39"/>
      <c r="Z746" s="40">
        <f t="shared" si="96"/>
        <v>-198720.6875</v>
      </c>
      <c r="AA746" s="72"/>
      <c r="AB746" s="72"/>
    </row>
    <row r="747" spans="1:28" s="41" customFormat="1" ht="12" customHeight="1">
      <c r="A747" s="46">
        <v>22840022</v>
      </c>
      <c r="B747" s="30" t="s">
        <v>628</v>
      </c>
      <c r="C747" s="31">
        <v>-628040.44999999995</v>
      </c>
      <c r="D747" s="31">
        <v>-628040.44999999995</v>
      </c>
      <c r="E747" s="31">
        <v>-628040.44999999995</v>
      </c>
      <c r="F747" s="31">
        <v>-530000</v>
      </c>
      <c r="G747" s="31">
        <v>-530000</v>
      </c>
      <c r="H747" s="31">
        <v>-530000</v>
      </c>
      <c r="I747" s="32">
        <v>-530428.43000000005</v>
      </c>
      <c r="J747" s="32">
        <v>-530428.43000000005</v>
      </c>
      <c r="K747" s="33">
        <v>-530428.43000000005</v>
      </c>
      <c r="L747" s="33">
        <v>-529545.53</v>
      </c>
      <c r="M747" s="33">
        <v>-556000</v>
      </c>
      <c r="N747" s="33">
        <v>-556000</v>
      </c>
      <c r="O747" s="33">
        <v>-552321.25</v>
      </c>
      <c r="P747" s="34">
        <f t="shared" si="88"/>
        <v>-555757.71416666673</v>
      </c>
      <c r="Q747" s="42"/>
      <c r="R747" s="42"/>
      <c r="S747" s="45" t="s">
        <v>116</v>
      </c>
      <c r="T747" s="38"/>
      <c r="U747" s="39"/>
      <c r="V747" s="39"/>
      <c r="W747" s="39">
        <f t="shared" si="95"/>
        <v>-555757.71416666673</v>
      </c>
      <c r="X747" s="39"/>
      <c r="Y747" s="39"/>
      <c r="Z747" s="40">
        <f t="shared" si="96"/>
        <v>-555757.71416666673</v>
      </c>
      <c r="AA747" s="72"/>
      <c r="AB747" s="72"/>
    </row>
    <row r="748" spans="1:28" s="41" customFormat="1" ht="12" customHeight="1">
      <c r="A748" s="46">
        <v>22840031</v>
      </c>
      <c r="B748" s="30" t="s">
        <v>820</v>
      </c>
      <c r="C748" s="31">
        <v>-258000</v>
      </c>
      <c r="D748" s="31">
        <v>-258000</v>
      </c>
      <c r="E748" s="31">
        <v>-258000</v>
      </c>
      <c r="F748" s="31">
        <v>-258000</v>
      </c>
      <c r="G748" s="31">
        <v>-258000</v>
      </c>
      <c r="H748" s="31">
        <v>-258000</v>
      </c>
      <c r="I748" s="32">
        <v>-258000</v>
      </c>
      <c r="J748" s="32">
        <v>-258000</v>
      </c>
      <c r="K748" s="33">
        <v>-258000</v>
      </c>
      <c r="L748" s="33">
        <v>-258000</v>
      </c>
      <c r="M748" s="33">
        <v>-258000</v>
      </c>
      <c r="N748" s="33">
        <v>-258000</v>
      </c>
      <c r="O748" s="33">
        <v>-258000</v>
      </c>
      <c r="P748" s="34">
        <f t="shared" si="88"/>
        <v>-258000</v>
      </c>
      <c r="Q748" s="42"/>
      <c r="R748" s="42"/>
      <c r="S748" s="45"/>
      <c r="T748" s="38"/>
      <c r="U748" s="39">
        <f>P748</f>
        <v>-258000</v>
      </c>
      <c r="V748" s="39"/>
      <c r="W748" s="39"/>
      <c r="X748" s="39"/>
      <c r="Y748" s="39"/>
      <c r="Z748" s="40"/>
      <c r="AA748" s="72"/>
      <c r="AB748" s="72"/>
    </row>
    <row r="749" spans="1:28" s="41" customFormat="1" ht="12" customHeight="1">
      <c r="A749" s="46">
        <v>22840032</v>
      </c>
      <c r="B749" s="30" t="s">
        <v>629</v>
      </c>
      <c r="C749" s="31">
        <v>-3298077.33</v>
      </c>
      <c r="D749" s="31">
        <v>-3298077.33</v>
      </c>
      <c r="E749" s="31">
        <v>-3298077.33</v>
      </c>
      <c r="F749" s="31">
        <v>-3300000</v>
      </c>
      <c r="G749" s="31">
        <v>-3300000</v>
      </c>
      <c r="H749" s="31">
        <v>-3300000</v>
      </c>
      <c r="I749" s="32">
        <v>-3302394.74</v>
      </c>
      <c r="J749" s="32">
        <v>-3302394.74</v>
      </c>
      <c r="K749" s="33">
        <v>-3302394.74</v>
      </c>
      <c r="L749" s="33">
        <v>-3302394.74</v>
      </c>
      <c r="M749" s="33">
        <v>-3302394.74</v>
      </c>
      <c r="N749" s="33">
        <v>-3302394.74</v>
      </c>
      <c r="O749" s="33">
        <v>-3298050.5</v>
      </c>
      <c r="P749" s="34">
        <f t="shared" si="88"/>
        <v>-3300715.5845833342</v>
      </c>
      <c r="Q749" s="42"/>
      <c r="R749" s="42"/>
      <c r="S749" s="45" t="s">
        <v>116</v>
      </c>
      <c r="T749" s="38"/>
      <c r="U749" s="39"/>
      <c r="V749" s="39"/>
      <c r="W749" s="39">
        <f t="shared" ref="W749:W752" si="97">P749</f>
        <v>-3300715.5845833342</v>
      </c>
      <c r="X749" s="39"/>
      <c r="Y749" s="39"/>
      <c r="Z749" s="40">
        <f t="shared" ref="Z749:Z752" si="98">W749</f>
        <v>-3300715.5845833342</v>
      </c>
      <c r="AA749" s="72"/>
      <c r="AB749" s="72"/>
    </row>
    <row r="750" spans="1:28" s="41" customFormat="1" ht="12" customHeight="1">
      <c r="A750" s="46">
        <v>22840042</v>
      </c>
      <c r="B750" s="30" t="s">
        <v>630</v>
      </c>
      <c r="C750" s="31">
        <v>-229267.22</v>
      </c>
      <c r="D750" s="31">
        <v>-229267.22</v>
      </c>
      <c r="E750" s="31">
        <v>-229267.22</v>
      </c>
      <c r="F750" s="31">
        <v>-239000</v>
      </c>
      <c r="G750" s="31">
        <v>-239000</v>
      </c>
      <c r="H750" s="31">
        <v>-239000</v>
      </c>
      <c r="I750" s="32">
        <v>-236393.37</v>
      </c>
      <c r="J750" s="32">
        <v>-236393.37</v>
      </c>
      <c r="K750" s="33">
        <v>-236393.37</v>
      </c>
      <c r="L750" s="33">
        <v>-235736.74</v>
      </c>
      <c r="M750" s="33">
        <v>-235736.74</v>
      </c>
      <c r="N750" s="33">
        <v>-235736.74</v>
      </c>
      <c r="O750" s="33">
        <v>-235736.74</v>
      </c>
      <c r="P750" s="34">
        <f t="shared" si="88"/>
        <v>-235368.89583333337</v>
      </c>
      <c r="Q750" s="42"/>
      <c r="R750" s="42"/>
      <c r="S750" s="45" t="s">
        <v>116</v>
      </c>
      <c r="T750" s="38"/>
      <c r="U750" s="39"/>
      <c r="V750" s="39"/>
      <c r="W750" s="39">
        <f t="shared" si="97"/>
        <v>-235368.89583333337</v>
      </c>
      <c r="X750" s="39"/>
      <c r="Y750" s="39"/>
      <c r="Z750" s="40">
        <f t="shared" si="98"/>
        <v>-235368.89583333337</v>
      </c>
      <c r="AA750" s="72"/>
      <c r="AB750" s="72"/>
    </row>
    <row r="751" spans="1:28" s="41" customFormat="1" ht="12" customHeight="1">
      <c r="A751" s="46">
        <v>22840051</v>
      </c>
      <c r="B751" s="30" t="s">
        <v>821</v>
      </c>
      <c r="C751" s="31">
        <v>-30000</v>
      </c>
      <c r="D751" s="31">
        <v>-30000</v>
      </c>
      <c r="E751" s="31">
        <v>-30000</v>
      </c>
      <c r="F751" s="31">
        <v>-30000</v>
      </c>
      <c r="G751" s="31">
        <v>-30000</v>
      </c>
      <c r="H751" s="31">
        <v>-30000</v>
      </c>
      <c r="I751" s="32">
        <v>-30000</v>
      </c>
      <c r="J751" s="32">
        <v>-30000</v>
      </c>
      <c r="K751" s="33">
        <v>-30000</v>
      </c>
      <c r="L751" s="33">
        <v>-30000</v>
      </c>
      <c r="M751" s="33">
        <v>-30000</v>
      </c>
      <c r="N751" s="33">
        <v>-30000</v>
      </c>
      <c r="O751" s="33">
        <v>-30000</v>
      </c>
      <c r="P751" s="34">
        <f t="shared" si="88"/>
        <v>-30000</v>
      </c>
      <c r="Q751" s="42"/>
      <c r="R751" s="42"/>
      <c r="S751" s="45" t="s">
        <v>116</v>
      </c>
      <c r="T751" s="38"/>
      <c r="U751" s="39"/>
      <c r="V751" s="39"/>
      <c r="W751" s="39">
        <f t="shared" si="97"/>
        <v>-30000</v>
      </c>
      <c r="X751" s="39"/>
      <c r="Y751" s="39"/>
      <c r="Z751" s="40">
        <f t="shared" si="98"/>
        <v>-30000</v>
      </c>
      <c r="AA751" s="72"/>
      <c r="AB751" s="72"/>
    </row>
    <row r="752" spans="1:28" s="41" customFormat="1" ht="12" customHeight="1">
      <c r="A752" s="46">
        <v>22840062</v>
      </c>
      <c r="B752" s="30" t="s">
        <v>631</v>
      </c>
      <c r="C752" s="31">
        <v>-1269906.45</v>
      </c>
      <c r="D752" s="31">
        <v>-1269906.45</v>
      </c>
      <c r="E752" s="31">
        <v>-1269906.45</v>
      </c>
      <c r="F752" s="31">
        <v>-1300000</v>
      </c>
      <c r="G752" s="31">
        <v>-1300000</v>
      </c>
      <c r="H752" s="31">
        <v>-1300000</v>
      </c>
      <c r="I752" s="32">
        <v>-1293823.8700000001</v>
      </c>
      <c r="J752" s="32">
        <v>-1293823.8700000001</v>
      </c>
      <c r="K752" s="33">
        <v>-1293823.8700000001</v>
      </c>
      <c r="L752" s="33">
        <v>-1283084.1399999999</v>
      </c>
      <c r="M752" s="33">
        <v>-1283084.1399999999</v>
      </c>
      <c r="N752" s="33">
        <v>-1283084.1399999999</v>
      </c>
      <c r="O752" s="33">
        <v>-1109593.6399999999</v>
      </c>
      <c r="P752" s="34">
        <f t="shared" si="88"/>
        <v>-1280023.9145833335</v>
      </c>
      <c r="Q752" s="42"/>
      <c r="R752" s="42"/>
      <c r="S752" s="45" t="s">
        <v>116</v>
      </c>
      <c r="T752" s="38"/>
      <c r="U752" s="39"/>
      <c r="V752" s="39"/>
      <c r="W752" s="39">
        <f t="shared" si="97"/>
        <v>-1280023.9145833335</v>
      </c>
      <c r="X752" s="39"/>
      <c r="Y752" s="39"/>
      <c r="Z752" s="40">
        <f t="shared" si="98"/>
        <v>-1280023.9145833335</v>
      </c>
      <c r="AA752" s="72"/>
      <c r="AB752" s="72"/>
    </row>
    <row r="753" spans="1:28" s="41" customFormat="1" ht="12" customHeight="1">
      <c r="A753" s="46">
        <v>22840081</v>
      </c>
      <c r="B753" s="30" t="s">
        <v>822</v>
      </c>
      <c r="C753" s="31">
        <v>-550000</v>
      </c>
      <c r="D753" s="31">
        <v>-550000</v>
      </c>
      <c r="E753" s="31">
        <v>-550000</v>
      </c>
      <c r="F753" s="31">
        <v>-550000</v>
      </c>
      <c r="G753" s="31">
        <v>-550000</v>
      </c>
      <c r="H753" s="31">
        <v>-550000</v>
      </c>
      <c r="I753" s="32">
        <v>-550000</v>
      </c>
      <c r="J753" s="32">
        <v>-550000</v>
      </c>
      <c r="K753" s="33">
        <v>-550000</v>
      </c>
      <c r="L753" s="33">
        <v>-550000</v>
      </c>
      <c r="M753" s="33">
        <v>-550000</v>
      </c>
      <c r="N753" s="33">
        <v>-550000</v>
      </c>
      <c r="O753" s="33">
        <v>-550000</v>
      </c>
      <c r="P753" s="34">
        <f t="shared" si="88"/>
        <v>-550000</v>
      </c>
      <c r="Q753" s="42"/>
      <c r="R753" s="42"/>
      <c r="S753" s="45"/>
      <c r="T753" s="38"/>
      <c r="U753" s="39">
        <f>P753</f>
        <v>-550000</v>
      </c>
      <c r="V753" s="39"/>
      <c r="W753" s="39"/>
      <c r="X753" s="39"/>
      <c r="Y753" s="39"/>
      <c r="Z753" s="40"/>
      <c r="AA753" s="72"/>
      <c r="AB753" s="72"/>
    </row>
    <row r="754" spans="1:28" s="41" customFormat="1" ht="12" customHeight="1">
      <c r="A754" s="46">
        <v>22840082</v>
      </c>
      <c r="B754" s="30" t="s">
        <v>632</v>
      </c>
      <c r="C754" s="31">
        <v>-2359079.77</v>
      </c>
      <c r="D754" s="31">
        <v>-2359079.77</v>
      </c>
      <c r="E754" s="31">
        <v>-2359079.77</v>
      </c>
      <c r="F754" s="31">
        <v>-2500000</v>
      </c>
      <c r="G754" s="31">
        <v>-2500000</v>
      </c>
      <c r="H754" s="31">
        <v>-2500000</v>
      </c>
      <c r="I754" s="32">
        <v>-2473994.61</v>
      </c>
      <c r="J754" s="32">
        <v>-2473994.61</v>
      </c>
      <c r="K754" s="33">
        <v>-2473994.61</v>
      </c>
      <c r="L754" s="33">
        <v>-7450000</v>
      </c>
      <c r="M754" s="33">
        <v>-7450000</v>
      </c>
      <c r="N754" s="33">
        <v>-7450000</v>
      </c>
      <c r="O754" s="33">
        <v>-7417375.0499999998</v>
      </c>
      <c r="P754" s="34">
        <f t="shared" si="88"/>
        <v>-3906530.8983333334</v>
      </c>
      <c r="Q754" s="42"/>
      <c r="R754" s="42"/>
      <c r="S754" s="45" t="s">
        <v>116</v>
      </c>
      <c r="T754" s="38"/>
      <c r="U754" s="39"/>
      <c r="V754" s="39"/>
      <c r="W754" s="39">
        <f t="shared" ref="W754:W756" si="99">P754</f>
        <v>-3906530.8983333334</v>
      </c>
      <c r="X754" s="39"/>
      <c r="Y754" s="39"/>
      <c r="Z754" s="40">
        <f t="shared" ref="Z754:Z756" si="100">W754</f>
        <v>-3906530.8983333334</v>
      </c>
      <c r="AA754" s="72"/>
      <c r="AB754" s="72"/>
    </row>
    <row r="755" spans="1:28" s="41" customFormat="1" ht="12" customHeight="1">
      <c r="A755" s="46">
        <v>22840092</v>
      </c>
      <c r="B755" s="30" t="s">
        <v>633</v>
      </c>
      <c r="C755" s="31">
        <v>-2050000</v>
      </c>
      <c r="D755" s="31">
        <v>-2050000</v>
      </c>
      <c r="E755" s="31">
        <v>-2050000</v>
      </c>
      <c r="F755" s="31">
        <v>-2050000</v>
      </c>
      <c r="G755" s="31">
        <v>-2050000</v>
      </c>
      <c r="H755" s="31">
        <v>-2050000</v>
      </c>
      <c r="I755" s="32">
        <v>-2050000</v>
      </c>
      <c r="J755" s="32">
        <v>-2050000</v>
      </c>
      <c r="K755" s="33">
        <v>-2050000</v>
      </c>
      <c r="L755" s="33">
        <v>-2048450</v>
      </c>
      <c r="M755" s="33">
        <v>-2048450</v>
      </c>
      <c r="N755" s="33">
        <v>-2048450</v>
      </c>
      <c r="O755" s="33">
        <v>-1844511.1</v>
      </c>
      <c r="P755" s="34">
        <f t="shared" si="88"/>
        <v>-2041050.4625000001</v>
      </c>
      <c r="Q755" s="42"/>
      <c r="R755" s="42"/>
      <c r="S755" s="45" t="s">
        <v>116</v>
      </c>
      <c r="T755" s="38"/>
      <c r="U755" s="39"/>
      <c r="V755" s="39"/>
      <c r="W755" s="39">
        <f t="shared" si="99"/>
        <v>-2041050.4625000001</v>
      </c>
      <c r="X755" s="39"/>
      <c r="Y755" s="39"/>
      <c r="Z755" s="40">
        <f t="shared" si="100"/>
        <v>-2041050.4625000001</v>
      </c>
      <c r="AA755" s="72"/>
      <c r="AB755" s="72"/>
    </row>
    <row r="756" spans="1:28" s="41" customFormat="1" ht="12" customHeight="1">
      <c r="A756" s="46">
        <v>22840102</v>
      </c>
      <c r="B756" s="30" t="s">
        <v>634</v>
      </c>
      <c r="C756" s="31">
        <v>-509729.84</v>
      </c>
      <c r="D756" s="31">
        <v>-509729.84</v>
      </c>
      <c r="E756" s="31">
        <v>-509729.84</v>
      </c>
      <c r="F756" s="31">
        <v>-484500</v>
      </c>
      <c r="G756" s="31">
        <v>-484500</v>
      </c>
      <c r="H756" s="31">
        <v>-484500</v>
      </c>
      <c r="I756" s="32">
        <v>-499874.44</v>
      </c>
      <c r="J756" s="32">
        <v>-499874.44</v>
      </c>
      <c r="K756" s="33">
        <v>-499874.44</v>
      </c>
      <c r="L756" s="33">
        <v>-499874.44</v>
      </c>
      <c r="M756" s="33">
        <v>-499874.44</v>
      </c>
      <c r="N756" s="33">
        <v>-499874.44</v>
      </c>
      <c r="O756" s="33">
        <v>-491741.09</v>
      </c>
      <c r="P756" s="34">
        <f t="shared" si="88"/>
        <v>-497745.14875000011</v>
      </c>
      <c r="Q756" s="42"/>
      <c r="R756" s="42"/>
      <c r="S756" s="45" t="s">
        <v>116</v>
      </c>
      <c r="T756" s="38"/>
      <c r="U756" s="39"/>
      <c r="V756" s="39"/>
      <c r="W756" s="39">
        <f t="shared" si="99"/>
        <v>-497745.14875000011</v>
      </c>
      <c r="X756" s="39"/>
      <c r="Y756" s="39"/>
      <c r="Z756" s="40">
        <f t="shared" si="100"/>
        <v>-497745.14875000011</v>
      </c>
      <c r="AA756" s="72"/>
      <c r="AB756" s="72"/>
    </row>
    <row r="757" spans="1:28" s="41" customFormat="1" ht="12" customHeight="1">
      <c r="A757" s="46">
        <v>22840111</v>
      </c>
      <c r="B757" s="30" t="s">
        <v>823</v>
      </c>
      <c r="C757" s="31">
        <v>-20000</v>
      </c>
      <c r="D757" s="31">
        <v>-20000</v>
      </c>
      <c r="E757" s="31">
        <v>-20000</v>
      </c>
      <c r="F757" s="31">
        <v>-20000</v>
      </c>
      <c r="G757" s="31">
        <v>-20000</v>
      </c>
      <c r="H757" s="31">
        <v>-20000</v>
      </c>
      <c r="I757" s="32">
        <v>-20000</v>
      </c>
      <c r="J757" s="32">
        <v>-20000</v>
      </c>
      <c r="K757" s="33">
        <v>-20000</v>
      </c>
      <c r="L757" s="33">
        <v>-20000</v>
      </c>
      <c r="M757" s="33">
        <v>-20000</v>
      </c>
      <c r="N757" s="33">
        <v>-20000</v>
      </c>
      <c r="O757" s="33">
        <v>-20000</v>
      </c>
      <c r="P757" s="34">
        <f t="shared" si="88"/>
        <v>-20000</v>
      </c>
      <c r="Q757" s="42"/>
      <c r="R757" s="42"/>
      <c r="S757" s="45"/>
      <c r="T757" s="38"/>
      <c r="U757" s="39">
        <f>P757</f>
        <v>-20000</v>
      </c>
      <c r="V757" s="39"/>
      <c r="W757" s="39"/>
      <c r="X757" s="39"/>
      <c r="Y757" s="39"/>
      <c r="Z757" s="40"/>
      <c r="AA757" s="72"/>
      <c r="AB757" s="72"/>
    </row>
    <row r="758" spans="1:28" s="41" customFormat="1" ht="12" customHeight="1">
      <c r="A758" s="46">
        <v>22840112</v>
      </c>
      <c r="B758" s="30" t="s">
        <v>635</v>
      </c>
      <c r="C758" s="31">
        <v>-200000</v>
      </c>
      <c r="D758" s="31">
        <v>-200000</v>
      </c>
      <c r="E758" s="31">
        <v>-200000</v>
      </c>
      <c r="F758" s="31">
        <v>-200000</v>
      </c>
      <c r="G758" s="31">
        <v>-200000</v>
      </c>
      <c r="H758" s="31">
        <v>-200000</v>
      </c>
      <c r="I758" s="32">
        <v>-200000</v>
      </c>
      <c r="J758" s="32">
        <v>-200000</v>
      </c>
      <c r="K758" s="33">
        <v>-200000</v>
      </c>
      <c r="L758" s="33">
        <v>-200000</v>
      </c>
      <c r="M758" s="33">
        <v>-200000</v>
      </c>
      <c r="N758" s="33">
        <v>-200000</v>
      </c>
      <c r="O758" s="33">
        <v>-200000</v>
      </c>
      <c r="P758" s="34">
        <f t="shared" si="88"/>
        <v>-200000</v>
      </c>
      <c r="Q758" s="42"/>
      <c r="R758" s="42"/>
      <c r="S758" s="45" t="s">
        <v>116</v>
      </c>
      <c r="T758" s="38"/>
      <c r="U758" s="39"/>
      <c r="V758" s="39"/>
      <c r="W758" s="39">
        <f t="shared" ref="W758:W763" si="101">P758</f>
        <v>-200000</v>
      </c>
      <c r="X758" s="39"/>
      <c r="Y758" s="39"/>
      <c r="Z758" s="40">
        <f t="shared" ref="Z758:Z763" si="102">W758</f>
        <v>-200000</v>
      </c>
      <c r="AA758" s="72"/>
      <c r="AB758" s="72"/>
    </row>
    <row r="759" spans="1:28" s="41" customFormat="1" ht="12" customHeight="1">
      <c r="A759" s="46">
        <v>22840122</v>
      </c>
      <c r="B759" s="30" t="s">
        <v>636</v>
      </c>
      <c r="C759" s="31">
        <v>-140000</v>
      </c>
      <c r="D759" s="31">
        <v>-140000</v>
      </c>
      <c r="E759" s="31">
        <v>-140000</v>
      </c>
      <c r="F759" s="31">
        <v>-140000</v>
      </c>
      <c r="G759" s="31">
        <v>-140000</v>
      </c>
      <c r="H759" s="31">
        <v>-140000</v>
      </c>
      <c r="I759" s="32">
        <v>-140000</v>
      </c>
      <c r="J759" s="32">
        <v>-140000</v>
      </c>
      <c r="K759" s="33">
        <v>-140000</v>
      </c>
      <c r="L759" s="33">
        <v>-140000</v>
      </c>
      <c r="M759" s="33">
        <v>-140000</v>
      </c>
      <c r="N759" s="33">
        <v>-140000</v>
      </c>
      <c r="O759" s="33">
        <v>-130200.01</v>
      </c>
      <c r="P759" s="34">
        <f t="shared" si="88"/>
        <v>-139591.66708333333</v>
      </c>
      <c r="Q759" s="42"/>
      <c r="R759" s="42"/>
      <c r="S759" s="45" t="s">
        <v>116</v>
      </c>
      <c r="T759" s="38"/>
      <c r="U759" s="39"/>
      <c r="V759" s="39"/>
      <c r="W759" s="39">
        <f t="shared" si="101"/>
        <v>-139591.66708333333</v>
      </c>
      <c r="X759" s="39"/>
      <c r="Y759" s="39"/>
      <c r="Z759" s="40">
        <f t="shared" si="102"/>
        <v>-139591.66708333333</v>
      </c>
      <c r="AA759" s="72"/>
      <c r="AB759" s="72"/>
    </row>
    <row r="760" spans="1:28" s="41" customFormat="1" ht="12" customHeight="1">
      <c r="A760" s="46">
        <v>22840131</v>
      </c>
      <c r="B760" s="30" t="s">
        <v>824</v>
      </c>
      <c r="C760" s="31">
        <v>-500000</v>
      </c>
      <c r="D760" s="31">
        <v>-500000</v>
      </c>
      <c r="E760" s="31">
        <v>-496853.75</v>
      </c>
      <c r="F760" s="31">
        <v>-500000</v>
      </c>
      <c r="G760" s="31">
        <v>-499785.05</v>
      </c>
      <c r="H760" s="31">
        <v>-499785.05</v>
      </c>
      <c r="I760" s="32">
        <v>-500000</v>
      </c>
      <c r="J760" s="32">
        <v>-500000</v>
      </c>
      <c r="K760" s="33">
        <v>-497197.75</v>
      </c>
      <c r="L760" s="33">
        <v>-500000</v>
      </c>
      <c r="M760" s="33">
        <v>-500000</v>
      </c>
      <c r="N760" s="33">
        <v>-500000</v>
      </c>
      <c r="O760" s="33">
        <v>-496725</v>
      </c>
      <c r="P760" s="34">
        <f t="shared" si="88"/>
        <v>-499332.0083333333</v>
      </c>
      <c r="Q760" s="42"/>
      <c r="R760" s="42"/>
      <c r="S760" s="45" t="s">
        <v>45</v>
      </c>
      <c r="T760" s="38"/>
      <c r="U760" s="39"/>
      <c r="V760" s="39"/>
      <c r="W760" s="39">
        <f t="shared" si="101"/>
        <v>-499332.0083333333</v>
      </c>
      <c r="X760" s="39"/>
      <c r="Y760" s="39"/>
      <c r="Z760" s="40">
        <f t="shared" si="102"/>
        <v>-499332.0083333333</v>
      </c>
      <c r="AA760" s="72"/>
      <c r="AB760" s="72"/>
    </row>
    <row r="761" spans="1:28" s="41" customFormat="1" ht="12" customHeight="1">
      <c r="A761" s="46">
        <v>22840132</v>
      </c>
      <c r="B761" s="30" t="s">
        <v>637</v>
      </c>
      <c r="C761" s="31">
        <v>-100000</v>
      </c>
      <c r="D761" s="31">
        <v>-100000</v>
      </c>
      <c r="E761" s="31">
        <v>-100000</v>
      </c>
      <c r="F761" s="31">
        <v>-100000</v>
      </c>
      <c r="G761" s="31">
        <v>-100000</v>
      </c>
      <c r="H761" s="31">
        <v>-100000</v>
      </c>
      <c r="I761" s="32">
        <v>-100000</v>
      </c>
      <c r="J761" s="32">
        <v>-100000</v>
      </c>
      <c r="K761" s="33">
        <v>-100000</v>
      </c>
      <c r="L761" s="33">
        <v>-100000</v>
      </c>
      <c r="M761" s="33">
        <v>-100000</v>
      </c>
      <c r="N761" s="33">
        <v>-100000</v>
      </c>
      <c r="O761" s="33">
        <v>-100000</v>
      </c>
      <c r="P761" s="34">
        <f t="shared" si="88"/>
        <v>-100000</v>
      </c>
      <c r="Q761" s="42"/>
      <c r="R761" s="42"/>
      <c r="S761" s="45" t="s">
        <v>116</v>
      </c>
      <c r="T761" s="38"/>
      <c r="U761" s="39"/>
      <c r="V761" s="39"/>
      <c r="W761" s="39">
        <f t="shared" si="101"/>
        <v>-100000</v>
      </c>
      <c r="X761" s="39"/>
      <c r="Y761" s="39"/>
      <c r="Z761" s="40">
        <f t="shared" si="102"/>
        <v>-100000</v>
      </c>
      <c r="AA761" s="72"/>
      <c r="AB761" s="72"/>
    </row>
    <row r="762" spans="1:28" s="41" customFormat="1" ht="12" customHeight="1">
      <c r="A762" s="59">
        <v>22840161</v>
      </c>
      <c r="B762" s="30" t="s">
        <v>825</v>
      </c>
      <c r="C762" s="31">
        <v>-340622.45</v>
      </c>
      <c r="D762" s="31">
        <v>-340622.45</v>
      </c>
      <c r="E762" s="31">
        <v>-340622.45</v>
      </c>
      <c r="F762" s="31">
        <v>-350000</v>
      </c>
      <c r="G762" s="31">
        <v>-350000</v>
      </c>
      <c r="H762" s="31">
        <v>-350000</v>
      </c>
      <c r="I762" s="32">
        <v>-347291</v>
      </c>
      <c r="J762" s="32">
        <v>-347291</v>
      </c>
      <c r="K762" s="33">
        <v>-347291</v>
      </c>
      <c r="L762" s="33">
        <v>-341105.8</v>
      </c>
      <c r="M762" s="33">
        <v>-341105.8</v>
      </c>
      <c r="N762" s="33">
        <v>-341105.8</v>
      </c>
      <c r="O762" s="33">
        <v>-325453.49</v>
      </c>
      <c r="P762" s="34">
        <f t="shared" si="88"/>
        <v>-344122.77249999996</v>
      </c>
      <c r="Q762" s="42"/>
      <c r="R762" s="42"/>
      <c r="S762" s="45" t="s">
        <v>116</v>
      </c>
      <c r="T762" s="38"/>
      <c r="U762" s="39"/>
      <c r="V762" s="39"/>
      <c r="W762" s="39">
        <f t="shared" si="101"/>
        <v>-344122.77249999996</v>
      </c>
      <c r="X762" s="39"/>
      <c r="Y762" s="39"/>
      <c r="Z762" s="40">
        <f t="shared" si="102"/>
        <v>-344122.77249999996</v>
      </c>
      <c r="AA762" s="72"/>
      <c r="AB762" s="72"/>
    </row>
    <row r="763" spans="1:28" s="41" customFormat="1" ht="12" customHeight="1">
      <c r="A763" s="59">
        <v>22840162</v>
      </c>
      <c r="B763" s="30" t="s">
        <v>826</v>
      </c>
      <c r="C763" s="31">
        <v>-212895.87</v>
      </c>
      <c r="D763" s="31">
        <v>-212895.87</v>
      </c>
      <c r="E763" s="31">
        <v>-212895.87</v>
      </c>
      <c r="F763" s="31">
        <v>-100000</v>
      </c>
      <c r="G763" s="31">
        <v>-100000</v>
      </c>
      <c r="H763" s="31">
        <v>-100000</v>
      </c>
      <c r="I763" s="32">
        <v>-88616.68</v>
      </c>
      <c r="J763" s="32">
        <v>-88616.68</v>
      </c>
      <c r="K763" s="33">
        <v>-88616.68</v>
      </c>
      <c r="L763" s="33">
        <v>-87501.68</v>
      </c>
      <c r="M763" s="33">
        <v>-87501.68</v>
      </c>
      <c r="N763" s="33">
        <v>-87501.68</v>
      </c>
      <c r="O763" s="33">
        <v>-87093.43</v>
      </c>
      <c r="P763" s="34">
        <f t="shared" si="88"/>
        <v>-117011.78916666663</v>
      </c>
      <c r="Q763" s="42"/>
      <c r="R763" s="42"/>
      <c r="S763" s="45" t="s">
        <v>116</v>
      </c>
      <c r="T763" s="38"/>
      <c r="U763" s="39"/>
      <c r="V763" s="39"/>
      <c r="W763" s="39">
        <f t="shared" si="101"/>
        <v>-117011.78916666663</v>
      </c>
      <c r="X763" s="39"/>
      <c r="Y763" s="39"/>
      <c r="Z763" s="40">
        <f t="shared" si="102"/>
        <v>-117011.78916666663</v>
      </c>
      <c r="AA763" s="72"/>
      <c r="AB763" s="72"/>
    </row>
    <row r="764" spans="1:28" s="41" customFormat="1" ht="12" customHeight="1">
      <c r="A764" s="59">
        <v>22840171</v>
      </c>
      <c r="B764" s="30" t="s">
        <v>827</v>
      </c>
      <c r="C764" s="31">
        <v>-50000</v>
      </c>
      <c r="D764" s="31">
        <v>-50000</v>
      </c>
      <c r="E764" s="31">
        <v>-50000</v>
      </c>
      <c r="F764" s="31">
        <v>-50000</v>
      </c>
      <c r="G764" s="31">
        <v>-50000</v>
      </c>
      <c r="H764" s="31">
        <v>-50000</v>
      </c>
      <c r="I764" s="32">
        <v>-50000</v>
      </c>
      <c r="J764" s="32">
        <v>-50000</v>
      </c>
      <c r="K764" s="33">
        <v>-50000</v>
      </c>
      <c r="L764" s="33">
        <v>-50000</v>
      </c>
      <c r="M764" s="33">
        <v>-50000</v>
      </c>
      <c r="N764" s="33">
        <v>-50000</v>
      </c>
      <c r="O764" s="33">
        <v>-50000</v>
      </c>
      <c r="P764" s="34">
        <f t="shared" si="88"/>
        <v>-50000</v>
      </c>
      <c r="Q764" s="42"/>
      <c r="R764" s="42"/>
      <c r="S764" s="45"/>
      <c r="T764" s="38"/>
      <c r="U764" s="39">
        <f>P764</f>
        <v>-50000</v>
      </c>
      <c r="V764" s="39"/>
      <c r="W764" s="39"/>
      <c r="X764" s="39"/>
      <c r="Y764" s="39"/>
      <c r="Z764" s="40"/>
      <c r="AA764" s="72"/>
      <c r="AB764" s="72"/>
    </row>
    <row r="765" spans="1:28" s="41" customFormat="1" ht="12" customHeight="1">
      <c r="A765" s="59">
        <v>22840181</v>
      </c>
      <c r="B765" s="30" t="s">
        <v>828</v>
      </c>
      <c r="C765" s="31">
        <v>-2992681.55</v>
      </c>
      <c r="D765" s="31">
        <v>-2992681.55</v>
      </c>
      <c r="E765" s="31">
        <v>-2992681.55</v>
      </c>
      <c r="F765" s="31">
        <v>-2925000</v>
      </c>
      <c r="G765" s="31">
        <v>-2925000</v>
      </c>
      <c r="H765" s="31">
        <v>-2925000</v>
      </c>
      <c r="I765" s="32">
        <v>-2867992.26</v>
      </c>
      <c r="J765" s="32">
        <v>-2867992.26</v>
      </c>
      <c r="K765" s="33">
        <v>-2867992.26</v>
      </c>
      <c r="L765" s="33">
        <v>-2804475.3</v>
      </c>
      <c r="M765" s="33">
        <v>-2804475.3</v>
      </c>
      <c r="N765" s="33">
        <v>-2804475.3</v>
      </c>
      <c r="O765" s="33">
        <v>-2780916.19</v>
      </c>
      <c r="P765" s="34">
        <f t="shared" si="88"/>
        <v>-2888713.7208333332</v>
      </c>
      <c r="Q765" s="42"/>
      <c r="R765" s="42"/>
      <c r="S765" s="45" t="s">
        <v>116</v>
      </c>
      <c r="T765" s="38"/>
      <c r="U765" s="39"/>
      <c r="V765" s="39"/>
      <c r="W765" s="39">
        <f t="shared" ref="W765:W777" si="103">P765</f>
        <v>-2888713.7208333332</v>
      </c>
      <c r="X765" s="39"/>
      <c r="Y765" s="39"/>
      <c r="Z765" s="40">
        <f t="shared" ref="Z765:Z773" si="104">W765</f>
        <v>-2888713.7208333332</v>
      </c>
      <c r="AA765" s="72"/>
      <c r="AB765" s="72"/>
    </row>
    <row r="766" spans="1:28" s="41" customFormat="1" ht="12" customHeight="1">
      <c r="A766" s="59">
        <v>22840191</v>
      </c>
      <c r="B766" s="30" t="s">
        <v>829</v>
      </c>
      <c r="C766" s="31">
        <v>-250000</v>
      </c>
      <c r="D766" s="31">
        <v>-250000</v>
      </c>
      <c r="E766" s="31">
        <v>-250000</v>
      </c>
      <c r="F766" s="31">
        <v>-250000</v>
      </c>
      <c r="G766" s="31">
        <v>-250000</v>
      </c>
      <c r="H766" s="31">
        <v>-250000</v>
      </c>
      <c r="I766" s="32">
        <v>-250000</v>
      </c>
      <c r="J766" s="32">
        <v>-250000</v>
      </c>
      <c r="K766" s="33">
        <v>-250000</v>
      </c>
      <c r="L766" s="33">
        <v>-250000</v>
      </c>
      <c r="M766" s="33">
        <v>-250000</v>
      </c>
      <c r="N766" s="33">
        <v>-250000</v>
      </c>
      <c r="O766" s="33">
        <v>-250000</v>
      </c>
      <c r="P766" s="34">
        <f t="shared" si="88"/>
        <v>-250000</v>
      </c>
      <c r="Q766" s="42"/>
      <c r="R766" s="42"/>
      <c r="S766" s="45" t="s">
        <v>116</v>
      </c>
      <c r="T766" s="38"/>
      <c r="U766" s="39"/>
      <c r="V766" s="39"/>
      <c r="W766" s="39">
        <f t="shared" si="103"/>
        <v>-250000</v>
      </c>
      <c r="X766" s="39"/>
      <c r="Y766" s="39"/>
      <c r="Z766" s="40">
        <f t="shared" si="104"/>
        <v>-250000</v>
      </c>
      <c r="AA766" s="72"/>
      <c r="AB766" s="72"/>
    </row>
    <row r="767" spans="1:28" s="41" customFormat="1" ht="12" customHeight="1">
      <c r="A767" s="59">
        <v>22840221</v>
      </c>
      <c r="B767" s="30" t="s">
        <v>830</v>
      </c>
      <c r="C767" s="31">
        <v>-102002.61</v>
      </c>
      <c r="D767" s="31">
        <v>-102002.61</v>
      </c>
      <c r="E767" s="31">
        <v>-102002.61</v>
      </c>
      <c r="F767" s="31">
        <v>-600000</v>
      </c>
      <c r="G767" s="31">
        <v>-600000</v>
      </c>
      <c r="H767" s="31">
        <v>-600000</v>
      </c>
      <c r="I767" s="32">
        <v>-545580.69999999995</v>
      </c>
      <c r="J767" s="32">
        <v>-545580.69999999995</v>
      </c>
      <c r="K767" s="33">
        <v>-545580.69999999995</v>
      </c>
      <c r="L767" s="33">
        <v>-483640.36</v>
      </c>
      <c r="M767" s="33">
        <v>-483640.36</v>
      </c>
      <c r="N767" s="33">
        <v>-483640.36</v>
      </c>
      <c r="O767" s="33">
        <v>-492962.47</v>
      </c>
      <c r="P767" s="34">
        <f t="shared" si="88"/>
        <v>-449095.91166666668</v>
      </c>
      <c r="Q767" s="42"/>
      <c r="R767" s="42"/>
      <c r="S767" s="45" t="s">
        <v>116</v>
      </c>
      <c r="T767" s="38"/>
      <c r="U767" s="39"/>
      <c r="V767" s="39"/>
      <c r="W767" s="39">
        <f t="shared" si="103"/>
        <v>-449095.91166666668</v>
      </c>
      <c r="X767" s="39"/>
      <c r="Y767" s="39"/>
      <c r="Z767" s="40">
        <f t="shared" si="104"/>
        <v>-449095.91166666668</v>
      </c>
      <c r="AA767" s="72"/>
      <c r="AB767" s="72"/>
    </row>
    <row r="768" spans="1:28" s="41" customFormat="1" ht="12" customHeight="1">
      <c r="A768" s="59">
        <v>22840231</v>
      </c>
      <c r="B768" s="30" t="s">
        <v>831</v>
      </c>
      <c r="C768" s="31">
        <v>-75000</v>
      </c>
      <c r="D768" s="31">
        <v>-75000</v>
      </c>
      <c r="E768" s="31">
        <v>-75000</v>
      </c>
      <c r="F768" s="31">
        <v>-75000</v>
      </c>
      <c r="G768" s="31">
        <v>-75000</v>
      </c>
      <c r="H768" s="31">
        <v>-75000</v>
      </c>
      <c r="I768" s="32">
        <v>-75000</v>
      </c>
      <c r="J768" s="32">
        <v>-75000</v>
      </c>
      <c r="K768" s="33">
        <v>-75000</v>
      </c>
      <c r="L768" s="33">
        <v>-75000</v>
      </c>
      <c r="M768" s="33">
        <v>-75000</v>
      </c>
      <c r="N768" s="33">
        <v>-75000</v>
      </c>
      <c r="O768" s="33">
        <v>-75000</v>
      </c>
      <c r="P768" s="34">
        <f t="shared" si="88"/>
        <v>-75000</v>
      </c>
      <c r="Q768" s="42"/>
      <c r="R768" s="42"/>
      <c r="S768" s="45" t="s">
        <v>116</v>
      </c>
      <c r="T768" s="38"/>
      <c r="U768" s="39"/>
      <c r="V768" s="39"/>
      <c r="W768" s="39">
        <f t="shared" si="103"/>
        <v>-75000</v>
      </c>
      <c r="X768" s="39"/>
      <c r="Y768" s="39"/>
      <c r="Z768" s="40">
        <f t="shared" si="104"/>
        <v>-75000</v>
      </c>
      <c r="AA768" s="72"/>
      <c r="AB768" s="72"/>
    </row>
    <row r="769" spans="1:28" s="41" customFormat="1" ht="12" customHeight="1">
      <c r="A769" s="46">
        <v>22840251</v>
      </c>
      <c r="B769" s="30" t="s">
        <v>832</v>
      </c>
      <c r="C769" s="31">
        <v>-11708823</v>
      </c>
      <c r="D769" s="31">
        <v>-11708823</v>
      </c>
      <c r="E769" s="31">
        <v>-11708823</v>
      </c>
      <c r="F769" s="31">
        <v>-11708823</v>
      </c>
      <c r="G769" s="31">
        <v>-8841357</v>
      </c>
      <c r="H769" s="31">
        <v>-8841357</v>
      </c>
      <c r="I769" s="32">
        <v>-8841357</v>
      </c>
      <c r="J769" s="32">
        <v>-8841357</v>
      </c>
      <c r="K769" s="33">
        <v>-8841357</v>
      </c>
      <c r="L769" s="33">
        <v>-8841357</v>
      </c>
      <c r="M769" s="33">
        <v>-8841357</v>
      </c>
      <c r="N769" s="33">
        <v>-8841357</v>
      </c>
      <c r="O769" s="33">
        <v>-8841357</v>
      </c>
      <c r="P769" s="34">
        <f t="shared" si="88"/>
        <v>-9677701.25</v>
      </c>
      <c r="Q769" s="42"/>
      <c r="R769" s="42"/>
      <c r="S769" s="45" t="s">
        <v>45</v>
      </c>
      <c r="T769" s="38"/>
      <c r="U769" s="39"/>
      <c r="V769" s="39"/>
      <c r="W769" s="39">
        <f t="shared" si="103"/>
        <v>-9677701.25</v>
      </c>
      <c r="X769" s="39"/>
      <c r="Y769" s="39"/>
      <c r="Z769" s="40">
        <f t="shared" si="104"/>
        <v>-9677701.25</v>
      </c>
      <c r="AA769" s="72"/>
      <c r="AB769" s="72"/>
    </row>
    <row r="770" spans="1:28" s="41" customFormat="1" ht="12" customHeight="1">
      <c r="A770" s="46">
        <v>22840281</v>
      </c>
      <c r="B770" s="30" t="s">
        <v>833</v>
      </c>
      <c r="C770" s="31">
        <v>-50000</v>
      </c>
      <c r="D770" s="31">
        <v>-50000</v>
      </c>
      <c r="E770" s="31">
        <v>-50000</v>
      </c>
      <c r="F770" s="31">
        <v>-50000</v>
      </c>
      <c r="G770" s="31">
        <v>-50000</v>
      </c>
      <c r="H770" s="31">
        <v>-50000</v>
      </c>
      <c r="I770" s="32">
        <v>-50000</v>
      </c>
      <c r="J770" s="32">
        <v>-50000</v>
      </c>
      <c r="K770" s="33">
        <v>-50000</v>
      </c>
      <c r="L770" s="33">
        <v>-50000</v>
      </c>
      <c r="M770" s="33">
        <v>-50000</v>
      </c>
      <c r="N770" s="33">
        <v>-50000</v>
      </c>
      <c r="O770" s="33">
        <v>-50000</v>
      </c>
      <c r="P770" s="34">
        <f t="shared" si="88"/>
        <v>-50000</v>
      </c>
      <c r="Q770" s="42"/>
      <c r="R770" s="42"/>
      <c r="S770" s="45" t="s">
        <v>116</v>
      </c>
      <c r="T770" s="38"/>
      <c r="U770" s="39"/>
      <c r="V770" s="39"/>
      <c r="W770" s="39">
        <f t="shared" si="103"/>
        <v>-50000</v>
      </c>
      <c r="X770" s="39"/>
      <c r="Y770" s="39"/>
      <c r="Z770" s="40">
        <f t="shared" si="104"/>
        <v>-50000</v>
      </c>
      <c r="AA770" s="72"/>
      <c r="AB770" s="72"/>
    </row>
    <row r="771" spans="1:28" s="41" customFormat="1" ht="12" customHeight="1">
      <c r="A771" s="46">
        <v>22840301</v>
      </c>
      <c r="B771" s="30" t="s">
        <v>834</v>
      </c>
      <c r="C771" s="31">
        <v>-124919.19</v>
      </c>
      <c r="D771" s="31">
        <v>-124919.19</v>
      </c>
      <c r="E771" s="31">
        <v>-124919.19</v>
      </c>
      <c r="F771" s="31">
        <v>-125000</v>
      </c>
      <c r="G771" s="31">
        <v>-125000</v>
      </c>
      <c r="H771" s="31">
        <v>-125000</v>
      </c>
      <c r="I771" s="32">
        <v>-103859</v>
      </c>
      <c r="J771" s="32">
        <v>-103859</v>
      </c>
      <c r="K771" s="33">
        <v>-103859</v>
      </c>
      <c r="L771" s="33">
        <v>-89566.8</v>
      </c>
      <c r="M771" s="33">
        <v>-89566.8</v>
      </c>
      <c r="N771" s="33">
        <v>-89566.8</v>
      </c>
      <c r="O771" s="33">
        <v>-182506.68</v>
      </c>
      <c r="P771" s="34">
        <f t="shared" ref="P771:P834" si="105">(C771+O771+SUM(D771:N771)*2)/24</f>
        <v>-113235.72625000001</v>
      </c>
      <c r="Q771" s="42"/>
      <c r="R771" s="42"/>
      <c r="S771" s="45" t="s">
        <v>116</v>
      </c>
      <c r="T771" s="38"/>
      <c r="U771" s="39"/>
      <c r="V771" s="39"/>
      <c r="W771" s="39">
        <f t="shared" si="103"/>
        <v>-113235.72625000001</v>
      </c>
      <c r="X771" s="39"/>
      <c r="Y771" s="39"/>
      <c r="Z771" s="40">
        <f t="shared" si="104"/>
        <v>-113235.72625000001</v>
      </c>
      <c r="AA771" s="72"/>
      <c r="AB771" s="72"/>
    </row>
    <row r="772" spans="1:28" s="41" customFormat="1" ht="12" customHeight="1">
      <c r="A772" s="46">
        <v>22840311</v>
      </c>
      <c r="B772" s="30" t="s">
        <v>835</v>
      </c>
      <c r="C772" s="31">
        <v>-95304.25</v>
      </c>
      <c r="D772" s="31">
        <v>-95304.25</v>
      </c>
      <c r="E772" s="31">
        <v>-95304.25</v>
      </c>
      <c r="F772" s="31">
        <v>-96000</v>
      </c>
      <c r="G772" s="31">
        <v>-96000</v>
      </c>
      <c r="H772" s="31">
        <v>-96000</v>
      </c>
      <c r="I772" s="32">
        <v>-96000</v>
      </c>
      <c r="J772" s="32">
        <v>-96000</v>
      </c>
      <c r="K772" s="33">
        <v>-96000</v>
      </c>
      <c r="L772" s="33">
        <v>-96000</v>
      </c>
      <c r="M772" s="33">
        <v>-96000</v>
      </c>
      <c r="N772" s="33">
        <v>-96000</v>
      </c>
      <c r="O772" s="33">
        <v>-96000</v>
      </c>
      <c r="P772" s="34">
        <f t="shared" si="105"/>
        <v>-95855.052083333328</v>
      </c>
      <c r="Q772" s="42"/>
      <c r="R772" s="42"/>
      <c r="S772" s="45" t="s">
        <v>116</v>
      </c>
      <c r="T772" s="38"/>
      <c r="U772" s="39"/>
      <c r="V772" s="39"/>
      <c r="W772" s="39">
        <f t="shared" si="103"/>
        <v>-95855.052083333328</v>
      </c>
      <c r="X772" s="39"/>
      <c r="Y772" s="39"/>
      <c r="Z772" s="40">
        <f t="shared" si="104"/>
        <v>-95855.052083333328</v>
      </c>
      <c r="AA772" s="72"/>
      <c r="AB772" s="72"/>
    </row>
    <row r="773" spans="1:28" s="41" customFormat="1" ht="12" customHeight="1">
      <c r="A773" s="46">
        <v>22840321</v>
      </c>
      <c r="B773" s="30" t="s">
        <v>836</v>
      </c>
      <c r="C773" s="31">
        <v>-145393439</v>
      </c>
      <c r="D773" s="31">
        <v>-145393439</v>
      </c>
      <c r="E773" s="31">
        <v>-145393439</v>
      </c>
      <c r="F773" s="31">
        <v>-145393439</v>
      </c>
      <c r="G773" s="31">
        <v>-124867306</v>
      </c>
      <c r="H773" s="31">
        <v>-124867306</v>
      </c>
      <c r="I773" s="32">
        <v>-124867306</v>
      </c>
      <c r="J773" s="32">
        <v>-124867306</v>
      </c>
      <c r="K773" s="33">
        <v>-124867306</v>
      </c>
      <c r="L773" s="33">
        <v>-124867306</v>
      </c>
      <c r="M773" s="33">
        <v>-124867306</v>
      </c>
      <c r="N773" s="33">
        <v>-124867306</v>
      </c>
      <c r="O773" s="33">
        <v>-124867306</v>
      </c>
      <c r="P773" s="34">
        <f t="shared" si="105"/>
        <v>-130854094.79166667</v>
      </c>
      <c r="Q773" s="42"/>
      <c r="R773" s="42"/>
      <c r="S773" s="45" t="s">
        <v>45</v>
      </c>
      <c r="T773" s="38"/>
      <c r="U773" s="39"/>
      <c r="V773" s="39"/>
      <c r="W773" s="39">
        <f t="shared" si="103"/>
        <v>-130854094.79166667</v>
      </c>
      <c r="X773" s="39"/>
      <c r="Y773" s="39"/>
      <c r="Z773" s="40">
        <f t="shared" si="104"/>
        <v>-130854094.79166667</v>
      </c>
      <c r="AA773" s="72"/>
      <c r="AB773" s="72"/>
    </row>
    <row r="774" spans="1:28" s="41" customFormat="1" ht="12" customHeight="1">
      <c r="A774" s="46">
        <v>22840331</v>
      </c>
      <c r="B774" s="30" t="s">
        <v>837</v>
      </c>
      <c r="C774" s="31">
        <v>-76421592</v>
      </c>
      <c r="D774" s="31">
        <v>-76199930</v>
      </c>
      <c r="E774" s="31">
        <v>-75978268</v>
      </c>
      <c r="F774" s="31">
        <v>-75756606</v>
      </c>
      <c r="G774" s="31">
        <v>-75534944</v>
      </c>
      <c r="H774" s="31">
        <v>-75313282</v>
      </c>
      <c r="I774" s="32">
        <v>-75091620</v>
      </c>
      <c r="J774" s="32">
        <v>-74869958</v>
      </c>
      <c r="K774" s="33">
        <v>-74648296</v>
      </c>
      <c r="L774" s="33">
        <v>-74426634</v>
      </c>
      <c r="M774" s="33">
        <v>-74204972</v>
      </c>
      <c r="N774" s="33">
        <v>-73983310</v>
      </c>
      <c r="O774" s="33">
        <v>-73761648</v>
      </c>
      <c r="P774" s="34">
        <f t="shared" si="105"/>
        <v>-75091620</v>
      </c>
      <c r="Q774" s="42" t="s">
        <v>691</v>
      </c>
      <c r="R774" s="42"/>
      <c r="S774" s="45" t="s">
        <v>750</v>
      </c>
      <c r="T774" s="38"/>
      <c r="U774" s="39"/>
      <c r="V774" s="39"/>
      <c r="W774" s="39">
        <f t="shared" si="103"/>
        <v>-75091620</v>
      </c>
      <c r="X774" s="39">
        <f>W774</f>
        <v>-75091620</v>
      </c>
      <c r="Y774" s="39"/>
      <c r="Z774" s="40"/>
      <c r="AA774" s="72"/>
      <c r="AB774" s="72"/>
    </row>
    <row r="775" spans="1:28" s="41" customFormat="1" ht="12" customHeight="1">
      <c r="A775" s="46">
        <v>22840332</v>
      </c>
      <c r="B775" s="30" t="s">
        <v>838</v>
      </c>
      <c r="C775" s="31">
        <v>-21308626.59</v>
      </c>
      <c r="D775" s="31">
        <v>-21308626.59</v>
      </c>
      <c r="E775" s="31">
        <v>-21308626.59</v>
      </c>
      <c r="F775" s="31">
        <v>-21000000</v>
      </c>
      <c r="G775" s="31">
        <v>-21000000</v>
      </c>
      <c r="H775" s="31">
        <v>-21000000</v>
      </c>
      <c r="I775" s="32">
        <v>-22000000</v>
      </c>
      <c r="J775" s="32">
        <v>-22000000</v>
      </c>
      <c r="K775" s="33">
        <v>-22000000</v>
      </c>
      <c r="L775" s="33">
        <v>-21861913.539999999</v>
      </c>
      <c r="M775" s="33">
        <v>-21861913.539999999</v>
      </c>
      <c r="N775" s="33">
        <v>-21861913.539999999</v>
      </c>
      <c r="O775" s="33">
        <v>-27500000</v>
      </c>
      <c r="P775" s="34">
        <f t="shared" si="105"/>
        <v>-21800608.924583331</v>
      </c>
      <c r="Q775" s="42"/>
      <c r="R775" s="42"/>
      <c r="S775" s="45" t="s">
        <v>116</v>
      </c>
      <c r="T775" s="38"/>
      <c r="U775" s="39"/>
      <c r="V775" s="39"/>
      <c r="W775" s="39">
        <f t="shared" si="103"/>
        <v>-21800608.924583331</v>
      </c>
      <c r="X775" s="39"/>
      <c r="Y775" s="39"/>
      <c r="Z775" s="40">
        <f t="shared" ref="Z775" si="106">W775</f>
        <v>-21800608.924583331</v>
      </c>
      <c r="AA775" s="72"/>
      <c r="AB775" s="72"/>
    </row>
    <row r="776" spans="1:28" s="41" customFormat="1" ht="12" customHeight="1">
      <c r="A776" s="46">
        <v>22840341</v>
      </c>
      <c r="B776" s="30" t="s">
        <v>839</v>
      </c>
      <c r="C776" s="31">
        <v>-26777797</v>
      </c>
      <c r="D776" s="31">
        <v>-26726144</v>
      </c>
      <c r="E776" s="31">
        <v>-26674491</v>
      </c>
      <c r="F776" s="31">
        <v>-26622838</v>
      </c>
      <c r="G776" s="31">
        <v>-26571185</v>
      </c>
      <c r="H776" s="31">
        <v>-26519532</v>
      </c>
      <c r="I776" s="32">
        <v>-26467879</v>
      </c>
      <c r="J776" s="32">
        <v>-26416226</v>
      </c>
      <c r="K776" s="33">
        <v>-26364573</v>
      </c>
      <c r="L776" s="33">
        <v>-26312920</v>
      </c>
      <c r="M776" s="33">
        <v>-26261267</v>
      </c>
      <c r="N776" s="33">
        <v>-26209614</v>
      </c>
      <c r="O776" s="33">
        <v>-26157961</v>
      </c>
      <c r="P776" s="34">
        <f t="shared" si="105"/>
        <v>-26467879</v>
      </c>
      <c r="Q776" s="42" t="s">
        <v>691</v>
      </c>
      <c r="R776" s="42"/>
      <c r="S776" s="45" t="s">
        <v>750</v>
      </c>
      <c r="T776" s="38"/>
      <c r="U776" s="39"/>
      <c r="V776" s="39"/>
      <c r="W776" s="39">
        <f t="shared" si="103"/>
        <v>-26467879</v>
      </c>
      <c r="X776" s="39">
        <f>W776</f>
        <v>-26467879</v>
      </c>
      <c r="Y776" s="39"/>
      <c r="Z776" s="40"/>
      <c r="AA776" s="72"/>
      <c r="AB776" s="72"/>
    </row>
    <row r="777" spans="1:28" s="41" customFormat="1" ht="12" customHeight="1">
      <c r="A777" s="46">
        <v>22840351</v>
      </c>
      <c r="B777" s="30" t="s">
        <v>840</v>
      </c>
      <c r="C777" s="31"/>
      <c r="D777" s="31"/>
      <c r="E777" s="31"/>
      <c r="F777" s="31"/>
      <c r="G777" s="31"/>
      <c r="H777" s="31"/>
      <c r="I777" s="32">
        <v>-465000</v>
      </c>
      <c r="J777" s="32">
        <v>-465000</v>
      </c>
      <c r="K777" s="33">
        <v>-465000</v>
      </c>
      <c r="L777" s="33">
        <v>-463071.25</v>
      </c>
      <c r="M777" s="33">
        <v>-463071.25</v>
      </c>
      <c r="N777" s="33">
        <v>-463071.25</v>
      </c>
      <c r="O777" s="33">
        <v>-459093.75</v>
      </c>
      <c r="P777" s="34">
        <f t="shared" si="105"/>
        <v>-251146.71875</v>
      </c>
      <c r="Q777" s="42"/>
      <c r="R777" s="42"/>
      <c r="S777" s="45" t="s">
        <v>116</v>
      </c>
      <c r="T777" s="38"/>
      <c r="U777" s="39"/>
      <c r="V777" s="39"/>
      <c r="W777" s="39">
        <f t="shared" si="103"/>
        <v>-251146.71875</v>
      </c>
      <c r="X777" s="39"/>
      <c r="Y777" s="39"/>
      <c r="Z777" s="40">
        <f t="shared" ref="Z777" si="107">W777</f>
        <v>-251146.71875</v>
      </c>
      <c r="AA777" s="72"/>
      <c r="AB777" s="72"/>
    </row>
    <row r="778" spans="1:28" s="41" customFormat="1" ht="12" customHeight="1">
      <c r="A778" s="46">
        <v>22841001</v>
      </c>
      <c r="B778" s="30" t="s">
        <v>841</v>
      </c>
      <c r="C778" s="31">
        <v>-4610484.08</v>
      </c>
      <c r="D778" s="31">
        <v>-4610484.08</v>
      </c>
      <c r="E778" s="31">
        <v>-4610484.08</v>
      </c>
      <c r="F778" s="31">
        <v>-4610484.08</v>
      </c>
      <c r="G778" s="31">
        <v>-4610484.08</v>
      </c>
      <c r="H778" s="31">
        <v>-4610484.08</v>
      </c>
      <c r="I778" s="32">
        <v>-4610484.08</v>
      </c>
      <c r="J778" s="32">
        <v>-4610484.08</v>
      </c>
      <c r="K778" s="33">
        <v>-4610484.08</v>
      </c>
      <c r="L778" s="33">
        <v>-4610484.08</v>
      </c>
      <c r="M778" s="33">
        <v>-4610484.08</v>
      </c>
      <c r="N778" s="33">
        <v>-4610484.08</v>
      </c>
      <c r="O778" s="33">
        <v>-4610484.08</v>
      </c>
      <c r="P778" s="34">
        <f t="shared" si="105"/>
        <v>-4610484.0799999991</v>
      </c>
      <c r="Q778" s="42"/>
      <c r="R778" s="42"/>
      <c r="S778" s="45"/>
      <c r="T778" s="38"/>
      <c r="U778" s="39">
        <f>P778</f>
        <v>-4610484.0799999991</v>
      </c>
      <c r="V778" s="39"/>
      <c r="W778" s="39"/>
      <c r="X778" s="39"/>
      <c r="Y778" s="39"/>
      <c r="Z778" s="40"/>
      <c r="AA778" s="72"/>
      <c r="AB778" s="72"/>
    </row>
    <row r="779" spans="1:28" s="41" customFormat="1" ht="12" customHeight="1">
      <c r="A779" s="46">
        <v>23001021</v>
      </c>
      <c r="B779" s="30" t="s">
        <v>842</v>
      </c>
      <c r="C779" s="31">
        <v>-18930910.329999998</v>
      </c>
      <c r="D779" s="31">
        <v>-18980446.219999999</v>
      </c>
      <c r="E779" s="31">
        <v>-19030111.719999999</v>
      </c>
      <c r="F779" s="31">
        <v>-19079907.170000002</v>
      </c>
      <c r="G779" s="31">
        <v>-18930489.489999998</v>
      </c>
      <c r="H779" s="31">
        <v>-18981128.550000001</v>
      </c>
      <c r="I779" s="32">
        <v>-19031903.059999999</v>
      </c>
      <c r="J779" s="32">
        <v>-19082813.390000001</v>
      </c>
      <c r="K779" s="33">
        <v>-19133859.93</v>
      </c>
      <c r="L779" s="33">
        <v>-19185043.02</v>
      </c>
      <c r="M779" s="33">
        <v>-19236363.010000002</v>
      </c>
      <c r="N779" s="33">
        <v>-19287820.280000001</v>
      </c>
      <c r="O779" s="33">
        <v>-19339415.199999999</v>
      </c>
      <c r="P779" s="34">
        <f t="shared" si="105"/>
        <v>-19091254.050416667</v>
      </c>
      <c r="Q779" s="107">
        <v>4</v>
      </c>
      <c r="R779" s="108"/>
      <c r="S779" s="109">
        <v>18</v>
      </c>
      <c r="T779" s="38"/>
      <c r="U779" s="39"/>
      <c r="V779" s="39"/>
      <c r="W779" s="39">
        <f>P779</f>
        <v>-19091254.050416667</v>
      </c>
      <c r="X779" s="39">
        <f>W779</f>
        <v>-19091254.050416667</v>
      </c>
      <c r="Y779" s="39"/>
      <c r="Z779" s="40"/>
      <c r="AA779" s="72"/>
      <c r="AB779" s="72"/>
    </row>
    <row r="780" spans="1:28" s="41" customFormat="1" ht="12" customHeight="1">
      <c r="A780" s="46">
        <v>23001031</v>
      </c>
      <c r="B780" s="30" t="s">
        <v>843</v>
      </c>
      <c r="C780" s="31">
        <v>-19317817.600000001</v>
      </c>
      <c r="D780" s="31">
        <v>-19368365.890000001</v>
      </c>
      <c r="E780" s="31">
        <v>-19419046.43</v>
      </c>
      <c r="F780" s="31">
        <v>-19469859.59</v>
      </c>
      <c r="G780" s="31">
        <v>-19309590.73</v>
      </c>
      <c r="H780" s="31">
        <v>-19361243.890000001</v>
      </c>
      <c r="I780" s="32">
        <v>-19413035.210000001</v>
      </c>
      <c r="J780" s="32">
        <v>-19464965.07</v>
      </c>
      <c r="K780" s="33">
        <v>-19517033.84</v>
      </c>
      <c r="L780" s="33">
        <v>-19569241.91</v>
      </c>
      <c r="M780" s="33">
        <v>-19621589.629999999</v>
      </c>
      <c r="N780" s="33">
        <v>-19674077.399999999</v>
      </c>
      <c r="O780" s="33">
        <v>-19726705.57</v>
      </c>
      <c r="P780" s="34">
        <f t="shared" si="105"/>
        <v>-19475859.264583334</v>
      </c>
      <c r="Q780" s="107">
        <v>4</v>
      </c>
      <c r="R780" s="108"/>
      <c r="S780" s="109">
        <v>18</v>
      </c>
      <c r="T780" s="38"/>
      <c r="U780" s="39"/>
      <c r="V780" s="39"/>
      <c r="W780" s="39">
        <f t="shared" ref="W780:W784" si="108">P780</f>
        <v>-19475859.264583334</v>
      </c>
      <c r="X780" s="39">
        <f>W780</f>
        <v>-19475859.264583334</v>
      </c>
      <c r="Y780" s="39"/>
      <c r="Z780" s="40"/>
      <c r="AA780" s="72"/>
      <c r="AB780" s="72"/>
    </row>
    <row r="781" spans="1:28" s="41" customFormat="1" ht="12" customHeight="1">
      <c r="A781" s="46">
        <v>23001041</v>
      </c>
      <c r="B781" s="30" t="s">
        <v>844</v>
      </c>
      <c r="C781" s="31">
        <v>-1331524.02</v>
      </c>
      <c r="D781" s="31">
        <v>-1338035.43</v>
      </c>
      <c r="E781" s="31">
        <v>-1344578.81</v>
      </c>
      <c r="F781" s="31">
        <v>-3563992.06</v>
      </c>
      <c r="G781" s="31">
        <v>-3576317.53</v>
      </c>
      <c r="H781" s="31">
        <v>-3588685.63</v>
      </c>
      <c r="I781" s="32">
        <v>-12192278.07</v>
      </c>
      <c r="J781" s="32">
        <v>-12227026.060000001</v>
      </c>
      <c r="K781" s="33">
        <v>-12261873.08</v>
      </c>
      <c r="L781" s="33">
        <v>-12296819.42</v>
      </c>
      <c r="M781" s="33">
        <v>-12331865.35</v>
      </c>
      <c r="N781" s="33">
        <v>-12367011.17</v>
      </c>
      <c r="O781" s="33">
        <v>-12402257.15</v>
      </c>
      <c r="P781" s="34">
        <f t="shared" si="105"/>
        <v>-7829614.4329166664</v>
      </c>
      <c r="Q781" s="107">
        <v>4</v>
      </c>
      <c r="R781" s="108"/>
      <c r="S781" s="109">
        <v>18</v>
      </c>
      <c r="T781" s="38"/>
      <c r="U781" s="39"/>
      <c r="V781" s="39"/>
      <c r="W781" s="39">
        <f t="shared" si="108"/>
        <v>-7829614.4329166664</v>
      </c>
      <c r="X781" s="39">
        <f>W781</f>
        <v>-7829614.4329166664</v>
      </c>
      <c r="Y781" s="39"/>
      <c r="Z781" s="40"/>
      <c r="AA781" s="72"/>
      <c r="AB781" s="72"/>
    </row>
    <row r="782" spans="1:28" s="41" customFormat="1" ht="12" customHeight="1">
      <c r="A782" s="46">
        <v>23001043</v>
      </c>
      <c r="B782" s="30" t="s">
        <v>845</v>
      </c>
      <c r="C782" s="31">
        <v>-912872.4</v>
      </c>
      <c r="D782" s="31">
        <v>-913956.08</v>
      </c>
      <c r="E782" s="31">
        <v>-915041.15</v>
      </c>
      <c r="F782" s="31">
        <v>-917408.89</v>
      </c>
      <c r="G782" s="31">
        <v>-918497.13</v>
      </c>
      <c r="H782" s="31">
        <v>-919800.04</v>
      </c>
      <c r="I782" s="32">
        <v>-921104.87</v>
      </c>
      <c r="J782" s="32">
        <v>-922411.62</v>
      </c>
      <c r="K782" s="33">
        <v>-923720.31</v>
      </c>
      <c r="L782" s="33">
        <v>-925030.93</v>
      </c>
      <c r="M782" s="33">
        <v>-926343.5</v>
      </c>
      <c r="N782" s="33">
        <v>0</v>
      </c>
      <c r="O782" s="33">
        <v>0</v>
      </c>
      <c r="P782" s="34">
        <f t="shared" si="105"/>
        <v>-804979.22666666657</v>
      </c>
      <c r="Q782" s="107">
        <v>5</v>
      </c>
      <c r="R782" s="108" t="s">
        <v>33</v>
      </c>
      <c r="S782" s="109">
        <v>26</v>
      </c>
      <c r="T782" s="38"/>
      <c r="U782" s="39"/>
      <c r="V782" s="39"/>
      <c r="W782" s="39">
        <f t="shared" si="108"/>
        <v>-804979.22666666657</v>
      </c>
      <c r="X782" s="39">
        <f>W782*B1102</f>
        <v>-540785.04447466659</v>
      </c>
      <c r="Y782" s="39">
        <f>W782*B1103</f>
        <v>-264194.18219199998</v>
      </c>
      <c r="Z782" s="40"/>
      <c r="AA782" s="72"/>
      <c r="AB782" s="72"/>
    </row>
    <row r="783" spans="1:28" s="41" customFormat="1" ht="12" customHeight="1">
      <c r="A783" s="46">
        <v>23001061</v>
      </c>
      <c r="B783" s="30" t="s">
        <v>846</v>
      </c>
      <c r="C783" s="31">
        <v>-7913336.7599999998</v>
      </c>
      <c r="D783" s="31">
        <v>-7952301.46</v>
      </c>
      <c r="E783" s="31">
        <v>-7991492.7800000003</v>
      </c>
      <c r="F783" s="31">
        <v>-8173334.2800000003</v>
      </c>
      <c r="G783" s="31">
        <v>-5387661.8399999999</v>
      </c>
      <c r="H783" s="31">
        <v>-5389592.4000000004</v>
      </c>
      <c r="I783" s="32">
        <v>-5391523.6399999997</v>
      </c>
      <c r="J783" s="32">
        <v>-5393455.6200000001</v>
      </c>
      <c r="K783" s="33">
        <v>-5395388.29</v>
      </c>
      <c r="L783" s="33">
        <v>-5397321.5899999999</v>
      </c>
      <c r="M783" s="33">
        <v>-5399255.5800000001</v>
      </c>
      <c r="N783" s="33">
        <v>-5401190.2699999996</v>
      </c>
      <c r="O783" s="33">
        <v>-5403125.6699999999</v>
      </c>
      <c r="P783" s="34">
        <f t="shared" si="105"/>
        <v>-6160895.7470833324</v>
      </c>
      <c r="Q783" s="107">
        <v>4</v>
      </c>
      <c r="R783" s="108"/>
      <c r="S783" s="109">
        <v>18</v>
      </c>
      <c r="T783" s="38"/>
      <c r="U783" s="39"/>
      <c r="V783" s="39"/>
      <c r="W783" s="39">
        <f t="shared" si="108"/>
        <v>-6160895.7470833324</v>
      </c>
      <c r="X783" s="39">
        <f>W783</f>
        <v>-6160895.7470833324</v>
      </c>
      <c r="Y783" s="39"/>
      <c r="Z783" s="40"/>
      <c r="AA783" s="72"/>
      <c r="AB783" s="72"/>
    </row>
    <row r="784" spans="1:28" s="41" customFormat="1" ht="12" customHeight="1">
      <c r="A784" s="46">
        <v>23001071</v>
      </c>
      <c r="B784" s="30" t="s">
        <v>847</v>
      </c>
      <c r="C784" s="31">
        <v>-8924015.6199999992</v>
      </c>
      <c r="D784" s="31">
        <v>-8926362.2400000002</v>
      </c>
      <c r="E784" s="31">
        <v>-8928709.5700000003</v>
      </c>
      <c r="F784" s="31">
        <v>-9112409.3100000005</v>
      </c>
      <c r="G784" s="31">
        <v>-9114855.6400000006</v>
      </c>
      <c r="H784" s="31">
        <v>-9117302.6799999997</v>
      </c>
      <c r="I784" s="32">
        <v>-9119750.3399999999</v>
      </c>
      <c r="J784" s="32">
        <v>-9122198.75</v>
      </c>
      <c r="K784" s="33">
        <v>-9124647.7799999993</v>
      </c>
      <c r="L784" s="33">
        <v>-9127097.5399999991</v>
      </c>
      <c r="M784" s="33">
        <v>-9129547.9700000007</v>
      </c>
      <c r="N784" s="33">
        <v>-9131999.0600000005</v>
      </c>
      <c r="O784" s="33">
        <v>-9134450.8499999996</v>
      </c>
      <c r="P784" s="34">
        <f t="shared" si="105"/>
        <v>-9082009.5095833335</v>
      </c>
      <c r="Q784" s="107">
        <v>4</v>
      </c>
      <c r="R784" s="108"/>
      <c r="S784" s="109">
        <v>18</v>
      </c>
      <c r="T784" s="38"/>
      <c r="U784" s="39"/>
      <c r="V784" s="39"/>
      <c r="W784" s="39">
        <f t="shared" si="108"/>
        <v>-9082009.5095833335</v>
      </c>
      <c r="X784" s="39">
        <f>W784</f>
        <v>-9082009.5095833335</v>
      </c>
      <c r="Y784" s="39"/>
      <c r="Z784" s="40"/>
      <c r="AA784" s="72"/>
      <c r="AB784" s="72"/>
    </row>
    <row r="785" spans="1:28" s="41" customFormat="1" ht="12" customHeight="1">
      <c r="A785" s="46">
        <v>23001092</v>
      </c>
      <c r="B785" s="30" t="s">
        <v>848</v>
      </c>
      <c r="C785" s="31">
        <v>-7376866.1200000001</v>
      </c>
      <c r="D785" s="31">
        <v>-7378844.7800000003</v>
      </c>
      <c r="E785" s="31">
        <v>-7380823.9199999999</v>
      </c>
      <c r="F785" s="31">
        <v>-9140224.7599999998</v>
      </c>
      <c r="G785" s="31">
        <v>-9142763.2899999991</v>
      </c>
      <c r="H785" s="31">
        <v>-9145302.5999999996</v>
      </c>
      <c r="I785" s="32">
        <v>-9147842.5099999998</v>
      </c>
      <c r="J785" s="32">
        <v>-9150383.2699999996</v>
      </c>
      <c r="K785" s="33">
        <v>-9152924.6500000004</v>
      </c>
      <c r="L785" s="33">
        <v>-9155466.8200000003</v>
      </c>
      <c r="M785" s="33">
        <v>-9158009.6999999993</v>
      </c>
      <c r="N785" s="33">
        <v>-9160553.3200000003</v>
      </c>
      <c r="O785" s="33">
        <v>-9163097.5500000007</v>
      </c>
      <c r="P785" s="34">
        <f t="shared" si="105"/>
        <v>-8781926.7879166678</v>
      </c>
      <c r="Q785" s="107"/>
      <c r="R785" s="108">
        <v>1</v>
      </c>
      <c r="S785" s="44" t="s">
        <v>31</v>
      </c>
      <c r="T785" s="38"/>
      <c r="U785" s="39"/>
      <c r="V785" s="39"/>
      <c r="W785" s="39">
        <f>P785</f>
        <v>-8781926.7879166678</v>
      </c>
      <c r="X785" s="39"/>
      <c r="Y785" s="39">
        <f>W785</f>
        <v>-8781926.7879166678</v>
      </c>
      <c r="Z785" s="40"/>
      <c r="AA785" s="72"/>
      <c r="AB785" s="72"/>
    </row>
    <row r="786" spans="1:28" s="41" customFormat="1" ht="12" customHeight="1">
      <c r="A786" s="46">
        <v>23001131</v>
      </c>
      <c r="B786" s="30" t="s">
        <v>849</v>
      </c>
      <c r="C786" s="31">
        <v>-6850316.0099999998</v>
      </c>
      <c r="D786" s="31">
        <v>-6875992.8700000001</v>
      </c>
      <c r="E786" s="31">
        <v>-6901769.54</v>
      </c>
      <c r="F786" s="31">
        <v>-5754381.4400000004</v>
      </c>
      <c r="G786" s="31">
        <v>-5773946.3399999999</v>
      </c>
      <c r="H786" s="31">
        <v>-5793577.7599999998</v>
      </c>
      <c r="I786" s="32">
        <v>-16901715.960000001</v>
      </c>
      <c r="J786" s="32">
        <v>-16957350.780000001</v>
      </c>
      <c r="K786" s="33">
        <v>-17013168.73</v>
      </c>
      <c r="L786" s="33">
        <v>-17069170.41</v>
      </c>
      <c r="M786" s="33">
        <v>-17125356.43</v>
      </c>
      <c r="N786" s="33">
        <v>-17181727.399999999</v>
      </c>
      <c r="O786" s="33">
        <v>-17238283.920000002</v>
      </c>
      <c r="P786" s="34">
        <f t="shared" si="105"/>
        <v>-12116038.135416666</v>
      </c>
      <c r="Q786" s="107">
        <v>4</v>
      </c>
      <c r="R786" s="108"/>
      <c r="S786" s="109">
        <v>18</v>
      </c>
      <c r="T786" s="38"/>
      <c r="U786" s="39"/>
      <c r="V786" s="39"/>
      <c r="W786" s="39">
        <f t="shared" ref="W786:W796" si="109">P786</f>
        <v>-12116038.135416666</v>
      </c>
      <c r="X786" s="39">
        <f>W786</f>
        <v>-12116038.135416666</v>
      </c>
      <c r="Y786" s="39"/>
      <c r="Z786" s="40"/>
      <c r="AA786" s="72"/>
      <c r="AB786" s="72"/>
    </row>
    <row r="787" spans="1:28" s="41" customFormat="1" ht="12" customHeight="1">
      <c r="A787" s="46">
        <v>23001141</v>
      </c>
      <c r="B787" s="30" t="s">
        <v>850</v>
      </c>
      <c r="C787" s="31">
        <v>-550252.68999999994</v>
      </c>
      <c r="D787" s="31">
        <v>-551155.56000000006</v>
      </c>
      <c r="E787" s="31">
        <v>-552059.91</v>
      </c>
      <c r="F787" s="31">
        <v>-555152.48</v>
      </c>
      <c r="G787" s="31">
        <v>-556063.39</v>
      </c>
      <c r="H787" s="31">
        <v>-556975.80000000005</v>
      </c>
      <c r="I787" s="32">
        <v>-557889.69999999995</v>
      </c>
      <c r="J787" s="32">
        <v>-558805.1</v>
      </c>
      <c r="K787" s="33">
        <v>-559722.01</v>
      </c>
      <c r="L787" s="33">
        <v>-560640.42000000004</v>
      </c>
      <c r="M787" s="33">
        <v>-561560.34</v>
      </c>
      <c r="N787" s="33">
        <v>-562481.77</v>
      </c>
      <c r="O787" s="33">
        <v>-563404.71</v>
      </c>
      <c r="P787" s="34">
        <f t="shared" si="105"/>
        <v>-557444.59833333339</v>
      </c>
      <c r="Q787" s="107">
        <v>4</v>
      </c>
      <c r="R787" s="108"/>
      <c r="S787" s="109">
        <v>18</v>
      </c>
      <c r="T787" s="38"/>
      <c r="U787" s="39"/>
      <c r="V787" s="39"/>
      <c r="W787" s="39">
        <f t="shared" si="109"/>
        <v>-557444.59833333339</v>
      </c>
      <c r="X787" s="39">
        <f t="shared" ref="X787:X788" si="110">W787</f>
        <v>-557444.59833333339</v>
      </c>
      <c r="Y787" s="39"/>
      <c r="Z787" s="40"/>
      <c r="AA787" s="72"/>
      <c r="AB787" s="72"/>
    </row>
    <row r="788" spans="1:28" s="41" customFormat="1" ht="12" customHeight="1">
      <c r="A788" s="46">
        <v>23001151</v>
      </c>
      <c r="B788" s="30" t="s">
        <v>851</v>
      </c>
      <c r="C788" s="31">
        <v>-282805.89</v>
      </c>
      <c r="D788" s="31">
        <v>-283257.67</v>
      </c>
      <c r="E788" s="31">
        <v>-283710.17</v>
      </c>
      <c r="F788" s="31">
        <v>-117182.54</v>
      </c>
      <c r="G788" s="31">
        <v>-117369.74</v>
      </c>
      <c r="H788" s="31">
        <v>-117557.24</v>
      </c>
      <c r="I788" s="32">
        <v>-117745.04</v>
      </c>
      <c r="J788" s="32">
        <v>-117933.14</v>
      </c>
      <c r="K788" s="33">
        <v>-118121.54</v>
      </c>
      <c r="L788" s="33">
        <v>-118310.24</v>
      </c>
      <c r="M788" s="33">
        <v>-118499.24</v>
      </c>
      <c r="N788" s="33">
        <v>-118688.54</v>
      </c>
      <c r="O788" s="33">
        <v>-118878.14</v>
      </c>
      <c r="P788" s="34">
        <f t="shared" si="105"/>
        <v>-152434.75958333336</v>
      </c>
      <c r="Q788" s="107">
        <v>4</v>
      </c>
      <c r="R788" s="108"/>
      <c r="S788" s="109">
        <v>18</v>
      </c>
      <c r="T788" s="38"/>
      <c r="U788" s="39"/>
      <c r="V788" s="39"/>
      <c r="W788" s="39">
        <f t="shared" si="109"/>
        <v>-152434.75958333336</v>
      </c>
      <c r="X788" s="39">
        <f t="shared" si="110"/>
        <v>-152434.75958333336</v>
      </c>
      <c r="Y788" s="39"/>
      <c r="Z788" s="40"/>
      <c r="AA788" s="72"/>
      <c r="AB788" s="72"/>
    </row>
    <row r="789" spans="1:28" s="41" customFormat="1" ht="12" customHeight="1">
      <c r="A789" s="46">
        <v>23001231</v>
      </c>
      <c r="B789" s="30" t="s">
        <v>852</v>
      </c>
      <c r="C789" s="31">
        <v>-1141022.3600000001</v>
      </c>
      <c r="D789" s="31">
        <v>-1142902.19</v>
      </c>
      <c r="E789" s="31">
        <v>-1144785.1200000001</v>
      </c>
      <c r="F789" s="31">
        <v>-1157351.18</v>
      </c>
      <c r="G789" s="31">
        <v>-1159257.92</v>
      </c>
      <c r="H789" s="31">
        <v>-1162967.55</v>
      </c>
      <c r="I789" s="32">
        <v>-1166689.05</v>
      </c>
      <c r="J789" s="32">
        <v>-1170422.45</v>
      </c>
      <c r="K789" s="33">
        <v>-1174167.8</v>
      </c>
      <c r="L789" s="33">
        <v>-1177925.1399999999</v>
      </c>
      <c r="M789" s="33">
        <v>-1181694.5</v>
      </c>
      <c r="N789" s="33">
        <v>-1185475.92</v>
      </c>
      <c r="O789" s="33">
        <v>-1189269.44</v>
      </c>
      <c r="P789" s="34">
        <f t="shared" si="105"/>
        <v>-1165732.06</v>
      </c>
      <c r="Q789" s="107">
        <v>4</v>
      </c>
      <c r="R789" s="108"/>
      <c r="S789" s="109">
        <v>18</v>
      </c>
      <c r="T789" s="38"/>
      <c r="U789" s="39"/>
      <c r="V789" s="39"/>
      <c r="W789" s="39">
        <f t="shared" si="109"/>
        <v>-1165732.06</v>
      </c>
      <c r="X789" s="39">
        <f>W789</f>
        <v>-1165732.06</v>
      </c>
      <c r="Y789" s="39"/>
      <c r="Z789" s="40"/>
      <c r="AA789" s="72"/>
      <c r="AB789" s="72"/>
    </row>
    <row r="790" spans="1:28" s="41" customFormat="1" ht="12" customHeight="1">
      <c r="A790" s="46">
        <v>23002011</v>
      </c>
      <c r="B790" s="30" t="s">
        <v>853</v>
      </c>
      <c r="C790" s="31">
        <v>-881983.76</v>
      </c>
      <c r="D790" s="31">
        <v>-886464.87</v>
      </c>
      <c r="E790" s="31">
        <v>-890968.75</v>
      </c>
      <c r="F790" s="31">
        <v>-895495.51</v>
      </c>
      <c r="G790" s="31">
        <v>-900045.26</v>
      </c>
      <c r="H790" s="31">
        <v>-904618.13</v>
      </c>
      <c r="I790" s="32">
        <v>-909214.23</v>
      </c>
      <c r="J790" s="32">
        <v>-913833.71</v>
      </c>
      <c r="K790" s="33">
        <v>-918476.65</v>
      </c>
      <c r="L790" s="33">
        <v>-923143.18</v>
      </c>
      <c r="M790" s="33">
        <v>-927833.42</v>
      </c>
      <c r="N790" s="33">
        <v>-932547.49</v>
      </c>
      <c r="O790" s="33">
        <v>-937285.51</v>
      </c>
      <c r="P790" s="34">
        <f t="shared" si="105"/>
        <v>-909356.31958333345</v>
      </c>
      <c r="Q790" s="107">
        <v>4</v>
      </c>
      <c r="R790" s="108"/>
      <c r="S790" s="109">
        <v>18</v>
      </c>
      <c r="T790" s="38"/>
      <c r="U790" s="39"/>
      <c r="V790" s="39"/>
      <c r="W790" s="39">
        <f t="shared" si="109"/>
        <v>-909356.31958333345</v>
      </c>
      <c r="X790" s="39">
        <f>W790</f>
        <v>-909356.31958333345</v>
      </c>
      <c r="Y790" s="39"/>
      <c r="Z790" s="40"/>
      <c r="AA790" s="72"/>
      <c r="AB790" s="72"/>
    </row>
    <row r="791" spans="1:28" s="41" customFormat="1" ht="12" customHeight="1">
      <c r="A791" s="51">
        <v>23002041</v>
      </c>
      <c r="B791" s="30" t="s">
        <v>854</v>
      </c>
      <c r="C791" s="31">
        <v>-7003001.4000000004</v>
      </c>
      <c r="D791" s="31">
        <v>-7014521.3399999999</v>
      </c>
      <c r="E791" s="31">
        <v>-7026060.2300000004</v>
      </c>
      <c r="F791" s="31">
        <v>-7090808.6200000001</v>
      </c>
      <c r="G791" s="31">
        <v>-7102473</v>
      </c>
      <c r="H791" s="31">
        <v>-7123070.1699999999</v>
      </c>
      <c r="I791" s="32">
        <v>-7143727.0700000003</v>
      </c>
      <c r="J791" s="32">
        <v>-7164443.8799999999</v>
      </c>
      <c r="K791" s="33">
        <v>-7185220.7699999996</v>
      </c>
      <c r="L791" s="33">
        <v>-7206057.9100000001</v>
      </c>
      <c r="M791" s="33">
        <v>-7226955.4800000004</v>
      </c>
      <c r="N791" s="33">
        <v>-7247913.6500000004</v>
      </c>
      <c r="O791" s="33">
        <v>-7268932.5999999996</v>
      </c>
      <c r="P791" s="34">
        <f t="shared" si="105"/>
        <v>-7138934.9266666668</v>
      </c>
      <c r="Q791" s="107">
        <v>4</v>
      </c>
      <c r="R791" s="108"/>
      <c r="S791" s="109">
        <v>18</v>
      </c>
      <c r="T791" s="38"/>
      <c r="U791" s="39"/>
      <c r="V791" s="39"/>
      <c r="W791" s="39">
        <f t="shared" si="109"/>
        <v>-7138934.9266666668</v>
      </c>
      <c r="X791" s="39">
        <f>W791</f>
        <v>-7138934.9266666668</v>
      </c>
      <c r="Y791" s="39"/>
      <c r="Z791" s="40"/>
      <c r="AA791" s="72"/>
      <c r="AB791" s="72"/>
    </row>
    <row r="792" spans="1:28" s="41" customFormat="1" ht="12" customHeight="1">
      <c r="A792" s="46">
        <v>23002061</v>
      </c>
      <c r="B792" s="30" t="s">
        <v>855</v>
      </c>
      <c r="C792" s="31">
        <v>114248</v>
      </c>
      <c r="D792" s="31">
        <v>114248</v>
      </c>
      <c r="E792" s="31">
        <v>114248</v>
      </c>
      <c r="F792" s="31">
        <v>82298</v>
      </c>
      <c r="G792" s="31">
        <v>82298</v>
      </c>
      <c r="H792" s="31">
        <v>82298</v>
      </c>
      <c r="I792" s="32">
        <v>82298</v>
      </c>
      <c r="J792" s="32">
        <v>82298</v>
      </c>
      <c r="K792" s="33">
        <v>82298</v>
      </c>
      <c r="L792" s="33">
        <v>82298</v>
      </c>
      <c r="M792" s="33">
        <v>82298</v>
      </c>
      <c r="N792" s="33">
        <v>82298</v>
      </c>
      <c r="O792" s="33">
        <v>82298</v>
      </c>
      <c r="P792" s="34">
        <f t="shared" si="105"/>
        <v>88954.25</v>
      </c>
      <c r="Q792" s="107">
        <v>4</v>
      </c>
      <c r="R792" s="107"/>
      <c r="S792" s="110">
        <v>18</v>
      </c>
      <c r="T792" s="38"/>
      <c r="U792" s="39"/>
      <c r="V792" s="39"/>
      <c r="W792" s="39">
        <f t="shared" si="109"/>
        <v>88954.25</v>
      </c>
      <c r="X792" s="39">
        <f>W792</f>
        <v>88954.25</v>
      </c>
      <c r="Y792" s="39"/>
      <c r="Z792" s="40"/>
      <c r="AA792" s="72"/>
      <c r="AB792" s="72"/>
    </row>
    <row r="793" spans="1:28" s="41" customFormat="1" ht="12" customHeight="1">
      <c r="A793" s="46">
        <v>23002071</v>
      </c>
      <c r="B793" s="30" t="s">
        <v>856</v>
      </c>
      <c r="C793" s="31">
        <v>266857.81</v>
      </c>
      <c r="D793" s="31">
        <v>266857.81</v>
      </c>
      <c r="E793" s="31">
        <v>266857.81</v>
      </c>
      <c r="F793" s="31">
        <v>251781.44</v>
      </c>
      <c r="G793" s="31">
        <v>251781.44</v>
      </c>
      <c r="H793" s="31">
        <v>251781.44</v>
      </c>
      <c r="I793" s="32">
        <v>251781.44</v>
      </c>
      <c r="J793" s="32">
        <v>251781.44</v>
      </c>
      <c r="K793" s="33">
        <v>251781.44</v>
      </c>
      <c r="L793" s="33">
        <v>251781.44</v>
      </c>
      <c r="M793" s="33">
        <v>251781.44</v>
      </c>
      <c r="N793" s="33">
        <v>251781.44</v>
      </c>
      <c r="O793" s="33">
        <v>251781.44</v>
      </c>
      <c r="P793" s="34">
        <f t="shared" si="105"/>
        <v>254922.35041666662</v>
      </c>
      <c r="Q793" s="107">
        <v>4</v>
      </c>
      <c r="R793" s="107"/>
      <c r="S793" s="110">
        <v>18</v>
      </c>
      <c r="T793" s="38"/>
      <c r="U793" s="39"/>
      <c r="V793" s="39"/>
      <c r="W793" s="39">
        <f t="shared" si="109"/>
        <v>254922.35041666662</v>
      </c>
      <c r="X793" s="39">
        <f>W793</f>
        <v>254922.35041666662</v>
      </c>
      <c r="Y793" s="39"/>
      <c r="Z793" s="40"/>
      <c r="AA793" s="72"/>
      <c r="AB793" s="72"/>
    </row>
    <row r="794" spans="1:28" s="41" customFormat="1" ht="12" customHeight="1">
      <c r="A794" s="46">
        <v>23002072</v>
      </c>
      <c r="B794" s="30" t="s">
        <v>857</v>
      </c>
      <c r="C794" s="31">
        <v>1804646.16</v>
      </c>
      <c r="D794" s="31">
        <v>1804646.16</v>
      </c>
      <c r="E794" s="31">
        <v>1804646.16</v>
      </c>
      <c r="F794" s="31">
        <v>18711.25</v>
      </c>
      <c r="G794" s="31">
        <v>18711.25</v>
      </c>
      <c r="H794" s="31">
        <v>18711.25</v>
      </c>
      <c r="I794" s="32">
        <v>18711.25</v>
      </c>
      <c r="J794" s="32">
        <v>18711.25</v>
      </c>
      <c r="K794" s="33">
        <v>18711.25</v>
      </c>
      <c r="L794" s="33">
        <v>18711.25</v>
      </c>
      <c r="M794" s="33">
        <v>18711.25</v>
      </c>
      <c r="N794" s="33">
        <v>18711.25</v>
      </c>
      <c r="O794" s="33">
        <v>18711.25</v>
      </c>
      <c r="P794" s="34">
        <f t="shared" si="105"/>
        <v>390781.02291666664</v>
      </c>
      <c r="Q794" s="107" t="s">
        <v>115</v>
      </c>
      <c r="R794" s="107">
        <v>1</v>
      </c>
      <c r="S794" s="110">
        <v>34</v>
      </c>
      <c r="T794" s="38"/>
      <c r="U794" s="39"/>
      <c r="V794" s="39"/>
      <c r="W794" s="39">
        <f t="shared" si="109"/>
        <v>390781.02291666664</v>
      </c>
      <c r="X794" s="39"/>
      <c r="Y794" s="39">
        <f>W794</f>
        <v>390781.02291666664</v>
      </c>
      <c r="Z794" s="40"/>
      <c r="AA794" s="72"/>
      <c r="AB794" s="72"/>
    </row>
    <row r="795" spans="1:28" s="41" customFormat="1" ht="12" customHeight="1">
      <c r="A795" s="46">
        <v>23002091</v>
      </c>
      <c r="B795" s="30" t="s">
        <v>858</v>
      </c>
      <c r="C795" s="31">
        <v>-381105.81</v>
      </c>
      <c r="D795" s="31">
        <v>-381105.81</v>
      </c>
      <c r="E795" s="31">
        <v>-381105.81</v>
      </c>
      <c r="F795" s="31">
        <v>-334079.44</v>
      </c>
      <c r="G795" s="31">
        <v>-334079.44</v>
      </c>
      <c r="H795" s="31">
        <v>-334079.44</v>
      </c>
      <c r="I795" s="32">
        <v>-334079.44</v>
      </c>
      <c r="J795" s="32">
        <v>-334079.44</v>
      </c>
      <c r="K795" s="33">
        <v>-334079.44</v>
      </c>
      <c r="L795" s="33">
        <v>-334079.44</v>
      </c>
      <c r="M795" s="33">
        <v>-334079.44</v>
      </c>
      <c r="N795" s="33">
        <v>-334079.44</v>
      </c>
      <c r="O795" s="33">
        <v>-334079.44</v>
      </c>
      <c r="P795" s="34">
        <f t="shared" si="105"/>
        <v>-343876.60041666665</v>
      </c>
      <c r="Q795" s="107">
        <v>4</v>
      </c>
      <c r="R795" s="107"/>
      <c r="S795" s="110">
        <v>18</v>
      </c>
      <c r="T795" s="38"/>
      <c r="U795" s="39"/>
      <c r="V795" s="39"/>
      <c r="W795" s="39">
        <f t="shared" si="109"/>
        <v>-343876.60041666665</v>
      </c>
      <c r="X795" s="39">
        <f>W795</f>
        <v>-343876.60041666665</v>
      </c>
      <c r="Y795" s="39"/>
      <c r="Z795" s="40"/>
      <c r="AA795" s="72"/>
      <c r="AB795" s="72"/>
    </row>
    <row r="796" spans="1:28" s="41" customFormat="1" ht="12" customHeight="1">
      <c r="A796" s="46">
        <v>23002092</v>
      </c>
      <c r="B796" s="30" t="s">
        <v>859</v>
      </c>
      <c r="C796" s="31">
        <v>-1804646.16</v>
      </c>
      <c r="D796" s="31">
        <v>-1804646.16</v>
      </c>
      <c r="E796" s="31">
        <v>-1804646.16</v>
      </c>
      <c r="F796" s="31">
        <v>-18711.25</v>
      </c>
      <c r="G796" s="31">
        <v>-18711.25</v>
      </c>
      <c r="H796" s="31">
        <v>-18711.25</v>
      </c>
      <c r="I796" s="32">
        <v>-18711.25</v>
      </c>
      <c r="J796" s="32">
        <v>-18711.25</v>
      </c>
      <c r="K796" s="33">
        <v>-18711.25</v>
      </c>
      <c r="L796" s="33">
        <v>-18711.25</v>
      </c>
      <c r="M796" s="33">
        <v>-18711.25</v>
      </c>
      <c r="N796" s="33">
        <v>-18711.25</v>
      </c>
      <c r="O796" s="33">
        <v>-18711.25</v>
      </c>
      <c r="P796" s="34">
        <f t="shared" si="105"/>
        <v>-390781.02291666664</v>
      </c>
      <c r="Q796" s="107"/>
      <c r="R796" s="107">
        <v>1</v>
      </c>
      <c r="S796" s="44" t="s">
        <v>31</v>
      </c>
      <c r="T796" s="38"/>
      <c r="U796" s="39"/>
      <c r="V796" s="39"/>
      <c r="W796" s="39">
        <f t="shared" si="109"/>
        <v>-390781.02291666664</v>
      </c>
      <c r="X796" s="39"/>
      <c r="Y796" s="39">
        <f>W796</f>
        <v>-390781.02291666664</v>
      </c>
      <c r="Z796" s="40"/>
      <c r="AA796" s="72"/>
      <c r="AB796" s="72"/>
    </row>
    <row r="797" spans="1:28" s="41" customFormat="1" ht="12" customHeight="1">
      <c r="A797" s="46">
        <v>23108323</v>
      </c>
      <c r="B797" s="30" t="s">
        <v>860</v>
      </c>
      <c r="C797" s="31">
        <v>-39000000</v>
      </c>
      <c r="D797" s="31">
        <v>-35000000</v>
      </c>
      <c r="E797" s="31">
        <v>-37000000</v>
      </c>
      <c r="F797" s="31">
        <v>-67000000</v>
      </c>
      <c r="G797" s="31">
        <v>-45000000</v>
      </c>
      <c r="H797" s="31">
        <v>0</v>
      </c>
      <c r="I797" s="32">
        <v>0</v>
      </c>
      <c r="J797" s="32">
        <v>0</v>
      </c>
      <c r="K797" s="33">
        <v>0</v>
      </c>
      <c r="L797" s="33">
        <v>-17000000</v>
      </c>
      <c r="M797" s="33">
        <v>-17000000</v>
      </c>
      <c r="N797" s="33">
        <v>-28000000</v>
      </c>
      <c r="O797" s="33">
        <v>-54000000</v>
      </c>
      <c r="P797" s="34">
        <f t="shared" si="105"/>
        <v>-24375000</v>
      </c>
      <c r="Q797" s="42"/>
      <c r="R797" s="42"/>
      <c r="S797" s="45">
        <v>9</v>
      </c>
      <c r="T797" s="38"/>
      <c r="U797" s="39"/>
      <c r="V797" s="39">
        <f>P797</f>
        <v>-24375000</v>
      </c>
      <c r="W797" s="39"/>
      <c r="X797" s="39"/>
      <c r="Y797" s="39"/>
      <c r="Z797" s="40"/>
      <c r="AA797" s="72"/>
      <c r="AB797" s="72"/>
    </row>
    <row r="798" spans="1:28" s="41" customFormat="1" ht="12" customHeight="1">
      <c r="A798" s="46">
        <v>23108363</v>
      </c>
      <c r="B798" s="30" t="s">
        <v>861</v>
      </c>
      <c r="C798" s="31">
        <v>0</v>
      </c>
      <c r="D798" s="31">
        <v>0</v>
      </c>
      <c r="E798" s="31">
        <v>-30000000</v>
      </c>
      <c r="F798" s="31">
        <v>-31000000</v>
      </c>
      <c r="G798" s="31">
        <v>-20000000</v>
      </c>
      <c r="H798" s="31">
        <v>0</v>
      </c>
      <c r="I798" s="32">
        <v>0</v>
      </c>
      <c r="J798" s="32">
        <v>0</v>
      </c>
      <c r="K798" s="33">
        <v>0</v>
      </c>
      <c r="L798" s="33">
        <v>0</v>
      </c>
      <c r="M798" s="33">
        <v>0</v>
      </c>
      <c r="N798" s="33">
        <v>-10000000</v>
      </c>
      <c r="O798" s="33">
        <v>-52000000</v>
      </c>
      <c r="P798" s="34">
        <f t="shared" si="105"/>
        <v>-9750000</v>
      </c>
      <c r="Q798" s="42"/>
      <c r="R798" s="42"/>
      <c r="S798" s="45">
        <v>9</v>
      </c>
      <c r="T798" s="38"/>
      <c r="U798" s="39"/>
      <c r="V798" s="39">
        <f t="shared" ref="V798:V799" si="111">P798</f>
        <v>-9750000</v>
      </c>
      <c r="W798" s="39"/>
      <c r="X798" s="39"/>
      <c r="Y798" s="39"/>
      <c r="Z798" s="40"/>
      <c r="AA798" s="72"/>
      <c r="AB798" s="72"/>
    </row>
    <row r="799" spans="1:28" s="41" customFormat="1" ht="12" customHeight="1">
      <c r="A799" s="46">
        <v>23108383</v>
      </c>
      <c r="B799" s="30" t="s">
        <v>862</v>
      </c>
      <c r="C799" s="31">
        <v>-40500000</v>
      </c>
      <c r="D799" s="31">
        <v>-42000000</v>
      </c>
      <c r="E799" s="31">
        <v>-43000000</v>
      </c>
      <c r="F799" s="31">
        <v>-61004000</v>
      </c>
      <c r="G799" s="31">
        <v>-28000000</v>
      </c>
      <c r="H799" s="31">
        <v>0</v>
      </c>
      <c r="I799" s="32">
        <v>0</v>
      </c>
      <c r="J799" s="32">
        <v>0</v>
      </c>
      <c r="K799" s="33">
        <v>0</v>
      </c>
      <c r="L799" s="33">
        <v>-19000000</v>
      </c>
      <c r="M799" s="33">
        <v>-16000000</v>
      </c>
      <c r="N799" s="33">
        <v>-28000000</v>
      </c>
      <c r="O799" s="33">
        <v>-66000000</v>
      </c>
      <c r="P799" s="34">
        <f t="shared" si="105"/>
        <v>-24187833.333333332</v>
      </c>
      <c r="Q799" s="42"/>
      <c r="R799" s="42"/>
      <c r="S799" s="45">
        <v>9</v>
      </c>
      <c r="T799" s="38"/>
      <c r="U799" s="39"/>
      <c r="V799" s="39">
        <f t="shared" si="111"/>
        <v>-24187833.333333332</v>
      </c>
      <c r="W799" s="39"/>
      <c r="X799" s="39"/>
      <c r="Y799" s="39"/>
      <c r="Z799" s="40"/>
      <c r="AA799" s="72"/>
      <c r="AB799" s="72"/>
    </row>
    <row r="800" spans="1:28" s="41" customFormat="1" ht="12" customHeight="1">
      <c r="A800" s="46">
        <v>23200011</v>
      </c>
      <c r="B800" s="30" t="s">
        <v>863</v>
      </c>
      <c r="C800" s="31">
        <v>-7914794.1299999999</v>
      </c>
      <c r="D800" s="31">
        <v>-5620095.2800000003</v>
      </c>
      <c r="E800" s="31">
        <v>-6914029.0599999996</v>
      </c>
      <c r="F800" s="31">
        <v>-8339124.7599999998</v>
      </c>
      <c r="G800" s="31">
        <v>-5749772.5599999996</v>
      </c>
      <c r="H800" s="31">
        <v>-6527712.5999999996</v>
      </c>
      <c r="I800" s="32">
        <v>-7165673.2800000003</v>
      </c>
      <c r="J800" s="32">
        <v>-3424310.68</v>
      </c>
      <c r="K800" s="33">
        <v>-4020704.44</v>
      </c>
      <c r="L800" s="33">
        <v>-8772736.7300000004</v>
      </c>
      <c r="M800" s="33">
        <v>-9241264.8699999992</v>
      </c>
      <c r="N800" s="33">
        <v>-8488892.3000000007</v>
      </c>
      <c r="O800" s="33">
        <v>-9184984.0899999999</v>
      </c>
      <c r="P800" s="34">
        <f t="shared" si="105"/>
        <v>-6901183.8058333332</v>
      </c>
      <c r="Q800" s="42"/>
      <c r="R800" s="42"/>
      <c r="S800" s="45"/>
      <c r="T800" s="38"/>
      <c r="U800" s="39">
        <f>P800</f>
        <v>-6901183.8058333332</v>
      </c>
      <c r="V800" s="39"/>
      <c r="W800" s="39"/>
      <c r="X800" s="39"/>
      <c r="Y800" s="39"/>
      <c r="Z800" s="40"/>
      <c r="AA800" s="72"/>
      <c r="AB800" s="72"/>
    </row>
    <row r="801" spans="1:28" s="41" customFormat="1" ht="12" customHeight="1">
      <c r="A801" s="46">
        <v>23200031</v>
      </c>
      <c r="B801" s="30" t="s">
        <v>864</v>
      </c>
      <c r="C801" s="31">
        <v>-29625544.02</v>
      </c>
      <c r="D801" s="31">
        <v>-26663292.129999999</v>
      </c>
      <c r="E801" s="31">
        <v>-20640090.16</v>
      </c>
      <c r="F801" s="31">
        <v>-25060118.140000001</v>
      </c>
      <c r="G801" s="31">
        <v>-23107317.079999998</v>
      </c>
      <c r="H801" s="31">
        <v>-20644391</v>
      </c>
      <c r="I801" s="32">
        <v>-16782958.489999998</v>
      </c>
      <c r="J801" s="32">
        <v>-14637607.84</v>
      </c>
      <c r="K801" s="33">
        <v>-17777864</v>
      </c>
      <c r="L801" s="33">
        <v>-22775477.739999998</v>
      </c>
      <c r="M801" s="33">
        <v>-24155839.609999999</v>
      </c>
      <c r="N801" s="33">
        <v>-25164975.420000002</v>
      </c>
      <c r="O801" s="33">
        <v>-25623557.07</v>
      </c>
      <c r="P801" s="34">
        <f t="shared" si="105"/>
        <v>-22086206.846250001</v>
      </c>
      <c r="Q801" s="42"/>
      <c r="R801" s="42"/>
      <c r="S801" s="45"/>
      <c r="T801" s="38"/>
      <c r="U801" s="39">
        <f t="shared" ref="U801:U834" si="112">P801</f>
        <v>-22086206.846250001</v>
      </c>
      <c r="V801" s="39"/>
      <c r="W801" s="39"/>
      <c r="X801" s="39"/>
      <c r="Y801" s="39"/>
      <c r="Z801" s="40"/>
      <c r="AA801" s="72"/>
      <c r="AB801" s="72"/>
    </row>
    <row r="802" spans="1:28" s="41" customFormat="1" ht="12" customHeight="1">
      <c r="A802" s="46">
        <v>23200033</v>
      </c>
      <c r="B802" s="30" t="s">
        <v>865</v>
      </c>
      <c r="C802" s="31">
        <v>-615933.84</v>
      </c>
      <c r="D802" s="31">
        <v>-660828.22</v>
      </c>
      <c r="E802" s="31">
        <v>-634430.38</v>
      </c>
      <c r="F802" s="31">
        <v>-988819</v>
      </c>
      <c r="G802" s="31">
        <v>-317849.65999999997</v>
      </c>
      <c r="H802" s="31">
        <v>-275062.5</v>
      </c>
      <c r="I802" s="32">
        <v>-290062.5</v>
      </c>
      <c r="J802" s="32">
        <v>-409746.27</v>
      </c>
      <c r="K802" s="33">
        <v>-175062.5</v>
      </c>
      <c r="L802" s="33">
        <v>-175062.5</v>
      </c>
      <c r="M802" s="33">
        <v>-277853.21000000002</v>
      </c>
      <c r="N802" s="33">
        <v>-175062.5</v>
      </c>
      <c r="O802" s="33">
        <v>-175062.5</v>
      </c>
      <c r="P802" s="34">
        <f t="shared" si="105"/>
        <v>-397944.78416666668</v>
      </c>
      <c r="Q802" s="42"/>
      <c r="R802" s="42"/>
      <c r="S802" s="45"/>
      <c r="T802" s="38"/>
      <c r="U802" s="39">
        <f t="shared" si="112"/>
        <v>-397944.78416666668</v>
      </c>
      <c r="V802" s="39"/>
      <c r="W802" s="39"/>
      <c r="X802" s="39"/>
      <c r="Y802" s="39"/>
      <c r="Z802" s="40"/>
      <c r="AA802" s="72"/>
      <c r="AB802" s="72"/>
    </row>
    <row r="803" spans="1:28" s="41" customFormat="1" ht="12" customHeight="1">
      <c r="A803" s="46">
        <v>23200041</v>
      </c>
      <c r="B803" s="30" t="s">
        <v>866</v>
      </c>
      <c r="C803" s="31">
        <v>-8698973</v>
      </c>
      <c r="D803" s="31">
        <v>-9740982</v>
      </c>
      <c r="E803" s="31">
        <v>-8442341</v>
      </c>
      <c r="F803" s="31">
        <v>-8319532</v>
      </c>
      <c r="G803" s="31">
        <v>-8903429</v>
      </c>
      <c r="H803" s="31">
        <v>-8997315</v>
      </c>
      <c r="I803" s="32">
        <v>-8974112</v>
      </c>
      <c r="J803" s="32">
        <v>-9211987</v>
      </c>
      <c r="K803" s="33">
        <v>-9218953</v>
      </c>
      <c r="L803" s="33">
        <v>-8903164</v>
      </c>
      <c r="M803" s="33">
        <v>-8985468</v>
      </c>
      <c r="N803" s="33">
        <v>-9061783</v>
      </c>
      <c r="O803" s="33">
        <v>-8990499</v>
      </c>
      <c r="P803" s="34">
        <f t="shared" si="105"/>
        <v>-8966983.5</v>
      </c>
      <c r="Q803" s="42"/>
      <c r="R803" s="43"/>
      <c r="S803" s="44"/>
      <c r="T803" s="38"/>
      <c r="U803" s="39">
        <f t="shared" si="112"/>
        <v>-8966983.5</v>
      </c>
      <c r="V803" s="39"/>
      <c r="W803" s="39"/>
      <c r="X803" s="39"/>
      <c r="Y803" s="39"/>
      <c r="Z803" s="40"/>
      <c r="AA803" s="72"/>
      <c r="AB803" s="72"/>
    </row>
    <row r="804" spans="1:28" s="41" customFormat="1" ht="12" customHeight="1">
      <c r="A804" s="46">
        <v>23200051</v>
      </c>
      <c r="B804" s="30" t="s">
        <v>867</v>
      </c>
      <c r="C804" s="31">
        <v>-6924629.1600000001</v>
      </c>
      <c r="D804" s="31">
        <v>-7044053.9100000001</v>
      </c>
      <c r="E804" s="31">
        <v>-7409645.9000000004</v>
      </c>
      <c r="F804" s="31">
        <v>-11313744.26</v>
      </c>
      <c r="G804" s="31">
        <v>-11351518.609999999</v>
      </c>
      <c r="H804" s="31">
        <v>-10656118.25</v>
      </c>
      <c r="I804" s="32">
        <v>-11022462.109999999</v>
      </c>
      <c r="J804" s="32">
        <v>-11067498.119999999</v>
      </c>
      <c r="K804" s="33">
        <v>-11289426.32</v>
      </c>
      <c r="L804" s="33">
        <v>-10904831.32</v>
      </c>
      <c r="M804" s="33">
        <v>-11416298.220000001</v>
      </c>
      <c r="N804" s="33">
        <v>-11094848.609999999</v>
      </c>
      <c r="O804" s="33">
        <v>-10706757.33</v>
      </c>
      <c r="P804" s="34">
        <f t="shared" si="105"/>
        <v>-10282178.239583332</v>
      </c>
      <c r="Q804" s="42"/>
      <c r="R804" s="43"/>
      <c r="S804" s="44"/>
      <c r="T804" s="38"/>
      <c r="U804" s="39">
        <f t="shared" si="112"/>
        <v>-10282178.239583332</v>
      </c>
      <c r="V804" s="39"/>
      <c r="W804" s="39"/>
      <c r="X804" s="39"/>
      <c r="Y804" s="39"/>
      <c r="Z804" s="40"/>
      <c r="AA804" s="72"/>
      <c r="AB804" s="72"/>
    </row>
    <row r="805" spans="1:28" s="41" customFormat="1" ht="12" customHeight="1">
      <c r="A805" s="46">
        <v>23200061</v>
      </c>
      <c r="B805" s="30" t="s">
        <v>868</v>
      </c>
      <c r="C805" s="31">
        <v>-15775185.039999999</v>
      </c>
      <c r="D805" s="31">
        <v>-10890603.939999999</v>
      </c>
      <c r="E805" s="31">
        <v>-12395087.18</v>
      </c>
      <c r="F805" s="31">
        <v>-15957547.33</v>
      </c>
      <c r="G805" s="31">
        <v>-19624604.390000001</v>
      </c>
      <c r="H805" s="31">
        <v>-13949463.609999999</v>
      </c>
      <c r="I805" s="32">
        <v>-17283436.09</v>
      </c>
      <c r="J805" s="32">
        <v>-11023173.029999999</v>
      </c>
      <c r="K805" s="33">
        <v>-9014408.1400000006</v>
      </c>
      <c r="L805" s="33">
        <v>-8422777.9199999999</v>
      </c>
      <c r="M805" s="33">
        <v>-8616670.9700000007</v>
      </c>
      <c r="N805" s="33">
        <v>-12665076.310000001</v>
      </c>
      <c r="O805" s="33">
        <v>-11542164.65</v>
      </c>
      <c r="P805" s="34">
        <f t="shared" si="105"/>
        <v>-12791793.64625</v>
      </c>
      <c r="Q805" s="42"/>
      <c r="R805" s="43"/>
      <c r="S805" s="44"/>
      <c r="T805" s="38"/>
      <c r="U805" s="39">
        <f t="shared" si="112"/>
        <v>-12791793.64625</v>
      </c>
      <c r="V805" s="39"/>
      <c r="W805" s="39"/>
      <c r="X805" s="39"/>
      <c r="Y805" s="39"/>
      <c r="Z805" s="40"/>
      <c r="AA805" s="72"/>
      <c r="AB805" s="72"/>
    </row>
    <row r="806" spans="1:28" s="41" customFormat="1" ht="12" customHeight="1">
      <c r="A806" s="46">
        <v>23200063</v>
      </c>
      <c r="B806" s="30" t="s">
        <v>869</v>
      </c>
      <c r="C806" s="31">
        <v>-2986601.86</v>
      </c>
      <c r="D806" s="31">
        <v>0</v>
      </c>
      <c r="E806" s="31">
        <v>-490.66</v>
      </c>
      <c r="F806" s="31">
        <v>0</v>
      </c>
      <c r="G806" s="31">
        <v>0</v>
      </c>
      <c r="H806" s="31">
        <v>-2837916.34</v>
      </c>
      <c r="I806" s="32">
        <v>-3014780.23</v>
      </c>
      <c r="J806" s="32">
        <v>0</v>
      </c>
      <c r="K806" s="33">
        <v>0</v>
      </c>
      <c r="L806" s="33">
        <v>0</v>
      </c>
      <c r="M806" s="33">
        <v>0</v>
      </c>
      <c r="N806" s="33">
        <v>-2885135.74</v>
      </c>
      <c r="O806" s="33">
        <v>-131961</v>
      </c>
      <c r="P806" s="34">
        <f t="shared" si="105"/>
        <v>-858133.70000000007</v>
      </c>
      <c r="Q806" s="42"/>
      <c r="R806" s="42"/>
      <c r="S806" s="45"/>
      <c r="T806" s="38"/>
      <c r="U806" s="39">
        <f t="shared" si="112"/>
        <v>-858133.70000000007</v>
      </c>
      <c r="V806" s="39"/>
      <c r="W806" s="39"/>
      <c r="X806" s="39"/>
      <c r="Y806" s="39"/>
      <c r="Z806" s="40"/>
      <c r="AA806" s="72"/>
      <c r="AB806" s="72"/>
    </row>
    <row r="807" spans="1:28" s="41" customFormat="1" ht="12" customHeight="1">
      <c r="A807" s="46">
        <v>23200071</v>
      </c>
      <c r="B807" s="30" t="s">
        <v>870</v>
      </c>
      <c r="C807" s="31">
        <v>-594071.09</v>
      </c>
      <c r="D807" s="31">
        <v>-566976.47</v>
      </c>
      <c r="E807" s="31">
        <v>-1774725.69</v>
      </c>
      <c r="F807" s="31">
        <v>-2193211</v>
      </c>
      <c r="G807" s="31">
        <v>-2082245.87</v>
      </c>
      <c r="H807" s="31">
        <v>-2671983.27</v>
      </c>
      <c r="I807" s="32">
        <v>-2698491.22</v>
      </c>
      <c r="J807" s="32">
        <v>-2929155.65</v>
      </c>
      <c r="K807" s="33">
        <v>-2841595.92</v>
      </c>
      <c r="L807" s="33">
        <v>-2257142.4900000002</v>
      </c>
      <c r="M807" s="33">
        <v>-1632602.62</v>
      </c>
      <c r="N807" s="33">
        <v>-1314311.3400000001</v>
      </c>
      <c r="O807" s="33">
        <v>-1133636.53</v>
      </c>
      <c r="P807" s="34">
        <f t="shared" si="105"/>
        <v>-1985524.6125000005</v>
      </c>
      <c r="Q807" s="42"/>
      <c r="R807" s="43"/>
      <c r="S807" s="44"/>
      <c r="T807" s="38"/>
      <c r="U807" s="39">
        <f t="shared" si="112"/>
        <v>-1985524.6125000005</v>
      </c>
      <c r="V807" s="39"/>
      <c r="W807" s="39"/>
      <c r="X807" s="39"/>
      <c r="Y807" s="39"/>
      <c r="Z807" s="40"/>
      <c r="AA807" s="72"/>
      <c r="AB807" s="72"/>
    </row>
    <row r="808" spans="1:28" s="41" customFormat="1" ht="12" customHeight="1">
      <c r="A808" s="46">
        <v>23200081</v>
      </c>
      <c r="B808" s="30" t="s">
        <v>871</v>
      </c>
      <c r="C808" s="31">
        <v>-3609433.12</v>
      </c>
      <c r="D808" s="31">
        <v>-3671335.32</v>
      </c>
      <c r="E808" s="31">
        <v>-4345901.05</v>
      </c>
      <c r="F808" s="31">
        <v>-4805719.95</v>
      </c>
      <c r="G808" s="31">
        <v>-4519782.45</v>
      </c>
      <c r="H808" s="31">
        <v>-4467394.74</v>
      </c>
      <c r="I808" s="32">
        <v>-4383578.47</v>
      </c>
      <c r="J808" s="32">
        <v>-3935846.78</v>
      </c>
      <c r="K808" s="33">
        <v>-3901450.25</v>
      </c>
      <c r="L808" s="33">
        <v>-3818760.19</v>
      </c>
      <c r="M808" s="33">
        <v>-4207049.38</v>
      </c>
      <c r="N808" s="33">
        <v>-4503863.4800000004</v>
      </c>
      <c r="O808" s="33">
        <v>-3108482.88</v>
      </c>
      <c r="P808" s="34">
        <f t="shared" si="105"/>
        <v>-4159970.0050000004</v>
      </c>
      <c r="Q808" s="42"/>
      <c r="R808" s="43"/>
      <c r="S808" s="44"/>
      <c r="T808" s="38"/>
      <c r="U808" s="39">
        <f t="shared" si="112"/>
        <v>-4159970.0050000004</v>
      </c>
      <c r="V808" s="39"/>
      <c r="W808" s="39"/>
      <c r="X808" s="39"/>
      <c r="Y808" s="39"/>
      <c r="Z808" s="40"/>
      <c r="AA808" s="72"/>
      <c r="AB808" s="72"/>
    </row>
    <row r="809" spans="1:28" s="41" customFormat="1" ht="12" customHeight="1">
      <c r="A809" s="46">
        <v>23200101</v>
      </c>
      <c r="B809" s="30" t="s">
        <v>872</v>
      </c>
      <c r="C809" s="31">
        <v>-1.92</v>
      </c>
      <c r="D809" s="31">
        <v>-694808</v>
      </c>
      <c r="E809" s="31">
        <v>-330930.21000000002</v>
      </c>
      <c r="F809" s="31">
        <v>-487703.02</v>
      </c>
      <c r="G809" s="31">
        <v>-298043.86</v>
      </c>
      <c r="H809" s="31">
        <v>-98960.24</v>
      </c>
      <c r="I809" s="32">
        <v>-568927.19999999995</v>
      </c>
      <c r="J809" s="32">
        <v>-1160970.23</v>
      </c>
      <c r="K809" s="33">
        <v>-508512.28</v>
      </c>
      <c r="L809" s="33">
        <v>0.88</v>
      </c>
      <c r="M809" s="33">
        <v>-146218</v>
      </c>
      <c r="N809" s="33">
        <v>-546498</v>
      </c>
      <c r="O809" s="33">
        <v>-99192</v>
      </c>
      <c r="P809" s="34">
        <f t="shared" si="105"/>
        <v>-407597.26</v>
      </c>
      <c r="Q809" s="42"/>
      <c r="R809" s="42"/>
      <c r="S809" s="45"/>
      <c r="T809" s="38"/>
      <c r="U809" s="39">
        <f t="shared" si="112"/>
        <v>-407597.26</v>
      </c>
      <c r="V809" s="39"/>
      <c r="W809" s="39"/>
      <c r="X809" s="39"/>
      <c r="Y809" s="39"/>
      <c r="Z809" s="40"/>
      <c r="AA809" s="72"/>
      <c r="AB809" s="72"/>
    </row>
    <row r="810" spans="1:28" s="41" customFormat="1" ht="12" customHeight="1">
      <c r="A810" s="46">
        <v>23200103</v>
      </c>
      <c r="B810" s="30" t="s">
        <v>873</v>
      </c>
      <c r="C810" s="31">
        <v>-64137.51</v>
      </c>
      <c r="D810" s="31">
        <v>-67897.990000000005</v>
      </c>
      <c r="E810" s="31">
        <v>-75545.399999999994</v>
      </c>
      <c r="F810" s="31">
        <v>-98238.98</v>
      </c>
      <c r="G810" s="31">
        <v>-61237.04</v>
      </c>
      <c r="H810" s="31">
        <v>-59846.28</v>
      </c>
      <c r="I810" s="32">
        <v>-60638.26</v>
      </c>
      <c r="J810" s="32">
        <v>-45545.08</v>
      </c>
      <c r="K810" s="33">
        <v>-54748.59</v>
      </c>
      <c r="L810" s="33">
        <v>-54463.74</v>
      </c>
      <c r="M810" s="33">
        <v>-53125.96</v>
      </c>
      <c r="N810" s="33">
        <v>-57751.51</v>
      </c>
      <c r="O810" s="33">
        <v>-62676.92</v>
      </c>
      <c r="P810" s="34">
        <f t="shared" si="105"/>
        <v>-62703.837083333325</v>
      </c>
      <c r="Q810" s="42"/>
      <c r="R810" s="42"/>
      <c r="S810" s="45"/>
      <c r="T810" s="38"/>
      <c r="U810" s="39">
        <f t="shared" si="112"/>
        <v>-62703.837083333325</v>
      </c>
      <c r="V810" s="39"/>
      <c r="W810" s="39"/>
      <c r="X810" s="39"/>
      <c r="Y810" s="39"/>
      <c r="Z810" s="40"/>
      <c r="AA810" s="72"/>
      <c r="AB810" s="72"/>
    </row>
    <row r="811" spans="1:28" s="41" customFormat="1" ht="12" customHeight="1">
      <c r="A811" s="46">
        <v>23200111</v>
      </c>
      <c r="B811" s="30" t="s">
        <v>874</v>
      </c>
      <c r="C811" s="31">
        <v>-288762.51</v>
      </c>
      <c r="D811" s="31">
        <v>-275546.38</v>
      </c>
      <c r="E811" s="31">
        <v>-476252.47</v>
      </c>
      <c r="F811" s="31">
        <v>-473439.49</v>
      </c>
      <c r="G811" s="31">
        <v>-466020.15</v>
      </c>
      <c r="H811" s="31">
        <v>-281328.40000000002</v>
      </c>
      <c r="I811" s="32">
        <v>-230747.31</v>
      </c>
      <c r="J811" s="32">
        <v>-242511</v>
      </c>
      <c r="K811" s="33">
        <v>-233984.9</v>
      </c>
      <c r="L811" s="33">
        <v>-134828.13</v>
      </c>
      <c r="M811" s="33">
        <v>-337734.73</v>
      </c>
      <c r="N811" s="33">
        <v>-297791.26</v>
      </c>
      <c r="O811" s="33">
        <v>-671270.15</v>
      </c>
      <c r="P811" s="34">
        <f t="shared" si="105"/>
        <v>-327516.71249999997</v>
      </c>
      <c r="Q811" s="42"/>
      <c r="R811" s="43"/>
      <c r="S811" s="44"/>
      <c r="T811" s="38"/>
      <c r="U811" s="39">
        <f t="shared" si="112"/>
        <v>-327516.71249999997</v>
      </c>
      <c r="V811" s="39"/>
      <c r="W811" s="39"/>
      <c r="X811" s="39"/>
      <c r="Y811" s="39"/>
      <c r="Z811" s="40"/>
      <c r="AA811" s="72"/>
      <c r="AB811" s="72"/>
    </row>
    <row r="812" spans="1:28" s="41" customFormat="1" ht="12" customHeight="1">
      <c r="A812" s="46">
        <v>23200121</v>
      </c>
      <c r="B812" s="30" t="s">
        <v>875</v>
      </c>
      <c r="C812" s="31">
        <v>-225742.34</v>
      </c>
      <c r="D812" s="31">
        <v>-344939.24</v>
      </c>
      <c r="E812" s="31">
        <v>-251317.35</v>
      </c>
      <c r="F812" s="31">
        <v>-283486.94</v>
      </c>
      <c r="G812" s="31">
        <v>-495944</v>
      </c>
      <c r="H812" s="31">
        <v>-246239.97</v>
      </c>
      <c r="I812" s="32">
        <v>-59161.05</v>
      </c>
      <c r="J812" s="32">
        <v>-115350.52</v>
      </c>
      <c r="K812" s="33">
        <v>-216795.38</v>
      </c>
      <c r="L812" s="33">
        <v>-115350.52</v>
      </c>
      <c r="M812" s="33">
        <v>-244849.02</v>
      </c>
      <c r="N812" s="33">
        <v>-59161.05</v>
      </c>
      <c r="O812" s="33">
        <v>-115350.52</v>
      </c>
      <c r="P812" s="34">
        <f t="shared" si="105"/>
        <v>-216928.45583333334</v>
      </c>
      <c r="Q812" s="42"/>
      <c r="R812" s="43"/>
      <c r="S812" s="44"/>
      <c r="T812" s="38"/>
      <c r="U812" s="39">
        <f t="shared" si="112"/>
        <v>-216928.45583333334</v>
      </c>
      <c r="V812" s="39"/>
      <c r="W812" s="39"/>
      <c r="X812" s="39"/>
      <c r="Y812" s="39"/>
      <c r="Z812" s="40"/>
      <c r="AA812" s="72"/>
      <c r="AB812" s="72"/>
    </row>
    <row r="813" spans="1:28" s="41" customFormat="1" ht="12" customHeight="1">
      <c r="A813" s="46">
        <v>23200153</v>
      </c>
      <c r="B813" s="30" t="s">
        <v>876</v>
      </c>
      <c r="C813" s="31">
        <v>-8474.89</v>
      </c>
      <c r="D813" s="31">
        <v>0</v>
      </c>
      <c r="E813" s="31">
        <v>0</v>
      </c>
      <c r="F813" s="31">
        <v>-8.75</v>
      </c>
      <c r="G813" s="31">
        <v>0</v>
      </c>
      <c r="H813" s="31">
        <v>-11458.67</v>
      </c>
      <c r="I813" s="32">
        <v>-19859.490000000002</v>
      </c>
      <c r="J813" s="32">
        <v>0</v>
      </c>
      <c r="K813" s="33">
        <v>0</v>
      </c>
      <c r="L813" s="33">
        <v>0</v>
      </c>
      <c r="M813" s="33">
        <v>0</v>
      </c>
      <c r="N813" s="33">
        <v>0</v>
      </c>
      <c r="O813" s="33">
        <v>0</v>
      </c>
      <c r="P813" s="34">
        <f t="shared" si="105"/>
        <v>-2963.6962500000004</v>
      </c>
      <c r="Q813" s="35"/>
      <c r="R813" s="35"/>
      <c r="S813" s="111"/>
      <c r="T813" s="38"/>
      <c r="U813" s="39">
        <f t="shared" si="112"/>
        <v>-2963.6962500000004</v>
      </c>
      <c r="V813" s="39"/>
      <c r="W813" s="39"/>
      <c r="X813" s="39"/>
      <c r="Y813" s="39"/>
      <c r="Z813" s="40"/>
      <c r="AA813" s="72"/>
      <c r="AB813" s="72"/>
    </row>
    <row r="814" spans="1:28" s="41" customFormat="1" ht="12" customHeight="1">
      <c r="A814" s="46">
        <v>23200221</v>
      </c>
      <c r="B814" s="30" t="s">
        <v>877</v>
      </c>
      <c r="C814" s="31">
        <v>0.02</v>
      </c>
      <c r="D814" s="31">
        <v>-0.42</v>
      </c>
      <c r="E814" s="31">
        <v>-0.23</v>
      </c>
      <c r="F814" s="31">
        <v>60.48</v>
      </c>
      <c r="G814" s="31">
        <v>-2715</v>
      </c>
      <c r="H814" s="31">
        <v>-2714.32</v>
      </c>
      <c r="I814" s="32">
        <v>-0.01</v>
      </c>
      <c r="J814" s="32">
        <v>-0.02</v>
      </c>
      <c r="K814" s="33">
        <v>-51.51</v>
      </c>
      <c r="L814" s="33">
        <v>-47345.36</v>
      </c>
      <c r="M814" s="33">
        <v>-159070.59</v>
      </c>
      <c r="N814" s="33">
        <v>-110275.5</v>
      </c>
      <c r="O814" s="33">
        <v>-565.66</v>
      </c>
      <c r="P814" s="34">
        <f t="shared" si="105"/>
        <v>-26866.274999999998</v>
      </c>
      <c r="Q814" s="42"/>
      <c r="R814" s="42"/>
      <c r="S814" s="45"/>
      <c r="T814" s="38"/>
      <c r="U814" s="39">
        <f t="shared" si="112"/>
        <v>-26866.274999999998</v>
      </c>
      <c r="V814" s="39"/>
      <c r="W814" s="39"/>
      <c r="X814" s="39"/>
      <c r="Y814" s="39"/>
      <c r="Z814" s="40"/>
      <c r="AA814" s="72"/>
      <c r="AB814" s="72"/>
    </row>
    <row r="815" spans="1:28" s="41" customFormat="1" ht="12" customHeight="1">
      <c r="A815" s="46">
        <v>23200222</v>
      </c>
      <c r="B815" s="30" t="s">
        <v>878</v>
      </c>
      <c r="C815" s="31">
        <v>-9988690.0099999998</v>
      </c>
      <c r="D815" s="31">
        <v>-10232955.74</v>
      </c>
      <c r="E815" s="31">
        <v>-11173403.17</v>
      </c>
      <c r="F815" s="31">
        <v>-11782137.539999999</v>
      </c>
      <c r="G815" s="31">
        <v>-11409516.99</v>
      </c>
      <c r="H815" s="31">
        <v>-11146219.939999999</v>
      </c>
      <c r="I815" s="32">
        <v>-11712112.890000001</v>
      </c>
      <c r="J815" s="32">
        <v>-10221040.02</v>
      </c>
      <c r="K815" s="33">
        <v>-10407289.689999999</v>
      </c>
      <c r="L815" s="33">
        <v>-9744214.9399999995</v>
      </c>
      <c r="M815" s="33">
        <v>-10025852.41</v>
      </c>
      <c r="N815" s="33">
        <v>-10113080.26</v>
      </c>
      <c r="O815" s="33">
        <v>-9730433.2100000009</v>
      </c>
      <c r="P815" s="34">
        <f t="shared" si="105"/>
        <v>-10652282.1</v>
      </c>
      <c r="Q815" s="42"/>
      <c r="R815" s="42"/>
      <c r="S815" s="45"/>
      <c r="T815" s="38"/>
      <c r="U815" s="39">
        <f t="shared" si="112"/>
        <v>-10652282.1</v>
      </c>
      <c r="V815" s="39"/>
      <c r="W815" s="39"/>
      <c r="X815" s="39"/>
      <c r="Y815" s="39"/>
      <c r="Z815" s="40"/>
      <c r="AA815" s="72"/>
      <c r="AB815" s="72"/>
    </row>
    <row r="816" spans="1:28" s="41" customFormat="1" ht="12" customHeight="1">
      <c r="A816" s="46">
        <v>23200242</v>
      </c>
      <c r="B816" s="30" t="s">
        <v>879</v>
      </c>
      <c r="C816" s="31">
        <v>-25293586.690000001</v>
      </c>
      <c r="D816" s="31">
        <v>-21967354.059999999</v>
      </c>
      <c r="E816" s="31">
        <v>-27502073.190000001</v>
      </c>
      <c r="F816" s="31">
        <v>-30824173.23</v>
      </c>
      <c r="G816" s="31">
        <v>-30286861.899999999</v>
      </c>
      <c r="H816" s="31">
        <v>-20210092.559999999</v>
      </c>
      <c r="I816" s="32">
        <v>-16489378.220000001</v>
      </c>
      <c r="J816" s="32">
        <v>-12422405.83</v>
      </c>
      <c r="K816" s="33">
        <v>-12078907.09</v>
      </c>
      <c r="L816" s="33">
        <v>-12489777.65</v>
      </c>
      <c r="M816" s="33">
        <v>-18325381.370000001</v>
      </c>
      <c r="N816" s="33">
        <v>-19715862.010000002</v>
      </c>
      <c r="O816" s="33">
        <v>-22496760.48</v>
      </c>
      <c r="P816" s="34">
        <f t="shared" si="105"/>
        <v>-20517286.724583335</v>
      </c>
      <c r="Q816" s="42"/>
      <c r="R816" s="42"/>
      <c r="S816" s="45"/>
      <c r="T816" s="38"/>
      <c r="U816" s="39">
        <f t="shared" si="112"/>
        <v>-20517286.724583335</v>
      </c>
      <c r="V816" s="39"/>
      <c r="W816" s="39"/>
      <c r="X816" s="39"/>
      <c r="Y816" s="39"/>
      <c r="Z816" s="40"/>
      <c r="AA816" s="72"/>
      <c r="AB816" s="72"/>
    </row>
    <row r="817" spans="1:28" s="41" customFormat="1" ht="12" customHeight="1">
      <c r="A817" s="46">
        <v>23200281</v>
      </c>
      <c r="B817" s="30" t="s">
        <v>880</v>
      </c>
      <c r="C817" s="31">
        <v>-254.59</v>
      </c>
      <c r="D817" s="31">
        <v>0</v>
      </c>
      <c r="E817" s="31">
        <v>-131.97</v>
      </c>
      <c r="F817" s="31">
        <v>0</v>
      </c>
      <c r="G817" s="31">
        <v>0</v>
      </c>
      <c r="H817" s="31">
        <v>-226</v>
      </c>
      <c r="I817" s="32">
        <v>-214.15</v>
      </c>
      <c r="J817" s="32">
        <v>0</v>
      </c>
      <c r="K817" s="33">
        <v>0</v>
      </c>
      <c r="L817" s="33">
        <v>0</v>
      </c>
      <c r="M817" s="33">
        <v>0</v>
      </c>
      <c r="N817" s="33">
        <v>0</v>
      </c>
      <c r="O817" s="33">
        <v>0</v>
      </c>
      <c r="P817" s="34">
        <f t="shared" si="105"/>
        <v>-58.28458333333333</v>
      </c>
      <c r="Q817" s="42"/>
      <c r="R817" s="42"/>
      <c r="S817" s="45"/>
      <c r="T817" s="38"/>
      <c r="U817" s="39">
        <f t="shared" si="112"/>
        <v>-58.28458333333333</v>
      </c>
      <c r="V817" s="39"/>
      <c r="W817" s="39"/>
      <c r="X817" s="39"/>
      <c r="Y817" s="39"/>
      <c r="Z817" s="40"/>
      <c r="AA817" s="72"/>
      <c r="AB817" s="72"/>
    </row>
    <row r="818" spans="1:28" s="41" customFormat="1" ht="12" customHeight="1">
      <c r="A818" s="46">
        <v>23200282</v>
      </c>
      <c r="B818" s="30" t="s">
        <v>881</v>
      </c>
      <c r="C818" s="31">
        <v>-4941.2700000000004</v>
      </c>
      <c r="D818" s="31">
        <v>0</v>
      </c>
      <c r="E818" s="31">
        <v>0</v>
      </c>
      <c r="F818" s="31">
        <v>0</v>
      </c>
      <c r="G818" s="31">
        <v>0</v>
      </c>
      <c r="H818" s="31">
        <v>-4999.47</v>
      </c>
      <c r="I818" s="32">
        <v>-4984.79</v>
      </c>
      <c r="J818" s="32">
        <v>0</v>
      </c>
      <c r="K818" s="33">
        <v>0</v>
      </c>
      <c r="L818" s="33">
        <v>0</v>
      </c>
      <c r="M818" s="33">
        <v>0</v>
      </c>
      <c r="N818" s="33">
        <v>-5004.2299999999996</v>
      </c>
      <c r="O818" s="33">
        <v>0</v>
      </c>
      <c r="P818" s="34">
        <f t="shared" si="105"/>
        <v>-1454.9270833333333</v>
      </c>
      <c r="Q818" s="42"/>
      <c r="R818" s="42"/>
      <c r="S818" s="45"/>
      <c r="T818" s="38"/>
      <c r="U818" s="39">
        <f t="shared" si="112"/>
        <v>-1454.9270833333333</v>
      </c>
      <c r="V818" s="39"/>
      <c r="W818" s="39"/>
      <c r="X818" s="39"/>
      <c r="Y818" s="39"/>
      <c r="Z818" s="40"/>
      <c r="AA818" s="72"/>
      <c r="AB818" s="72"/>
    </row>
    <row r="819" spans="1:28" s="41" customFormat="1" ht="12" customHeight="1">
      <c r="A819" s="46">
        <v>23200333</v>
      </c>
      <c r="B819" s="30" t="s">
        <v>882</v>
      </c>
      <c r="C819" s="31">
        <v>-13210631</v>
      </c>
      <c r="D819" s="31">
        <v>-13333865.08</v>
      </c>
      <c r="E819" s="31">
        <v>-13485584.43</v>
      </c>
      <c r="F819" s="31">
        <v>-12774922.029999999</v>
      </c>
      <c r="G819" s="31">
        <v>-13648992.359999999</v>
      </c>
      <c r="H819" s="31">
        <v>-14221215.49</v>
      </c>
      <c r="I819" s="32">
        <v>-14829449.27</v>
      </c>
      <c r="J819" s="32">
        <v>-14703088.01</v>
      </c>
      <c r="K819" s="33">
        <v>-15000332.02</v>
      </c>
      <c r="L819" s="33">
        <v>-14805414.75</v>
      </c>
      <c r="M819" s="33">
        <v>-14160597.140000001</v>
      </c>
      <c r="N819" s="33">
        <v>-13508641.65</v>
      </c>
      <c r="O819" s="33">
        <v>-13213200.789999999</v>
      </c>
      <c r="P819" s="34">
        <f t="shared" si="105"/>
        <v>-13973668.177083334</v>
      </c>
      <c r="Q819" s="42"/>
      <c r="R819" s="42"/>
      <c r="S819" s="45"/>
      <c r="T819" s="38"/>
      <c r="U819" s="39">
        <f t="shared" si="112"/>
        <v>-13973668.177083334</v>
      </c>
      <c r="V819" s="39"/>
      <c r="W819" s="39"/>
      <c r="X819" s="39"/>
      <c r="Y819" s="39"/>
      <c r="Z819" s="40"/>
      <c r="AA819" s="72"/>
      <c r="AB819" s="72"/>
    </row>
    <row r="820" spans="1:28" s="41" customFormat="1" ht="12" customHeight="1">
      <c r="A820" s="46">
        <v>23200483</v>
      </c>
      <c r="B820" s="30" t="s">
        <v>883</v>
      </c>
      <c r="C820" s="31">
        <v>-12708467.039999999</v>
      </c>
      <c r="D820" s="31">
        <v>-13182561.76</v>
      </c>
      <c r="E820" s="31">
        <v>-14500817.93</v>
      </c>
      <c r="F820" s="31">
        <v>-15600000</v>
      </c>
      <c r="G820" s="31">
        <v>-17234274.390000001</v>
      </c>
      <c r="H820" s="31">
        <v>-18964675.710000001</v>
      </c>
      <c r="I820" s="32">
        <v>-6464811.4100000001</v>
      </c>
      <c r="J820" s="32">
        <v>-7668815.4199999999</v>
      </c>
      <c r="K820" s="33">
        <v>-8924583.9499999993</v>
      </c>
      <c r="L820" s="33">
        <v>-10674421.67</v>
      </c>
      <c r="M820" s="33">
        <v>-12748725.59</v>
      </c>
      <c r="N820" s="33">
        <v>-15030076.49</v>
      </c>
      <c r="O820" s="33">
        <v>-17207901.350000001</v>
      </c>
      <c r="P820" s="34">
        <f t="shared" si="105"/>
        <v>-12995995.709583333</v>
      </c>
      <c r="Q820" s="42"/>
      <c r="R820" s="42"/>
      <c r="S820" s="45"/>
      <c r="T820" s="38"/>
      <c r="U820" s="39">
        <f t="shared" si="112"/>
        <v>-12995995.709583333</v>
      </c>
      <c r="V820" s="39"/>
      <c r="W820" s="39"/>
      <c r="X820" s="39"/>
      <c r="Y820" s="39"/>
      <c r="Z820" s="40"/>
      <c r="AA820" s="72"/>
      <c r="AB820" s="72"/>
    </row>
    <row r="821" spans="1:28" s="41" customFormat="1" ht="12" customHeight="1">
      <c r="A821" s="46">
        <v>23200493</v>
      </c>
      <c r="B821" s="30" t="s">
        <v>884</v>
      </c>
      <c r="C821" s="31">
        <v>-105738.47</v>
      </c>
      <c r="D821" s="31">
        <v>-205803.64</v>
      </c>
      <c r="E821" s="31">
        <v>-492114.2</v>
      </c>
      <c r="F821" s="31">
        <v>-151795.97</v>
      </c>
      <c r="G821" s="31">
        <v>-326339.06</v>
      </c>
      <c r="H821" s="31">
        <v>-542974.07999999996</v>
      </c>
      <c r="I821" s="32">
        <v>-135900.04999999999</v>
      </c>
      <c r="J821" s="32">
        <v>-140633.26999999999</v>
      </c>
      <c r="K821" s="33">
        <v>-194411.28</v>
      </c>
      <c r="L821" s="33">
        <v>-82094.19</v>
      </c>
      <c r="M821" s="33">
        <v>-114513.77</v>
      </c>
      <c r="N821" s="33">
        <v>-71550.179999999993</v>
      </c>
      <c r="O821" s="33">
        <v>-109452.94</v>
      </c>
      <c r="P821" s="34">
        <f t="shared" si="105"/>
        <v>-213810.44958333336</v>
      </c>
      <c r="Q821" s="42"/>
      <c r="R821" s="42"/>
      <c r="S821" s="45"/>
      <c r="T821" s="38"/>
      <c r="U821" s="39">
        <f t="shared" si="112"/>
        <v>-213810.44958333336</v>
      </c>
      <c r="V821" s="39"/>
      <c r="W821" s="39"/>
      <c r="X821" s="39"/>
      <c r="Y821" s="39"/>
      <c r="Z821" s="40"/>
      <c r="AA821" s="72"/>
      <c r="AB821" s="72"/>
    </row>
    <row r="822" spans="1:28" s="41" customFormat="1" ht="12" customHeight="1">
      <c r="A822" s="46">
        <v>23200543</v>
      </c>
      <c r="B822" s="30" t="s">
        <v>885</v>
      </c>
      <c r="C822" s="31">
        <v>-59285033.979999997</v>
      </c>
      <c r="D822" s="31">
        <v>-57020349.829999998</v>
      </c>
      <c r="E822" s="31">
        <v>-58926463.939999998</v>
      </c>
      <c r="F822" s="31">
        <v>-64340653.609999999</v>
      </c>
      <c r="G822" s="31">
        <v>-58522222.859999999</v>
      </c>
      <c r="H822" s="31">
        <v>-53967856.469999999</v>
      </c>
      <c r="I822" s="32">
        <v>-60534153.310000002</v>
      </c>
      <c r="J822" s="32">
        <v>-51966980.229999997</v>
      </c>
      <c r="K822" s="33">
        <v>-54011608.539999999</v>
      </c>
      <c r="L822" s="33">
        <v>-57898667.939999998</v>
      </c>
      <c r="M822" s="33">
        <v>-61629900.479999997</v>
      </c>
      <c r="N822" s="33">
        <v>-65130508.18</v>
      </c>
      <c r="O822" s="33">
        <v>-75008429.030000001</v>
      </c>
      <c r="P822" s="34">
        <f t="shared" si="105"/>
        <v>-59258008.074583329</v>
      </c>
      <c r="Q822" s="42"/>
      <c r="R822" s="42"/>
      <c r="S822" s="45"/>
      <c r="T822" s="38"/>
      <c r="U822" s="39">
        <f t="shared" si="112"/>
        <v>-59258008.074583329</v>
      </c>
      <c r="V822" s="39"/>
      <c r="W822" s="39"/>
      <c r="X822" s="39"/>
      <c r="Y822" s="39"/>
      <c r="Z822" s="40"/>
      <c r="AA822" s="72"/>
      <c r="AB822" s="72"/>
    </row>
    <row r="823" spans="1:28" s="41" customFormat="1" ht="12" customHeight="1">
      <c r="A823" s="46">
        <v>23200643</v>
      </c>
      <c r="B823" s="30" t="s">
        <v>886</v>
      </c>
      <c r="C823" s="31">
        <v>-6450380.2300000004</v>
      </c>
      <c r="D823" s="31">
        <v>-7082353.8399999999</v>
      </c>
      <c r="E823" s="31">
        <v>-7458965.96</v>
      </c>
      <c r="F823" s="31">
        <v>-7669443.0999999996</v>
      </c>
      <c r="G823" s="31">
        <v>-7299319.46</v>
      </c>
      <c r="H823" s="31">
        <v>-5890019.9100000001</v>
      </c>
      <c r="I823" s="32">
        <v>-7044689.2800000003</v>
      </c>
      <c r="J823" s="32">
        <v>-6931771.9500000002</v>
      </c>
      <c r="K823" s="33">
        <v>-7600427.9299999997</v>
      </c>
      <c r="L823" s="33">
        <v>-7667275.3499999996</v>
      </c>
      <c r="M823" s="33">
        <v>-7599955.04</v>
      </c>
      <c r="N823" s="33">
        <v>-7025921.4800000004</v>
      </c>
      <c r="O823" s="33">
        <v>-7383182.2599999998</v>
      </c>
      <c r="P823" s="34">
        <f t="shared" si="105"/>
        <v>-7182243.712083335</v>
      </c>
      <c r="Q823" s="42"/>
      <c r="R823" s="42"/>
      <c r="S823" s="45"/>
      <c r="T823" s="38"/>
      <c r="U823" s="39">
        <f t="shared" si="112"/>
        <v>-7182243.712083335</v>
      </c>
      <c r="V823" s="39"/>
      <c r="W823" s="39"/>
      <c r="X823" s="39"/>
      <c r="Y823" s="39"/>
      <c r="Z823" s="40"/>
      <c r="AA823" s="72"/>
      <c r="AB823" s="72"/>
    </row>
    <row r="824" spans="1:28" s="41" customFormat="1" ht="12" customHeight="1">
      <c r="A824" s="46">
        <v>23200653</v>
      </c>
      <c r="B824" s="30" t="s">
        <v>887</v>
      </c>
      <c r="C824" s="31">
        <v>-804827.4</v>
      </c>
      <c r="D824" s="31">
        <v>-1417031.74</v>
      </c>
      <c r="E824" s="31">
        <v>-1824949.84</v>
      </c>
      <c r="F824" s="31">
        <v>-2412954.11</v>
      </c>
      <c r="G824" s="31">
        <v>-2753320.37</v>
      </c>
      <c r="H824" s="31">
        <v>-236063.3</v>
      </c>
      <c r="I824" s="32">
        <v>-1026053.64</v>
      </c>
      <c r="J824" s="32">
        <v>-1397963.04</v>
      </c>
      <c r="K824" s="33">
        <v>-1989454.79</v>
      </c>
      <c r="L824" s="33">
        <v>-2574607.81</v>
      </c>
      <c r="M824" s="33">
        <v>-3028085.21</v>
      </c>
      <c r="N824" s="33">
        <v>-824377.68</v>
      </c>
      <c r="O824" s="33">
        <v>-1363676.05</v>
      </c>
      <c r="P824" s="34">
        <f t="shared" si="105"/>
        <v>-1714092.77125</v>
      </c>
      <c r="Q824" s="42"/>
      <c r="R824" s="42"/>
      <c r="S824" s="45"/>
      <c r="T824" s="38"/>
      <c r="U824" s="39">
        <f t="shared" si="112"/>
        <v>-1714092.77125</v>
      </c>
      <c r="V824" s="39"/>
      <c r="W824" s="39"/>
      <c r="X824" s="39"/>
      <c r="Y824" s="39"/>
      <c r="Z824" s="40"/>
      <c r="AA824" s="72"/>
      <c r="AB824" s="72"/>
    </row>
    <row r="825" spans="1:28" s="41" customFormat="1" ht="12" customHeight="1">
      <c r="A825" s="46">
        <v>23200683</v>
      </c>
      <c r="B825" s="30" t="s">
        <v>888</v>
      </c>
      <c r="C825" s="31">
        <v>-7.5</v>
      </c>
      <c r="D825" s="31">
        <v>0</v>
      </c>
      <c r="E825" s="31">
        <v>0</v>
      </c>
      <c r="F825" s="31">
        <v>0</v>
      </c>
      <c r="G825" s="31">
        <v>0</v>
      </c>
      <c r="H825" s="31">
        <v>-7.5</v>
      </c>
      <c r="I825" s="32">
        <v>-15</v>
      </c>
      <c r="J825" s="32">
        <v>0</v>
      </c>
      <c r="K825" s="33">
        <v>0</v>
      </c>
      <c r="L825" s="33">
        <v>0</v>
      </c>
      <c r="M825" s="33">
        <v>0</v>
      </c>
      <c r="N825" s="33">
        <v>-7.5</v>
      </c>
      <c r="O825" s="33">
        <v>0</v>
      </c>
      <c r="P825" s="34">
        <f t="shared" si="105"/>
        <v>-2.8125</v>
      </c>
      <c r="Q825" s="42"/>
      <c r="R825" s="42"/>
      <c r="S825" s="45"/>
      <c r="T825" s="38"/>
      <c r="U825" s="39">
        <f t="shared" si="112"/>
        <v>-2.8125</v>
      </c>
      <c r="V825" s="39"/>
      <c r="W825" s="39"/>
      <c r="X825" s="39"/>
      <c r="Y825" s="39"/>
      <c r="Z825" s="40"/>
      <c r="AA825" s="72"/>
      <c r="AB825" s="72"/>
    </row>
    <row r="826" spans="1:28" s="41" customFormat="1" ht="12" customHeight="1">
      <c r="A826" s="46">
        <v>23200693</v>
      </c>
      <c r="B826" s="30" t="s">
        <v>889</v>
      </c>
      <c r="C826" s="31">
        <v>-200521.83</v>
      </c>
      <c r="D826" s="31">
        <v>-55.08</v>
      </c>
      <c r="E826" s="31">
        <v>78.48</v>
      </c>
      <c r="F826" s="31">
        <v>52.04</v>
      </c>
      <c r="G826" s="31">
        <v>-352.32</v>
      </c>
      <c r="H826" s="31">
        <v>-206525.44</v>
      </c>
      <c r="I826" s="32">
        <v>-217533.68</v>
      </c>
      <c r="J826" s="32">
        <v>166.99</v>
      </c>
      <c r="K826" s="33">
        <v>-798.06</v>
      </c>
      <c r="L826" s="33">
        <v>-337.9</v>
      </c>
      <c r="M826" s="33">
        <v>-175.02</v>
      </c>
      <c r="N826" s="33">
        <v>-218281.97</v>
      </c>
      <c r="O826" s="33">
        <v>0</v>
      </c>
      <c r="P826" s="34">
        <f t="shared" si="105"/>
        <v>-62001.906250000007</v>
      </c>
      <c r="Q826" s="42"/>
      <c r="R826" s="42"/>
      <c r="S826" s="45"/>
      <c r="T826" s="38"/>
      <c r="U826" s="39">
        <f t="shared" si="112"/>
        <v>-62001.906250000007</v>
      </c>
      <c r="V826" s="39"/>
      <c r="W826" s="39"/>
      <c r="X826" s="39"/>
      <c r="Y826" s="39"/>
      <c r="Z826" s="40"/>
      <c r="AA826" s="72"/>
      <c r="AB826" s="72"/>
    </row>
    <row r="827" spans="1:28" s="41" customFormat="1" ht="12" customHeight="1">
      <c r="A827" s="46">
        <v>23200733</v>
      </c>
      <c r="B827" s="30" t="s">
        <v>890</v>
      </c>
      <c r="C827" s="31">
        <v>-1667.57</v>
      </c>
      <c r="D827" s="31">
        <v>-5462.87</v>
      </c>
      <c r="E827" s="31">
        <v>-977.85</v>
      </c>
      <c r="F827" s="31">
        <v>-757.1</v>
      </c>
      <c r="G827" s="31">
        <v>-1971.43</v>
      </c>
      <c r="H827" s="31">
        <v>-1675.66</v>
      </c>
      <c r="I827" s="32">
        <v>-2409.0100000000002</v>
      </c>
      <c r="J827" s="32">
        <v>-2162.96</v>
      </c>
      <c r="K827" s="33">
        <v>-2589.21</v>
      </c>
      <c r="L827" s="33">
        <v>-3270.6</v>
      </c>
      <c r="M827" s="33">
        <v>-3167.05</v>
      </c>
      <c r="N827" s="33">
        <v>-28343.19</v>
      </c>
      <c r="O827" s="33">
        <v>-1830.21</v>
      </c>
      <c r="P827" s="34">
        <f t="shared" si="105"/>
        <v>-4544.6516666666657</v>
      </c>
      <c r="Q827" s="42"/>
      <c r="R827" s="42"/>
      <c r="S827" s="45"/>
      <c r="T827" s="38"/>
      <c r="U827" s="39">
        <f t="shared" si="112"/>
        <v>-4544.6516666666657</v>
      </c>
      <c r="V827" s="39"/>
      <c r="W827" s="39"/>
      <c r="X827" s="39"/>
      <c r="Y827" s="39"/>
      <c r="Z827" s="40"/>
      <c r="AA827" s="72"/>
      <c r="AB827" s="72"/>
    </row>
    <row r="828" spans="1:28" s="41" customFormat="1" ht="12" customHeight="1">
      <c r="A828" s="46">
        <v>23200743</v>
      </c>
      <c r="B828" s="62" t="s">
        <v>891</v>
      </c>
      <c r="C828" s="31">
        <v>-1935.31</v>
      </c>
      <c r="D828" s="31">
        <v>-4086.38</v>
      </c>
      <c r="E828" s="31">
        <v>-3607.56</v>
      </c>
      <c r="F828" s="31">
        <v>14208.73</v>
      </c>
      <c r="G828" s="31">
        <v>14871.11</v>
      </c>
      <c r="H828" s="31">
        <v>-114194.39</v>
      </c>
      <c r="I828" s="32">
        <v>53257.77</v>
      </c>
      <c r="J828" s="32">
        <v>14067.92</v>
      </c>
      <c r="K828" s="33">
        <v>13784.61</v>
      </c>
      <c r="L828" s="33">
        <v>13324.86</v>
      </c>
      <c r="M828" s="33">
        <v>13692.48</v>
      </c>
      <c r="N828" s="33">
        <v>13266.82</v>
      </c>
      <c r="O828" s="33">
        <v>12748.82</v>
      </c>
      <c r="P828" s="34">
        <f t="shared" si="105"/>
        <v>2832.7270833333337</v>
      </c>
      <c r="Q828" s="42"/>
      <c r="R828" s="42"/>
      <c r="S828" s="45"/>
      <c r="T828" s="38"/>
      <c r="U828" s="39">
        <f t="shared" si="112"/>
        <v>2832.7270833333337</v>
      </c>
      <c r="V828" s="39"/>
      <c r="W828" s="39"/>
      <c r="X828" s="39"/>
      <c r="Y828" s="39"/>
      <c r="Z828" s="40"/>
      <c r="AA828" s="72"/>
      <c r="AB828" s="72"/>
    </row>
    <row r="829" spans="1:28" s="41" customFormat="1" ht="12" customHeight="1">
      <c r="A829" s="46">
        <v>23200753</v>
      </c>
      <c r="B829" s="62" t="s">
        <v>892</v>
      </c>
      <c r="C829" s="31">
        <v>-1294.56</v>
      </c>
      <c r="D829" s="31">
        <v>-1656.52</v>
      </c>
      <c r="E829" s="31">
        <v>-1673.25</v>
      </c>
      <c r="F829" s="31">
        <v>-1824.82</v>
      </c>
      <c r="G829" s="31">
        <v>-1707.18</v>
      </c>
      <c r="H829" s="31">
        <v>-14447.08</v>
      </c>
      <c r="I829" s="32">
        <v>-1832.87</v>
      </c>
      <c r="J829" s="32">
        <v>-1857.22</v>
      </c>
      <c r="K829" s="33">
        <v>-1950.36</v>
      </c>
      <c r="L829" s="33">
        <v>-1930.99</v>
      </c>
      <c r="M829" s="33">
        <v>-1955.28</v>
      </c>
      <c r="N829" s="33">
        <v>-2030.11</v>
      </c>
      <c r="O829" s="33">
        <v>-2135.9899999999998</v>
      </c>
      <c r="P829" s="34">
        <f t="shared" si="105"/>
        <v>-2881.7462500000001</v>
      </c>
      <c r="Q829" s="42"/>
      <c r="R829" s="42"/>
      <c r="S829" s="45"/>
      <c r="T829" s="38"/>
      <c r="U829" s="39">
        <f t="shared" si="112"/>
        <v>-2881.7462500000001</v>
      </c>
      <c r="V829" s="39"/>
      <c r="W829" s="39"/>
      <c r="X829" s="39"/>
      <c r="Y829" s="39"/>
      <c r="Z829" s="40"/>
      <c r="AA829" s="72"/>
      <c r="AB829" s="72"/>
    </row>
    <row r="830" spans="1:28" s="41" customFormat="1" ht="12" customHeight="1">
      <c r="A830" s="46">
        <v>23200763</v>
      </c>
      <c r="B830" s="62" t="s">
        <v>893</v>
      </c>
      <c r="C830" s="31">
        <v>-193.59</v>
      </c>
      <c r="D830" s="31">
        <v>149.12</v>
      </c>
      <c r="E830" s="31">
        <v>-113.53</v>
      </c>
      <c r="F830" s="31">
        <v>-620.70000000000005</v>
      </c>
      <c r="G830" s="31">
        <v>3424.48</v>
      </c>
      <c r="H830" s="31">
        <v>-78412.33</v>
      </c>
      <c r="I830" s="32">
        <v>4908.2299999999996</v>
      </c>
      <c r="J830" s="32">
        <v>6811.68</v>
      </c>
      <c r="K830" s="33">
        <v>7892.25</v>
      </c>
      <c r="L830" s="33">
        <v>7852.33</v>
      </c>
      <c r="M830" s="33">
        <v>8967.75</v>
      </c>
      <c r="N830" s="33">
        <v>8247.1299999999992</v>
      </c>
      <c r="O830" s="33">
        <v>7798.25</v>
      </c>
      <c r="P830" s="34">
        <f t="shared" si="105"/>
        <v>-2257.6050000000009</v>
      </c>
      <c r="Q830" s="42"/>
      <c r="R830" s="42"/>
      <c r="S830" s="45"/>
      <c r="T830" s="38"/>
      <c r="U830" s="39">
        <f t="shared" si="112"/>
        <v>-2257.6050000000009</v>
      </c>
      <c r="V830" s="39"/>
      <c r="W830" s="39"/>
      <c r="X830" s="39"/>
      <c r="Y830" s="39"/>
      <c r="Z830" s="40"/>
      <c r="AA830" s="72"/>
      <c r="AB830" s="72"/>
    </row>
    <row r="831" spans="1:28" s="41" customFormat="1" ht="12" customHeight="1">
      <c r="A831" s="46">
        <v>23200773</v>
      </c>
      <c r="B831" s="62" t="s">
        <v>894</v>
      </c>
      <c r="C831" s="31">
        <v>-14085</v>
      </c>
      <c r="D831" s="31">
        <v>-14354.6</v>
      </c>
      <c r="E831" s="31">
        <v>-14124.4</v>
      </c>
      <c r="F831" s="31">
        <v>-14159.9</v>
      </c>
      <c r="G831" s="31">
        <v>-17574.8</v>
      </c>
      <c r="H831" s="31">
        <v>-17207.900000000001</v>
      </c>
      <c r="I831" s="32">
        <v>-16604.2</v>
      </c>
      <c r="J831" s="32">
        <v>-16738.2</v>
      </c>
      <c r="K831" s="33">
        <v>-17260.7</v>
      </c>
      <c r="L831" s="33">
        <v>-19376.599999999999</v>
      </c>
      <c r="M831" s="33">
        <v>-17025.439999999999</v>
      </c>
      <c r="N831" s="33">
        <v>-17337.2</v>
      </c>
      <c r="O831" s="33">
        <v>-17313.7</v>
      </c>
      <c r="P831" s="34">
        <f t="shared" si="105"/>
        <v>-16455.274166666666</v>
      </c>
      <c r="Q831" s="42"/>
      <c r="R831" s="42"/>
      <c r="S831" s="45"/>
      <c r="T831" s="38"/>
      <c r="U831" s="39">
        <f t="shared" si="112"/>
        <v>-16455.274166666666</v>
      </c>
      <c r="V831" s="39"/>
      <c r="W831" s="39"/>
      <c r="X831" s="39"/>
      <c r="Y831" s="39"/>
      <c r="Z831" s="40"/>
      <c r="AA831" s="72"/>
      <c r="AB831" s="72"/>
    </row>
    <row r="832" spans="1:28" s="41" customFormat="1" ht="12" customHeight="1">
      <c r="A832" s="46">
        <v>23200813</v>
      </c>
      <c r="B832" s="30" t="s">
        <v>895</v>
      </c>
      <c r="C832" s="31">
        <v>16021.56</v>
      </c>
      <c r="D832" s="31">
        <v>100</v>
      </c>
      <c r="E832" s="31">
        <v>100</v>
      </c>
      <c r="F832" s="31">
        <v>0</v>
      </c>
      <c r="G832" s="31">
        <v>0</v>
      </c>
      <c r="H832" s="31">
        <v>-2211.16</v>
      </c>
      <c r="I832" s="32">
        <v>28.85</v>
      </c>
      <c r="J832" s="32">
        <v>28.85</v>
      </c>
      <c r="K832" s="33">
        <v>0</v>
      </c>
      <c r="L832" s="33">
        <v>0</v>
      </c>
      <c r="M832" s="33">
        <v>0</v>
      </c>
      <c r="N832" s="33">
        <v>0</v>
      </c>
      <c r="O832" s="33">
        <v>-3824.12</v>
      </c>
      <c r="P832" s="34">
        <f t="shared" si="105"/>
        <v>345.43833333333328</v>
      </c>
      <c r="Q832" s="42"/>
      <c r="R832" s="42"/>
      <c r="S832" s="45"/>
      <c r="T832" s="38"/>
      <c r="U832" s="39">
        <f t="shared" si="112"/>
        <v>345.43833333333328</v>
      </c>
      <c r="V832" s="39"/>
      <c r="W832" s="39"/>
      <c r="X832" s="39"/>
      <c r="Y832" s="39"/>
      <c r="Z832" s="40"/>
      <c r="AA832" s="72"/>
      <c r="AB832" s="72"/>
    </row>
    <row r="833" spans="1:28" s="41" customFormat="1" ht="12" customHeight="1">
      <c r="A833" s="46">
        <v>23200823</v>
      </c>
      <c r="B833" s="62" t="s">
        <v>896</v>
      </c>
      <c r="C833" s="31">
        <v>-125604.8</v>
      </c>
      <c r="D833" s="31">
        <v>-167246.84</v>
      </c>
      <c r="E833" s="31">
        <v>-194014.81</v>
      </c>
      <c r="F833" s="31">
        <v>-268718.67</v>
      </c>
      <c r="G833" s="31">
        <v>-192448.78</v>
      </c>
      <c r="H833" s="31">
        <v>-182092.54</v>
      </c>
      <c r="I833" s="32">
        <v>-74593.039999999994</v>
      </c>
      <c r="J833" s="32">
        <v>-122074.87</v>
      </c>
      <c r="K833" s="33">
        <v>-183431.51</v>
      </c>
      <c r="L833" s="33">
        <v>-132237.85</v>
      </c>
      <c r="M833" s="33">
        <v>-256667.44</v>
      </c>
      <c r="N833" s="33">
        <v>-209704.94</v>
      </c>
      <c r="O833" s="33">
        <v>-87333.39</v>
      </c>
      <c r="P833" s="34">
        <f t="shared" si="105"/>
        <v>-174141.69875000001</v>
      </c>
      <c r="Q833" s="42"/>
      <c r="R833" s="42"/>
      <c r="S833" s="45"/>
      <c r="T833" s="38"/>
      <c r="U833" s="39">
        <f t="shared" si="112"/>
        <v>-174141.69875000001</v>
      </c>
      <c r="V833" s="39"/>
      <c r="W833" s="39"/>
      <c r="X833" s="39"/>
      <c r="Y833" s="39"/>
      <c r="Z833" s="40"/>
      <c r="AA833" s="72"/>
      <c r="AB833" s="72"/>
    </row>
    <row r="834" spans="1:28" s="41" customFormat="1" ht="12" customHeight="1">
      <c r="A834" s="46" t="s">
        <v>897</v>
      </c>
      <c r="B834" s="30" t="s">
        <v>898</v>
      </c>
      <c r="C834" s="31"/>
      <c r="D834" s="31"/>
      <c r="E834" s="31"/>
      <c r="F834" s="31"/>
      <c r="G834" s="31">
        <v>-4068.5</v>
      </c>
      <c r="H834" s="31">
        <v>-3813.95</v>
      </c>
      <c r="I834" s="32">
        <v>557.5</v>
      </c>
      <c r="J834" s="32">
        <v>463.5</v>
      </c>
      <c r="K834" s="33">
        <v>164</v>
      </c>
      <c r="L834" s="33">
        <v>487</v>
      </c>
      <c r="M834" s="33">
        <v>35</v>
      </c>
      <c r="N834" s="33">
        <v>481</v>
      </c>
      <c r="O834" s="33">
        <v>-167.5</v>
      </c>
      <c r="P834" s="34">
        <f t="shared" si="105"/>
        <v>-481.51666666666665</v>
      </c>
      <c r="Q834" s="42"/>
      <c r="R834" s="42"/>
      <c r="S834" s="45"/>
      <c r="T834" s="38"/>
      <c r="U834" s="39">
        <f t="shared" si="112"/>
        <v>-481.51666666666665</v>
      </c>
      <c r="V834" s="39"/>
      <c r="W834" s="39"/>
      <c r="X834" s="39"/>
      <c r="Y834" s="39"/>
      <c r="Z834" s="40"/>
      <c r="AA834" s="72"/>
      <c r="AB834" s="72"/>
    </row>
    <row r="835" spans="1:28" s="41" customFormat="1" ht="12" customHeight="1">
      <c r="A835" s="46">
        <v>23200873</v>
      </c>
      <c r="B835" s="30" t="s">
        <v>899</v>
      </c>
      <c r="C835" s="31">
        <v>-836828.17</v>
      </c>
      <c r="D835" s="31">
        <v>-861005.63</v>
      </c>
      <c r="E835" s="31">
        <v>-1038362.49</v>
      </c>
      <c r="F835" s="31">
        <v>-992598.56</v>
      </c>
      <c r="G835" s="31">
        <v>-1147874.42</v>
      </c>
      <c r="H835" s="31">
        <v>-1530156.78</v>
      </c>
      <c r="I835" s="32">
        <v>-2613496.8199999998</v>
      </c>
      <c r="J835" s="32">
        <v>-1625647.9</v>
      </c>
      <c r="K835" s="33">
        <v>-1906434.16</v>
      </c>
      <c r="L835" s="33">
        <v>-2642448.8199999998</v>
      </c>
      <c r="M835" s="33">
        <v>-2614644.9500000002</v>
      </c>
      <c r="N835" s="33">
        <v>-2716476.23</v>
      </c>
      <c r="O835" s="33">
        <v>-3143349.44</v>
      </c>
      <c r="P835" s="34">
        <f t="shared" ref="P835:P898" si="113">(C835+O835+SUM(D835:N835)*2)/24</f>
        <v>-1806602.9637500001</v>
      </c>
      <c r="Q835" s="42"/>
      <c r="R835" s="42"/>
      <c r="S835" s="45" t="s">
        <v>45</v>
      </c>
      <c r="T835" s="38"/>
      <c r="U835" s="39" t="s">
        <v>115</v>
      </c>
      <c r="V835" s="39"/>
      <c r="W835" s="39">
        <f>P835</f>
        <v>-1806602.9637500001</v>
      </c>
      <c r="X835" s="39"/>
      <c r="Y835" s="39"/>
      <c r="Z835" s="40">
        <f>W835</f>
        <v>-1806602.9637500001</v>
      </c>
      <c r="AA835" s="72"/>
      <c r="AB835" s="72"/>
    </row>
    <row r="836" spans="1:28" s="41" customFormat="1" ht="12" customHeight="1">
      <c r="A836" s="46">
        <v>23201003</v>
      </c>
      <c r="B836" s="30" t="s">
        <v>900</v>
      </c>
      <c r="C836" s="31">
        <v>-25733503.289999999</v>
      </c>
      <c r="D836" s="31">
        <v>-19752412.149999999</v>
      </c>
      <c r="E836" s="31">
        <v>-14803434.949999999</v>
      </c>
      <c r="F836" s="31">
        <v>-25950883.030000001</v>
      </c>
      <c r="G836" s="31">
        <v>-17089079.899999999</v>
      </c>
      <c r="H836" s="31">
        <v>-28108324.329999998</v>
      </c>
      <c r="I836" s="32">
        <v>-27660649.870000001</v>
      </c>
      <c r="J836" s="32">
        <v>-25958065.199999999</v>
      </c>
      <c r="K836" s="33">
        <v>-11727855.52</v>
      </c>
      <c r="L836" s="33">
        <v>-16273945.17</v>
      </c>
      <c r="M836" s="33">
        <v>-21382659.420000002</v>
      </c>
      <c r="N836" s="33">
        <v>-25675350.440000001</v>
      </c>
      <c r="O836" s="33">
        <v>-21410866.829999998</v>
      </c>
      <c r="P836" s="34">
        <f t="shared" si="113"/>
        <v>-21496237.08666667</v>
      </c>
      <c r="Q836" s="42"/>
      <c r="R836" s="42"/>
      <c r="S836" s="45"/>
      <c r="T836" s="38"/>
      <c r="U836" s="39">
        <f t="shared" ref="U836:U855" si="114">P836</f>
        <v>-21496237.08666667</v>
      </c>
      <c r="V836" s="39"/>
      <c r="W836" s="39"/>
      <c r="X836" s="39"/>
      <c r="Y836" s="39"/>
      <c r="Z836" s="40"/>
      <c r="AA836" s="72"/>
      <c r="AB836" s="72"/>
    </row>
    <row r="837" spans="1:28" s="41" customFormat="1" ht="12" customHeight="1">
      <c r="A837" s="46">
        <v>23201013</v>
      </c>
      <c r="B837" s="30" t="s">
        <v>901</v>
      </c>
      <c r="C837" s="31">
        <v>-3344612.68</v>
      </c>
      <c r="D837" s="31">
        <v>-10927689.109999999</v>
      </c>
      <c r="E837" s="31">
        <v>-10102591.119999999</v>
      </c>
      <c r="F837" s="31">
        <v>-21725480.239999998</v>
      </c>
      <c r="G837" s="31">
        <v>-13841381.720000001</v>
      </c>
      <c r="H837" s="31">
        <v>-9866296.8599999994</v>
      </c>
      <c r="I837" s="32">
        <v>-18207252.379999999</v>
      </c>
      <c r="J837" s="32">
        <v>-6870734.3099999996</v>
      </c>
      <c r="K837" s="33">
        <v>-5166526.45</v>
      </c>
      <c r="L837" s="33">
        <v>-3892603.97</v>
      </c>
      <c r="M837" s="33">
        <v>-5027451.5</v>
      </c>
      <c r="N837" s="33">
        <v>-7763957.8799999999</v>
      </c>
      <c r="O837" s="33">
        <v>-3860739.22</v>
      </c>
      <c r="P837" s="34">
        <f t="shared" si="113"/>
        <v>-9749553.4574999996</v>
      </c>
      <c r="Q837" s="42"/>
      <c r="R837" s="42"/>
      <c r="S837" s="45"/>
      <c r="T837" s="38"/>
      <c r="U837" s="39">
        <f t="shared" si="114"/>
        <v>-9749553.4574999996</v>
      </c>
      <c r="V837" s="39"/>
      <c r="W837" s="39"/>
      <c r="X837" s="39"/>
      <c r="Y837" s="39"/>
      <c r="Z837" s="40"/>
      <c r="AA837" s="72"/>
      <c r="AB837" s="72"/>
    </row>
    <row r="838" spans="1:28" s="41" customFormat="1" ht="12" customHeight="1">
      <c r="A838" s="46">
        <v>23201033</v>
      </c>
      <c r="B838" s="30" t="s">
        <v>902</v>
      </c>
      <c r="C838" s="31">
        <v>-128388.99</v>
      </c>
      <c r="D838" s="31">
        <v>-169775.69</v>
      </c>
      <c r="E838" s="31">
        <v>-93155.25</v>
      </c>
      <c r="F838" s="31">
        <v>-132749.98000000001</v>
      </c>
      <c r="G838" s="31">
        <v>-173412.56</v>
      </c>
      <c r="H838" s="31">
        <v>-92220.9</v>
      </c>
      <c r="I838" s="32">
        <v>-136613.16</v>
      </c>
      <c r="J838" s="32">
        <v>-179857.26</v>
      </c>
      <c r="K838" s="33">
        <v>-97329.83</v>
      </c>
      <c r="L838" s="33">
        <v>-140300.60999999999</v>
      </c>
      <c r="M838" s="33">
        <v>-182912.25</v>
      </c>
      <c r="N838" s="33">
        <v>-96088.42</v>
      </c>
      <c r="O838" s="33">
        <v>-139527.88</v>
      </c>
      <c r="P838" s="34">
        <f t="shared" si="113"/>
        <v>-135697.86208333334</v>
      </c>
      <c r="Q838" s="42"/>
      <c r="R838" s="42"/>
      <c r="S838" s="45"/>
      <c r="T838" s="38"/>
      <c r="U838" s="39">
        <f t="shared" si="114"/>
        <v>-135697.86208333334</v>
      </c>
      <c r="V838" s="39"/>
      <c r="W838" s="39"/>
      <c r="X838" s="39"/>
      <c r="Y838" s="39"/>
      <c r="Z838" s="40"/>
      <c r="AA838" s="72"/>
      <c r="AB838" s="72"/>
    </row>
    <row r="839" spans="1:28" s="41" customFormat="1" ht="12" customHeight="1">
      <c r="A839" s="46">
        <v>23201043</v>
      </c>
      <c r="B839" s="30" t="s">
        <v>903</v>
      </c>
      <c r="C839" s="31">
        <v>-170888.69</v>
      </c>
      <c r="D839" s="31">
        <v>-190858.25</v>
      </c>
      <c r="E839" s="31">
        <v>-219970.77</v>
      </c>
      <c r="F839" s="31">
        <v>116517.51</v>
      </c>
      <c r="G839" s="31">
        <v>76440.399999999994</v>
      </c>
      <c r="H839" s="31">
        <v>70044.460000000006</v>
      </c>
      <c r="I839" s="32">
        <v>64422.16</v>
      </c>
      <c r="J839" s="32">
        <v>48515.06</v>
      </c>
      <c r="K839" s="33">
        <v>-46244.03</v>
      </c>
      <c r="L839" s="33">
        <v>-142929.24</v>
      </c>
      <c r="M839" s="33">
        <v>-6201.82</v>
      </c>
      <c r="N839" s="33">
        <v>-30153.82</v>
      </c>
      <c r="O839" s="33">
        <v>-56039.48</v>
      </c>
      <c r="P839" s="34">
        <f t="shared" si="113"/>
        <v>-31156.868750000005</v>
      </c>
      <c r="Q839" s="42"/>
      <c r="R839" s="42"/>
      <c r="S839" s="45"/>
      <c r="T839" s="38"/>
      <c r="U839" s="39">
        <f t="shared" si="114"/>
        <v>-31156.868750000005</v>
      </c>
      <c r="V839" s="39"/>
      <c r="W839" s="39"/>
      <c r="X839" s="39"/>
      <c r="Y839" s="39"/>
      <c r="Z839" s="40"/>
      <c r="AA839" s="72"/>
      <c r="AB839" s="72"/>
    </row>
    <row r="840" spans="1:28" s="41" customFormat="1" ht="12" customHeight="1">
      <c r="A840" s="46">
        <v>23201053</v>
      </c>
      <c r="B840" s="30" t="s">
        <v>904</v>
      </c>
      <c r="C840" s="31">
        <v>-45662.559999999998</v>
      </c>
      <c r="D840" s="31">
        <v>-45662.559999999998</v>
      </c>
      <c r="E840" s="31">
        <v>-45662.559999999998</v>
      </c>
      <c r="F840" s="31">
        <v>-317661.3</v>
      </c>
      <c r="G840" s="31">
        <v>-265747.98</v>
      </c>
      <c r="H840" s="31">
        <v>-208083.09</v>
      </c>
      <c r="I840" s="32">
        <v>-181976.41</v>
      </c>
      <c r="J840" s="32">
        <v>-176281.65</v>
      </c>
      <c r="K840" s="33">
        <v>-102557.27</v>
      </c>
      <c r="L840" s="33">
        <v>-25568.28</v>
      </c>
      <c r="M840" s="33">
        <v>-176147.38</v>
      </c>
      <c r="N840" s="33">
        <v>-176147.38</v>
      </c>
      <c r="O840" s="33">
        <v>-176147.38</v>
      </c>
      <c r="P840" s="34">
        <f t="shared" si="113"/>
        <v>-152700.06916666665</v>
      </c>
      <c r="Q840" s="42"/>
      <c r="R840" s="42"/>
      <c r="S840" s="45"/>
      <c r="T840" s="38"/>
      <c r="U840" s="39">
        <f t="shared" si="114"/>
        <v>-152700.06916666665</v>
      </c>
      <c r="V840" s="39"/>
      <c r="W840" s="39"/>
      <c r="X840" s="39"/>
      <c r="Y840" s="39"/>
      <c r="Z840" s="40"/>
      <c r="AA840" s="72"/>
      <c r="AB840" s="72"/>
    </row>
    <row r="841" spans="1:28" s="41" customFormat="1" ht="12" customHeight="1">
      <c r="A841" s="46">
        <v>23201073</v>
      </c>
      <c r="B841" s="30" t="s">
        <v>905</v>
      </c>
      <c r="C841" s="31">
        <v>-349443.26</v>
      </c>
      <c r="D841" s="31">
        <v>-144.09</v>
      </c>
      <c r="E841" s="31">
        <v>123.21</v>
      </c>
      <c r="F841" s="31">
        <v>87.15</v>
      </c>
      <c r="G841" s="31">
        <v>-688.15</v>
      </c>
      <c r="H841" s="31">
        <v>-391485.94</v>
      </c>
      <c r="I841" s="32">
        <v>-422661.32</v>
      </c>
      <c r="J841" s="32">
        <v>-532.76</v>
      </c>
      <c r="K841" s="33">
        <v>-811.88</v>
      </c>
      <c r="L841" s="33">
        <v>-708.28</v>
      </c>
      <c r="M841" s="33">
        <v>-199</v>
      </c>
      <c r="N841" s="33">
        <v>-389980.79</v>
      </c>
      <c r="O841" s="33">
        <v>0</v>
      </c>
      <c r="P841" s="34">
        <f t="shared" si="113"/>
        <v>-115143.62333333334</v>
      </c>
      <c r="Q841" s="42"/>
      <c r="R841" s="42"/>
      <c r="S841" s="45"/>
      <c r="T841" s="38"/>
      <c r="U841" s="39">
        <f t="shared" si="114"/>
        <v>-115143.62333333334</v>
      </c>
      <c r="V841" s="39"/>
      <c r="W841" s="39"/>
      <c r="X841" s="39"/>
      <c r="Y841" s="39"/>
      <c r="Z841" s="40"/>
      <c r="AA841" s="72"/>
      <c r="AB841" s="72"/>
    </row>
    <row r="842" spans="1:28" s="41" customFormat="1" ht="12" customHeight="1">
      <c r="A842" s="46">
        <v>23201093</v>
      </c>
      <c r="B842" s="30" t="s">
        <v>906</v>
      </c>
      <c r="C842" s="31">
        <v>-68650.19</v>
      </c>
      <c r="D842" s="31">
        <v>0</v>
      </c>
      <c r="E842" s="31">
        <v>0</v>
      </c>
      <c r="F842" s="31">
        <v>0</v>
      </c>
      <c r="G842" s="31">
        <v>0</v>
      </c>
      <c r="H842" s="31">
        <v>-69829.81</v>
      </c>
      <c r="I842" s="32">
        <v>-68986.38</v>
      </c>
      <c r="J842" s="32">
        <v>0</v>
      </c>
      <c r="K842" s="33">
        <v>0</v>
      </c>
      <c r="L842" s="33">
        <v>0</v>
      </c>
      <c r="M842" s="33">
        <v>0</v>
      </c>
      <c r="N842" s="33">
        <v>-70812.63</v>
      </c>
      <c r="O842" s="33">
        <v>0</v>
      </c>
      <c r="P842" s="34">
        <f t="shared" si="113"/>
        <v>-20329.492916666666</v>
      </c>
      <c r="Q842" s="42"/>
      <c r="R842" s="42"/>
      <c r="S842" s="45"/>
      <c r="T842" s="38"/>
      <c r="U842" s="39">
        <f t="shared" si="114"/>
        <v>-20329.492916666666</v>
      </c>
      <c r="V842" s="39"/>
      <c r="W842" s="39"/>
      <c r="X842" s="39"/>
      <c r="Y842" s="39"/>
      <c r="Z842" s="40"/>
      <c r="AA842" s="72"/>
      <c r="AB842" s="72"/>
    </row>
    <row r="843" spans="1:28" s="41" customFormat="1" ht="12" customHeight="1">
      <c r="A843" s="112">
        <v>23201113</v>
      </c>
      <c r="B843" s="30" t="s">
        <v>907</v>
      </c>
      <c r="C843" s="31">
        <v>10623.47</v>
      </c>
      <c r="D843" s="31">
        <v>10345.6</v>
      </c>
      <c r="E843" s="31">
        <v>8014.73</v>
      </c>
      <c r="F843" s="31">
        <v>7418.64</v>
      </c>
      <c r="G843" s="31">
        <v>14917.56</v>
      </c>
      <c r="H843" s="31">
        <v>12887.49</v>
      </c>
      <c r="I843" s="32">
        <v>9094.86</v>
      </c>
      <c r="J843" s="32">
        <v>16775.82</v>
      </c>
      <c r="K843" s="33">
        <v>13093.27</v>
      </c>
      <c r="L843" s="33">
        <v>20068.09</v>
      </c>
      <c r="M843" s="33">
        <v>18078.580000000002</v>
      </c>
      <c r="N843" s="33">
        <v>21636.79</v>
      </c>
      <c r="O843" s="33">
        <v>12633.92</v>
      </c>
      <c r="P843" s="34">
        <f t="shared" si="113"/>
        <v>13663.34375</v>
      </c>
      <c r="Q843" s="42"/>
      <c r="R843" s="42"/>
      <c r="S843" s="45"/>
      <c r="T843" s="38"/>
      <c r="U843" s="39">
        <f t="shared" si="114"/>
        <v>13663.34375</v>
      </c>
      <c r="V843" s="39"/>
      <c r="W843" s="39"/>
      <c r="X843" s="39"/>
      <c r="Y843" s="39"/>
      <c r="Z843" s="40"/>
      <c r="AA843" s="72"/>
      <c r="AB843" s="72"/>
    </row>
    <row r="844" spans="1:28" s="41" customFormat="1" ht="12" customHeight="1">
      <c r="A844" s="46">
        <v>23201153</v>
      </c>
      <c r="B844" s="30" t="s">
        <v>908</v>
      </c>
      <c r="C844" s="31">
        <v>-2990.49</v>
      </c>
      <c r="D844" s="31">
        <v>-4529.33</v>
      </c>
      <c r="E844" s="31">
        <v>-7475.96</v>
      </c>
      <c r="F844" s="31">
        <v>-11230.66</v>
      </c>
      <c r="G844" s="31">
        <v>-12936.55</v>
      </c>
      <c r="H844" s="31">
        <v>-9340.18</v>
      </c>
      <c r="I844" s="32">
        <v>-12566.79</v>
      </c>
      <c r="J844" s="32">
        <v>-8106.45</v>
      </c>
      <c r="K844" s="33">
        <v>-8639.4</v>
      </c>
      <c r="L844" s="33">
        <v>-9861.9500000000007</v>
      </c>
      <c r="M844" s="33">
        <v>-9244.31</v>
      </c>
      <c r="N844" s="33">
        <v>-11714.99</v>
      </c>
      <c r="O844" s="33">
        <v>-9186.5300000000007</v>
      </c>
      <c r="P844" s="34">
        <f t="shared" si="113"/>
        <v>-9311.2566666666662</v>
      </c>
      <c r="Q844" s="42"/>
      <c r="R844" s="42"/>
      <c r="S844" s="45"/>
      <c r="T844" s="38"/>
      <c r="U844" s="39">
        <f t="shared" si="114"/>
        <v>-9311.2566666666662</v>
      </c>
      <c r="V844" s="39"/>
      <c r="W844" s="39"/>
      <c r="X844" s="39"/>
      <c r="Y844" s="39"/>
      <c r="Z844" s="40"/>
      <c r="AA844" s="72"/>
      <c r="AB844" s="72"/>
    </row>
    <row r="845" spans="1:28" s="41" customFormat="1" ht="12" customHeight="1">
      <c r="A845" s="46">
        <v>23201163</v>
      </c>
      <c r="B845" s="30" t="s">
        <v>909</v>
      </c>
      <c r="C845" s="31">
        <v>-19435.03</v>
      </c>
      <c r="D845" s="31">
        <v>-9496.08</v>
      </c>
      <c r="E845" s="31">
        <v>-5651.88</v>
      </c>
      <c r="F845" s="31">
        <v>-5862.14</v>
      </c>
      <c r="G845" s="31">
        <v>-6387.53</v>
      </c>
      <c r="H845" s="31">
        <v>-5428.82</v>
      </c>
      <c r="I845" s="32">
        <v>-7152.8</v>
      </c>
      <c r="J845" s="32">
        <v>-6936.23</v>
      </c>
      <c r="K845" s="33">
        <v>-5856.48</v>
      </c>
      <c r="L845" s="33">
        <v>-9635.2999999999993</v>
      </c>
      <c r="M845" s="33">
        <v>-5745.23</v>
      </c>
      <c r="N845" s="33">
        <v>-7983</v>
      </c>
      <c r="O845" s="33">
        <v>-7480.09</v>
      </c>
      <c r="P845" s="34">
        <f t="shared" si="113"/>
        <v>-7466.0874999999987</v>
      </c>
      <c r="Q845" s="42"/>
      <c r="R845" s="42"/>
      <c r="S845" s="45"/>
      <c r="T845" s="38"/>
      <c r="U845" s="39">
        <f t="shared" si="114"/>
        <v>-7466.0874999999987</v>
      </c>
      <c r="V845" s="39"/>
      <c r="W845" s="39"/>
      <c r="X845" s="39"/>
      <c r="Y845" s="39"/>
      <c r="Z845" s="40"/>
      <c r="AA845" s="72"/>
      <c r="AB845" s="72"/>
    </row>
    <row r="846" spans="1:28" s="41" customFormat="1" ht="12" customHeight="1">
      <c r="A846" s="46">
        <v>23201173</v>
      </c>
      <c r="B846" s="30" t="s">
        <v>910</v>
      </c>
      <c r="C846" s="31">
        <v>0</v>
      </c>
      <c r="D846" s="31">
        <v>10561.86</v>
      </c>
      <c r="E846" s="31">
        <v>95412.46</v>
      </c>
      <c r="F846" s="31">
        <v>0</v>
      </c>
      <c r="G846" s="31">
        <v>88973.51</v>
      </c>
      <c r="H846" s="31">
        <v>94670.17</v>
      </c>
      <c r="I846" s="32">
        <v>0</v>
      </c>
      <c r="J846" s="32">
        <v>88078.03</v>
      </c>
      <c r="K846" s="33">
        <v>-4203.21</v>
      </c>
      <c r="L846" s="33">
        <v>-4930.09</v>
      </c>
      <c r="M846" s="33">
        <v>-2582.7199999999998</v>
      </c>
      <c r="N846" s="33">
        <v>-1646.19</v>
      </c>
      <c r="O846" s="33">
        <v>-5891.11</v>
      </c>
      <c r="P846" s="34">
        <f t="shared" si="113"/>
        <v>30115.688750000001</v>
      </c>
      <c r="Q846" s="42"/>
      <c r="R846" s="42"/>
      <c r="S846" s="45"/>
      <c r="T846" s="38"/>
      <c r="U846" s="39">
        <f t="shared" si="114"/>
        <v>30115.688750000001</v>
      </c>
      <c r="V846" s="39"/>
      <c r="W846" s="39"/>
      <c r="X846" s="39"/>
      <c r="Y846" s="39"/>
      <c r="Z846" s="40"/>
      <c r="AA846" s="72"/>
      <c r="AB846" s="72"/>
    </row>
    <row r="847" spans="1:28" s="41" customFormat="1" ht="12" customHeight="1">
      <c r="A847" s="46">
        <v>23201193</v>
      </c>
      <c r="B847" s="30" t="s">
        <v>911</v>
      </c>
      <c r="C847" s="31">
        <v>-25440.86</v>
      </c>
      <c r="D847" s="31">
        <v>-19619.150000000001</v>
      </c>
      <c r="E847" s="31">
        <v>-21861.87</v>
      </c>
      <c r="F847" s="31">
        <v>-19144.59</v>
      </c>
      <c r="G847" s="31">
        <v>-23851.64</v>
      </c>
      <c r="H847" s="31">
        <v>-20852.34</v>
      </c>
      <c r="I847" s="32">
        <v>-23741.27</v>
      </c>
      <c r="J847" s="32">
        <v>-22287.14</v>
      </c>
      <c r="K847" s="33">
        <v>-22323.83</v>
      </c>
      <c r="L847" s="33">
        <v>-21625.01</v>
      </c>
      <c r="M847" s="33">
        <v>-18882.82</v>
      </c>
      <c r="N847" s="33">
        <v>-18232.61</v>
      </c>
      <c r="O847" s="33">
        <v>-26531.119999999999</v>
      </c>
      <c r="P847" s="34">
        <f t="shared" si="113"/>
        <v>-21534.021666666667</v>
      </c>
      <c r="Q847" s="42"/>
      <c r="R847" s="42"/>
      <c r="S847" s="45"/>
      <c r="T847" s="38"/>
      <c r="U847" s="39">
        <f t="shared" si="114"/>
        <v>-21534.021666666667</v>
      </c>
      <c r="V847" s="39"/>
      <c r="W847" s="39"/>
      <c r="X847" s="39"/>
      <c r="Y847" s="39"/>
      <c r="Z847" s="40"/>
      <c r="AA847" s="72"/>
      <c r="AB847" s="72"/>
    </row>
    <row r="848" spans="1:28" s="41" customFormat="1" ht="12" customHeight="1">
      <c r="A848" s="46">
        <v>23201203</v>
      </c>
      <c r="B848" s="30" t="s">
        <v>912</v>
      </c>
      <c r="C848" s="31">
        <v>-3301.36</v>
      </c>
      <c r="D848" s="31">
        <v>-3301.36</v>
      </c>
      <c r="E848" s="31">
        <v>-3361.36</v>
      </c>
      <c r="F848" s="31">
        <v>-2232.29</v>
      </c>
      <c r="G848" s="31">
        <v>-1633.01</v>
      </c>
      <c r="H848" s="31">
        <v>-1731</v>
      </c>
      <c r="I848" s="32">
        <v>-1633.01</v>
      </c>
      <c r="J848" s="32">
        <v>-1633.01</v>
      </c>
      <c r="K848" s="33">
        <v>1554.13</v>
      </c>
      <c r="L848" s="33">
        <v>-1633.01</v>
      </c>
      <c r="M848" s="33">
        <v>-1633.01</v>
      </c>
      <c r="N848" s="33">
        <v>-1633.01</v>
      </c>
      <c r="O848" s="33">
        <v>211.47</v>
      </c>
      <c r="P848" s="34">
        <f t="shared" si="113"/>
        <v>-1701.2404166666665</v>
      </c>
      <c r="Q848" s="42"/>
      <c r="R848" s="42"/>
      <c r="S848" s="45"/>
      <c r="T848" s="38"/>
      <c r="U848" s="39">
        <f t="shared" si="114"/>
        <v>-1701.2404166666665</v>
      </c>
      <c r="V848" s="39"/>
      <c r="W848" s="39"/>
      <c r="X848" s="39"/>
      <c r="Y848" s="39"/>
      <c r="Z848" s="40"/>
      <c r="AA848" s="72"/>
      <c r="AB848" s="72"/>
    </row>
    <row r="849" spans="1:28" s="41" customFormat="1" ht="12" customHeight="1">
      <c r="A849" s="46">
        <v>23201213</v>
      </c>
      <c r="B849" s="30" t="s">
        <v>913</v>
      </c>
      <c r="C849" s="31">
        <v>0</v>
      </c>
      <c r="D849" s="31">
        <v>0</v>
      </c>
      <c r="E849" s="31">
        <v>0</v>
      </c>
      <c r="F849" s="31">
        <v>0</v>
      </c>
      <c r="G849" s="31">
        <v>0</v>
      </c>
      <c r="H849" s="31">
        <v>-1008.85</v>
      </c>
      <c r="I849" s="32">
        <v>-8.85</v>
      </c>
      <c r="J849" s="32">
        <v>-8.85</v>
      </c>
      <c r="K849" s="33">
        <v>0</v>
      </c>
      <c r="L849" s="33">
        <v>0</v>
      </c>
      <c r="M849" s="33">
        <v>-500</v>
      </c>
      <c r="N849" s="33">
        <v>0</v>
      </c>
      <c r="O849" s="33">
        <v>0</v>
      </c>
      <c r="P849" s="34">
        <f t="shared" si="113"/>
        <v>-127.21249999999999</v>
      </c>
      <c r="Q849" s="42"/>
      <c r="R849" s="42"/>
      <c r="S849" s="45"/>
      <c r="T849" s="38"/>
      <c r="U849" s="39">
        <f t="shared" si="114"/>
        <v>-127.21249999999999</v>
      </c>
      <c r="V849" s="39"/>
      <c r="W849" s="39"/>
      <c r="X849" s="39"/>
      <c r="Y849" s="39"/>
      <c r="Z849" s="40"/>
      <c r="AA849" s="72"/>
      <c r="AB849" s="72"/>
    </row>
    <row r="850" spans="1:28" s="41" customFormat="1" ht="12" customHeight="1">
      <c r="A850" s="46">
        <v>23201251</v>
      </c>
      <c r="B850" s="30" t="s">
        <v>914</v>
      </c>
      <c r="C850" s="31">
        <v>-325473</v>
      </c>
      <c r="D850" s="31">
        <v>-325473</v>
      </c>
      <c r="E850" s="31">
        <v>-325473</v>
      </c>
      <c r="F850" s="31">
        <v>-437151</v>
      </c>
      <c r="G850" s="31">
        <v>-1005795</v>
      </c>
      <c r="H850" s="31">
        <v>-1005795</v>
      </c>
      <c r="I850" s="32">
        <v>-1110041</v>
      </c>
      <c r="J850" s="32">
        <v>-1110041</v>
      </c>
      <c r="K850" s="33">
        <v>-1110041</v>
      </c>
      <c r="L850" s="33">
        <v>-1214275</v>
      </c>
      <c r="M850" s="33">
        <v>-208480</v>
      </c>
      <c r="N850" s="33">
        <v>-208480</v>
      </c>
      <c r="O850" s="33">
        <v>-309009</v>
      </c>
      <c r="P850" s="34">
        <f t="shared" si="113"/>
        <v>-698190.5</v>
      </c>
      <c r="Q850" s="42"/>
      <c r="R850" s="42"/>
      <c r="S850" s="45"/>
      <c r="T850" s="38"/>
      <c r="U850" s="39">
        <f t="shared" si="114"/>
        <v>-698190.5</v>
      </c>
      <c r="V850" s="39"/>
      <c r="W850" s="39"/>
      <c r="X850" s="39"/>
      <c r="Y850" s="39"/>
      <c r="Z850" s="40"/>
      <c r="AA850" s="72"/>
      <c r="AB850" s="72"/>
    </row>
    <row r="851" spans="1:28" s="41" customFormat="1" ht="12" customHeight="1">
      <c r="A851" s="46">
        <v>23202173</v>
      </c>
      <c r="B851" s="30" t="s">
        <v>915</v>
      </c>
      <c r="C851" s="31">
        <v>76.540000000000006</v>
      </c>
      <c r="D851" s="31">
        <v>53.6</v>
      </c>
      <c r="E851" s="31">
        <v>31.5</v>
      </c>
      <c r="F851" s="31">
        <v>-8.6999999999999993</v>
      </c>
      <c r="G851" s="31">
        <v>-8.6999999999999993</v>
      </c>
      <c r="H851" s="31">
        <v>-188.76</v>
      </c>
      <c r="I851" s="32">
        <v>0</v>
      </c>
      <c r="J851" s="32">
        <v>0</v>
      </c>
      <c r="K851" s="33">
        <v>0</v>
      </c>
      <c r="L851" s="33">
        <v>0</v>
      </c>
      <c r="M851" s="33">
        <v>0</v>
      </c>
      <c r="N851" s="33">
        <v>0</v>
      </c>
      <c r="O851" s="33">
        <v>0</v>
      </c>
      <c r="P851" s="34">
        <f t="shared" si="113"/>
        <v>-6.899166666666666</v>
      </c>
      <c r="Q851" s="42"/>
      <c r="R851" s="42"/>
      <c r="S851" s="45"/>
      <c r="T851" s="38"/>
      <c r="U851" s="39">
        <f t="shared" si="114"/>
        <v>-6.899166666666666</v>
      </c>
      <c r="V851" s="39"/>
      <c r="W851" s="39"/>
      <c r="X851" s="39"/>
      <c r="Y851" s="39"/>
      <c r="Z851" s="40"/>
      <c r="AA851" s="72"/>
      <c r="AB851" s="72"/>
    </row>
    <row r="852" spans="1:28" s="41" customFormat="1" ht="12" customHeight="1">
      <c r="A852" s="46">
        <v>23202183</v>
      </c>
      <c r="B852" s="30" t="s">
        <v>916</v>
      </c>
      <c r="C852" s="31">
        <v>-29.94</v>
      </c>
      <c r="D852" s="31">
        <v>-17689.8</v>
      </c>
      <c r="E852" s="31">
        <v>-12523.5</v>
      </c>
      <c r="F852" s="31">
        <v>-354.34</v>
      </c>
      <c r="G852" s="31">
        <v>-19041.560000000001</v>
      </c>
      <c r="H852" s="31">
        <v>-12329.49</v>
      </c>
      <c r="I852" s="32">
        <v>-108913</v>
      </c>
      <c r="J852" s="32">
        <v>-145.31</v>
      </c>
      <c r="K852" s="33">
        <v>0</v>
      </c>
      <c r="L852" s="33">
        <v>-149605.88</v>
      </c>
      <c r="M852" s="33">
        <v>-17218.21</v>
      </c>
      <c r="N852" s="33">
        <v>-46436.07</v>
      </c>
      <c r="O852" s="33">
        <v>0</v>
      </c>
      <c r="P852" s="34">
        <f t="shared" si="113"/>
        <v>-32022.677500000002</v>
      </c>
      <c r="Q852" s="42"/>
      <c r="R852" s="42"/>
      <c r="S852" s="45"/>
      <c r="T852" s="38"/>
      <c r="U852" s="39">
        <f t="shared" si="114"/>
        <v>-32022.677500000002</v>
      </c>
      <c r="V852" s="39"/>
      <c r="W852" s="39"/>
      <c r="X852" s="39"/>
      <c r="Y852" s="39"/>
      <c r="Z852" s="40"/>
      <c r="AA852" s="72"/>
      <c r="AB852" s="72"/>
    </row>
    <row r="853" spans="1:28" s="41" customFormat="1" ht="12" customHeight="1">
      <c r="A853" s="46">
        <v>23202213</v>
      </c>
      <c r="B853" s="30" t="s">
        <v>917</v>
      </c>
      <c r="C853" s="31">
        <v>-996.5</v>
      </c>
      <c r="D853" s="31">
        <v>0</v>
      </c>
      <c r="E853" s="31">
        <v>0</v>
      </c>
      <c r="F853" s="31">
        <v>0</v>
      </c>
      <c r="G853" s="31">
        <v>0</v>
      </c>
      <c r="H853" s="31">
        <v>-908</v>
      </c>
      <c r="I853" s="32">
        <v>-933</v>
      </c>
      <c r="J853" s="32">
        <v>0</v>
      </c>
      <c r="K853" s="33">
        <v>0</v>
      </c>
      <c r="L853" s="33">
        <v>0</v>
      </c>
      <c r="M853" s="33">
        <v>0</v>
      </c>
      <c r="N853" s="33">
        <v>-1896.11</v>
      </c>
      <c r="O853" s="33">
        <v>0</v>
      </c>
      <c r="P853" s="34">
        <f t="shared" si="113"/>
        <v>-352.94666666666666</v>
      </c>
      <c r="Q853" s="42"/>
      <c r="R853" s="42"/>
      <c r="S853" s="45"/>
      <c r="T853" s="38"/>
      <c r="U853" s="39">
        <f t="shared" si="114"/>
        <v>-352.94666666666666</v>
      </c>
      <c r="V853" s="39"/>
      <c r="W853" s="39"/>
      <c r="X853" s="39"/>
      <c r="Y853" s="39"/>
      <c r="Z853" s="40"/>
      <c r="AA853" s="72"/>
      <c r="AB853" s="72"/>
    </row>
    <row r="854" spans="1:28" s="41" customFormat="1" ht="12" customHeight="1">
      <c r="A854" s="46">
        <v>23202233</v>
      </c>
      <c r="B854" s="30" t="s">
        <v>918</v>
      </c>
      <c r="C854" s="31">
        <v>-680725.77</v>
      </c>
      <c r="D854" s="31">
        <v>-515651.61</v>
      </c>
      <c r="E854" s="31">
        <v>-586090.72</v>
      </c>
      <c r="F854" s="31">
        <v>467541.69</v>
      </c>
      <c r="G854" s="31">
        <v>1284462.6100000001</v>
      </c>
      <c r="H854" s="31">
        <v>1729179.96</v>
      </c>
      <c r="I854" s="32">
        <v>2841940.65</v>
      </c>
      <c r="J854" s="32">
        <v>2322709.04</v>
      </c>
      <c r="K854" s="33">
        <v>1253798.79</v>
      </c>
      <c r="L854" s="33">
        <v>134886.82</v>
      </c>
      <c r="M854" s="33">
        <v>-575078.52</v>
      </c>
      <c r="N854" s="33">
        <v>-1038336.34</v>
      </c>
      <c r="O854" s="33">
        <v>-1455019.07</v>
      </c>
      <c r="P854" s="34">
        <f t="shared" si="113"/>
        <v>520957.49583333341</v>
      </c>
      <c r="Q854" s="42"/>
      <c r="R854" s="42"/>
      <c r="S854" s="45"/>
      <c r="T854" s="38"/>
      <c r="U854" s="39">
        <f t="shared" si="114"/>
        <v>520957.49583333341</v>
      </c>
      <c r="V854" s="39"/>
      <c r="W854" s="39"/>
      <c r="X854" s="39"/>
      <c r="Y854" s="39"/>
      <c r="Z854" s="40"/>
      <c r="AA854" s="72"/>
      <c r="AB854" s="72"/>
    </row>
    <row r="855" spans="1:28" s="41" customFormat="1" ht="12" customHeight="1">
      <c r="A855" s="46">
        <v>23202353</v>
      </c>
      <c r="B855" s="30" t="s">
        <v>919</v>
      </c>
      <c r="C855" s="31">
        <v>-9414309.4900000002</v>
      </c>
      <c r="D855" s="31">
        <v>-10275656.560000001</v>
      </c>
      <c r="E855" s="31">
        <v>-11740183.66</v>
      </c>
      <c r="F855" s="31">
        <v>-10977432.140000001</v>
      </c>
      <c r="G855" s="31">
        <v>-10293440.449999999</v>
      </c>
      <c r="H855" s="31">
        <v>-11556744.109999999</v>
      </c>
      <c r="I855" s="32">
        <v>-13374785.619999999</v>
      </c>
      <c r="J855" s="32">
        <v>-13782130.1</v>
      </c>
      <c r="K855" s="33">
        <v>-15492440.289999999</v>
      </c>
      <c r="L855" s="33">
        <v>-16463571.99</v>
      </c>
      <c r="M855" s="33">
        <v>-16940438.859999999</v>
      </c>
      <c r="N855" s="33">
        <v>-18534409.25</v>
      </c>
      <c r="O855" s="33">
        <v>-18502384.34</v>
      </c>
      <c r="P855" s="34">
        <f t="shared" si="113"/>
        <v>-13615798.328749999</v>
      </c>
      <c r="Q855" s="42"/>
      <c r="R855" s="42"/>
      <c r="S855" s="45"/>
      <c r="T855" s="38"/>
      <c r="U855" s="39">
        <f t="shared" si="114"/>
        <v>-13615798.328749999</v>
      </c>
      <c r="V855" s="39"/>
      <c r="W855" s="39"/>
      <c r="X855" s="39"/>
      <c r="Y855" s="39"/>
      <c r="Z855" s="40"/>
      <c r="AA855" s="72"/>
      <c r="AB855" s="72"/>
    </row>
    <row r="856" spans="1:28" s="41" customFormat="1" ht="12" customHeight="1">
      <c r="A856" s="54">
        <v>23500003</v>
      </c>
      <c r="B856" s="30" t="s">
        <v>920</v>
      </c>
      <c r="C856" s="113">
        <v>-22869443.239999998</v>
      </c>
      <c r="D856" s="113">
        <v>-23969140.859999999</v>
      </c>
      <c r="E856" s="31">
        <v>-24854850.510000002</v>
      </c>
      <c r="F856" s="31">
        <v>-25314306.75</v>
      </c>
      <c r="G856" s="31">
        <v>-25802206.59</v>
      </c>
      <c r="H856" s="31">
        <v>-26608345.420000002</v>
      </c>
      <c r="I856" s="32">
        <v>-27778977.940000001</v>
      </c>
      <c r="J856" s="32">
        <v>-28782942</v>
      </c>
      <c r="K856" s="33">
        <v>-30244032.469999999</v>
      </c>
      <c r="L856" s="33">
        <v>-31581982.34</v>
      </c>
      <c r="M856" s="33">
        <v>-32563711.190000001</v>
      </c>
      <c r="N856" s="33">
        <v>-33838555.509999998</v>
      </c>
      <c r="O856" s="33">
        <v>-34679107.590000004</v>
      </c>
      <c r="P856" s="34">
        <f t="shared" si="113"/>
        <v>-28342777.249583337</v>
      </c>
      <c r="Q856" s="42" t="s">
        <v>921</v>
      </c>
      <c r="R856" s="42" t="s">
        <v>922</v>
      </c>
      <c r="S856" s="45" t="s">
        <v>923</v>
      </c>
      <c r="T856" s="38"/>
      <c r="U856" s="39"/>
      <c r="V856" s="39"/>
      <c r="W856" s="39">
        <f>P856</f>
        <v>-28342777.249583337</v>
      </c>
      <c r="X856" s="39">
        <f>W856*B1102</f>
        <v>-19040677.756270085</v>
      </c>
      <c r="Y856" s="39">
        <f>W856*B1103</f>
        <v>-9302099.4933132511</v>
      </c>
      <c r="Z856" s="40"/>
      <c r="AA856" s="72"/>
      <c r="AB856" s="72"/>
    </row>
    <row r="857" spans="1:28" s="41" customFormat="1" ht="12" customHeight="1">
      <c r="A857" s="112">
        <v>23500011</v>
      </c>
      <c r="B857" s="30" t="s">
        <v>924</v>
      </c>
      <c r="C857" s="31">
        <v>-4682953.8099999996</v>
      </c>
      <c r="D857" s="31">
        <v>-4672953.8099999996</v>
      </c>
      <c r="E857" s="31">
        <v>-4672953.8099999996</v>
      </c>
      <c r="F857" s="31">
        <v>-4704243.8099999996</v>
      </c>
      <c r="G857" s="31">
        <v>-4533243.8099999996</v>
      </c>
      <c r="H857" s="31">
        <v>-6686993.8099999996</v>
      </c>
      <c r="I857" s="32">
        <v>-6686993.8099999996</v>
      </c>
      <c r="J857" s="32">
        <v>-6686993.8099999996</v>
      </c>
      <c r="K857" s="33">
        <v>-6771993.8099999996</v>
      </c>
      <c r="L857" s="33">
        <v>-6771993.8099999996</v>
      </c>
      <c r="M857" s="33">
        <v>-6821993.8099999996</v>
      </c>
      <c r="N857" s="33">
        <v>-6796993.8099999996</v>
      </c>
      <c r="O857" s="33">
        <v>-6796993.8099999996</v>
      </c>
      <c r="P857" s="34">
        <f t="shared" si="113"/>
        <v>-5962277.1433333335</v>
      </c>
      <c r="Q857" s="42">
        <v>28</v>
      </c>
      <c r="R857" s="42"/>
      <c r="S857" s="45">
        <v>21</v>
      </c>
      <c r="T857" s="38"/>
      <c r="U857" s="39"/>
      <c r="V857" s="39"/>
      <c r="W857" s="39">
        <f>P857</f>
        <v>-5962277.1433333335</v>
      </c>
      <c r="X857" s="39">
        <f>W857</f>
        <v>-5962277.1433333335</v>
      </c>
      <c r="Y857" s="39"/>
      <c r="Z857" s="40"/>
      <c r="AA857" s="72"/>
      <c r="AB857" s="72"/>
    </row>
    <row r="858" spans="1:28" s="41" customFormat="1" ht="12" customHeight="1">
      <c r="A858" s="46">
        <v>23600021</v>
      </c>
      <c r="B858" s="30" t="s">
        <v>925</v>
      </c>
      <c r="C858" s="31">
        <v>-3832781.68</v>
      </c>
      <c r="D858" s="31">
        <v>-4328773.1399999997</v>
      </c>
      <c r="E858" s="31">
        <v>-5504286.2199999997</v>
      </c>
      <c r="F858" s="31">
        <v>-5740315.6399999997</v>
      </c>
      <c r="G858" s="31">
        <v>-5481718.1100000003</v>
      </c>
      <c r="H858" s="31">
        <v>-4696578.91</v>
      </c>
      <c r="I858" s="32">
        <v>-4665281.38</v>
      </c>
      <c r="J858" s="32">
        <v>-3937129.35</v>
      </c>
      <c r="K858" s="33">
        <v>-4138133.43</v>
      </c>
      <c r="L858" s="33">
        <v>-3951306.66</v>
      </c>
      <c r="M858" s="33">
        <v>-4283127.8</v>
      </c>
      <c r="N858" s="33">
        <v>-4181333.58</v>
      </c>
      <c r="O858" s="33">
        <v>-3868439.86</v>
      </c>
      <c r="P858" s="34">
        <f t="shared" si="113"/>
        <v>-4563216.2491666665</v>
      </c>
      <c r="Q858" s="42"/>
      <c r="R858" s="42"/>
      <c r="S858" s="45"/>
      <c r="T858" s="38"/>
      <c r="U858" s="39">
        <f>P858</f>
        <v>-4563216.2491666665</v>
      </c>
      <c r="V858" s="39"/>
      <c r="W858" s="39"/>
      <c r="X858" s="39"/>
      <c r="Y858" s="39"/>
      <c r="Z858" s="40"/>
      <c r="AA858" s="72"/>
      <c r="AB858" s="72"/>
    </row>
    <row r="859" spans="1:28" s="41" customFormat="1" ht="12" customHeight="1">
      <c r="A859" s="46">
        <v>23600022</v>
      </c>
      <c r="B859" s="30" t="s">
        <v>926</v>
      </c>
      <c r="C859" s="31">
        <v>-1104312</v>
      </c>
      <c r="D859" s="31">
        <v>-1425463.15</v>
      </c>
      <c r="E859" s="31">
        <v>-2363129.87</v>
      </c>
      <c r="F859" s="31">
        <v>-2660780.34</v>
      </c>
      <c r="G859" s="31">
        <v>-2229943.39</v>
      </c>
      <c r="H859" s="31">
        <v>-1786825.08</v>
      </c>
      <c r="I859" s="32">
        <v>-1719315.03</v>
      </c>
      <c r="J859" s="32">
        <v>-1167260.81</v>
      </c>
      <c r="K859" s="33">
        <v>-1104456.6200000001</v>
      </c>
      <c r="L859" s="33">
        <v>-933311.22</v>
      </c>
      <c r="M859" s="33">
        <v>-894651.71</v>
      </c>
      <c r="N859" s="33">
        <v>-860624.76</v>
      </c>
      <c r="O859" s="33">
        <v>-1007268.29</v>
      </c>
      <c r="P859" s="34">
        <f t="shared" si="113"/>
        <v>-1516796.0104166667</v>
      </c>
      <c r="Q859" s="42"/>
      <c r="R859" s="42"/>
      <c r="S859" s="45"/>
      <c r="T859" s="38"/>
      <c r="U859" s="39">
        <f>P859</f>
        <v>-1516796.0104166667</v>
      </c>
      <c r="V859" s="39"/>
      <c r="W859" s="39"/>
      <c r="X859" s="39"/>
      <c r="Y859" s="39"/>
      <c r="Z859" s="40"/>
      <c r="AA859" s="72"/>
      <c r="AB859" s="72"/>
    </row>
    <row r="860" spans="1:28" s="41" customFormat="1" ht="12" customHeight="1">
      <c r="A860" s="46">
        <v>23600063</v>
      </c>
      <c r="B860" s="30" t="s">
        <v>927</v>
      </c>
      <c r="C860" s="31">
        <v>-264.45</v>
      </c>
      <c r="D860" s="31">
        <v>-108.27</v>
      </c>
      <c r="E860" s="31">
        <v>-186.36</v>
      </c>
      <c r="F860" s="31">
        <v>-264.45</v>
      </c>
      <c r="G860" s="31">
        <v>-108.27</v>
      </c>
      <c r="H860" s="31">
        <v>-186.36</v>
      </c>
      <c r="I860" s="32">
        <v>-264.45</v>
      </c>
      <c r="J860" s="32">
        <v>-108.27</v>
      </c>
      <c r="K860" s="33">
        <v>-108.27</v>
      </c>
      <c r="L860" s="33">
        <v>-108.27</v>
      </c>
      <c r="M860" s="33">
        <v>0</v>
      </c>
      <c r="N860" s="33">
        <v>0</v>
      </c>
      <c r="O860" s="33">
        <v>0</v>
      </c>
      <c r="P860" s="34">
        <f t="shared" si="113"/>
        <v>-131.26624999999999</v>
      </c>
      <c r="Q860" s="42"/>
      <c r="R860" s="42"/>
      <c r="S860" s="45"/>
      <c r="T860" s="38"/>
      <c r="U860" s="39">
        <f t="shared" ref="U860:U866" si="115">P860</f>
        <v>-131.26624999999999</v>
      </c>
      <c r="V860" s="39"/>
      <c r="W860" s="39"/>
      <c r="X860" s="39"/>
      <c r="Y860" s="39"/>
      <c r="Z860" s="40"/>
      <c r="AA860" s="72"/>
      <c r="AB860" s="72"/>
    </row>
    <row r="861" spans="1:28" s="41" customFormat="1" ht="12" customHeight="1">
      <c r="A861" s="46">
        <v>23600093</v>
      </c>
      <c r="B861" s="30" t="s">
        <v>928</v>
      </c>
      <c r="C861" s="31">
        <v>30330.5</v>
      </c>
      <c r="D861" s="31">
        <v>23.44</v>
      </c>
      <c r="E861" s="31">
        <v>0</v>
      </c>
      <c r="F861" s="31">
        <v>0</v>
      </c>
      <c r="G861" s="31">
        <v>0</v>
      </c>
      <c r="H861" s="31">
        <v>-328338.48</v>
      </c>
      <c r="I861" s="32">
        <v>-351618.95</v>
      </c>
      <c r="J861" s="32">
        <v>0</v>
      </c>
      <c r="K861" s="33">
        <v>0</v>
      </c>
      <c r="L861" s="33">
        <v>0</v>
      </c>
      <c r="M861" s="33">
        <v>0</v>
      </c>
      <c r="N861" s="33">
        <v>-323745.42</v>
      </c>
      <c r="O861" s="33">
        <v>0</v>
      </c>
      <c r="P861" s="34">
        <f t="shared" si="113"/>
        <v>-82376.179999999993</v>
      </c>
      <c r="Q861" s="42"/>
      <c r="R861" s="42"/>
      <c r="S861" s="45"/>
      <c r="T861" s="38"/>
      <c r="U861" s="39">
        <f t="shared" si="115"/>
        <v>-82376.179999999993</v>
      </c>
      <c r="V861" s="39"/>
      <c r="W861" s="39"/>
      <c r="X861" s="39"/>
      <c r="Y861" s="39"/>
      <c r="Z861" s="40"/>
      <c r="AA861" s="72"/>
      <c r="AB861" s="72"/>
    </row>
    <row r="862" spans="1:28" s="41" customFormat="1" ht="12" customHeight="1">
      <c r="A862" s="59">
        <v>23600173</v>
      </c>
      <c r="B862" s="30" t="s">
        <v>929</v>
      </c>
      <c r="C862" s="31">
        <v>0</v>
      </c>
      <c r="D862" s="31">
        <v>0</v>
      </c>
      <c r="E862" s="31">
        <v>0</v>
      </c>
      <c r="F862" s="31">
        <v>0</v>
      </c>
      <c r="G862" s="31">
        <v>0</v>
      </c>
      <c r="H862" s="31">
        <v>0</v>
      </c>
      <c r="I862" s="32">
        <v>0</v>
      </c>
      <c r="J862" s="32">
        <v>0</v>
      </c>
      <c r="K862" s="33">
        <v>0</v>
      </c>
      <c r="L862" s="33">
        <v>0</v>
      </c>
      <c r="M862" s="33">
        <v>-2264.4499999999998</v>
      </c>
      <c r="N862" s="33">
        <v>-2264.4499999999998</v>
      </c>
      <c r="O862" s="33">
        <v>-2264.4499999999998</v>
      </c>
      <c r="P862" s="34">
        <f t="shared" si="113"/>
        <v>-471.76041666666669</v>
      </c>
      <c r="Q862" s="42"/>
      <c r="R862" s="42"/>
      <c r="S862" s="45"/>
      <c r="T862" s="38"/>
      <c r="U862" s="39">
        <f t="shared" si="115"/>
        <v>-471.76041666666669</v>
      </c>
      <c r="V862" s="39"/>
      <c r="W862" s="39"/>
      <c r="X862" s="39"/>
      <c r="Y862" s="39"/>
      <c r="Z862" s="40"/>
      <c r="AA862" s="72"/>
      <c r="AB862" s="72"/>
    </row>
    <row r="863" spans="1:28" s="41" customFormat="1" ht="12" customHeight="1">
      <c r="A863" s="46">
        <v>23600201</v>
      </c>
      <c r="B863" s="30" t="s">
        <v>930</v>
      </c>
      <c r="C863" s="31">
        <v>-36384210.43</v>
      </c>
      <c r="D863" s="31">
        <v>-40426106.100000001</v>
      </c>
      <c r="E863" s="31">
        <v>-44469590.329999998</v>
      </c>
      <c r="F863" s="31">
        <v>-48285581.899999999</v>
      </c>
      <c r="G863" s="31">
        <v>-52904452.840000004</v>
      </c>
      <c r="H863" s="31">
        <v>-57523322.659999996</v>
      </c>
      <c r="I863" s="32">
        <v>-62926537.219999999</v>
      </c>
      <c r="J863" s="32">
        <v>-43050553.270000003</v>
      </c>
      <c r="K863" s="33">
        <v>-47689762.329999998</v>
      </c>
      <c r="L863" s="33">
        <v>-48343602.93</v>
      </c>
      <c r="M863" s="33">
        <v>-52318584.840000004</v>
      </c>
      <c r="N863" s="33">
        <v>-54396199.840000004</v>
      </c>
      <c r="O863" s="33">
        <v>-33640295.490000002</v>
      </c>
      <c r="P863" s="34">
        <f t="shared" si="113"/>
        <v>-48945545.601666667</v>
      </c>
      <c r="Q863" s="42"/>
      <c r="R863" s="42"/>
      <c r="S863" s="45"/>
      <c r="T863" s="38"/>
      <c r="U863" s="39">
        <f t="shared" si="115"/>
        <v>-48945545.601666667</v>
      </c>
      <c r="V863" s="39"/>
      <c r="W863" s="39"/>
      <c r="X863" s="39"/>
      <c r="Y863" s="39"/>
      <c r="Z863" s="40"/>
      <c r="AA863" s="72"/>
      <c r="AB863" s="72"/>
    </row>
    <row r="864" spans="1:28" s="41" customFormat="1" ht="12" customHeight="1">
      <c r="A864" s="46">
        <v>23600211</v>
      </c>
      <c r="B864" s="30" t="s">
        <v>931</v>
      </c>
      <c r="C864" s="31">
        <v>-7911332.6399999997</v>
      </c>
      <c r="D864" s="31">
        <v>-8790422.0800000001</v>
      </c>
      <c r="E864" s="31">
        <v>-4390164.92</v>
      </c>
      <c r="F864" s="31">
        <v>-5742885.5899999999</v>
      </c>
      <c r="G864" s="31">
        <v>-6847693.2599999998</v>
      </c>
      <c r="H864" s="31">
        <v>-7951237.9299999997</v>
      </c>
      <c r="I864" s="32">
        <v>-9054781.6099999994</v>
      </c>
      <c r="J864" s="32">
        <v>-10159057.289999999</v>
      </c>
      <c r="K864" s="33">
        <v>-5520242.6600000001</v>
      </c>
      <c r="L864" s="33">
        <v>-6038394.3399999999</v>
      </c>
      <c r="M864" s="33">
        <v>-6956256.0199999996</v>
      </c>
      <c r="N864" s="33">
        <v>-7950147.0800000001</v>
      </c>
      <c r="O864" s="33">
        <v>-8944626.0800000001</v>
      </c>
      <c r="P864" s="34">
        <f t="shared" si="113"/>
        <v>-7319105.1783333337</v>
      </c>
      <c r="Q864" s="42"/>
      <c r="R864" s="42"/>
      <c r="S864" s="45"/>
      <c r="T864" s="38"/>
      <c r="U864" s="39">
        <f t="shared" si="115"/>
        <v>-7319105.1783333337</v>
      </c>
      <c r="V864" s="39"/>
      <c r="W864" s="39"/>
      <c r="X864" s="39"/>
      <c r="Y864" s="39"/>
      <c r="Z864" s="40"/>
      <c r="AA864" s="72"/>
      <c r="AB864" s="72"/>
    </row>
    <row r="865" spans="1:28" s="41" customFormat="1" ht="12" customHeight="1">
      <c r="A865" s="46">
        <v>23600213</v>
      </c>
      <c r="B865" s="30" t="s">
        <v>932</v>
      </c>
      <c r="C865" s="31">
        <v>-76702.59</v>
      </c>
      <c r="D865" s="31">
        <v>-92809.58</v>
      </c>
      <c r="E865" s="31">
        <v>-33844.120000000003</v>
      </c>
      <c r="F865" s="31">
        <v>-44961.599999999999</v>
      </c>
      <c r="G865" s="31">
        <v>-150838.34</v>
      </c>
      <c r="H865" s="31">
        <v>-367672.46</v>
      </c>
      <c r="I865" s="32">
        <v>-587233.5</v>
      </c>
      <c r="J865" s="32">
        <v>-123625.97</v>
      </c>
      <c r="K865" s="33">
        <v>-188464.83</v>
      </c>
      <c r="L865" s="33">
        <v>-229501.91</v>
      </c>
      <c r="M865" s="33">
        <v>-25515.65</v>
      </c>
      <c r="N865" s="33">
        <v>-46158.93</v>
      </c>
      <c r="O865" s="33">
        <v>-57612.13</v>
      </c>
      <c r="P865" s="34">
        <f t="shared" si="113"/>
        <v>-163148.6875</v>
      </c>
      <c r="Q865" s="42"/>
      <c r="R865" s="42"/>
      <c r="S865" s="45"/>
      <c r="T865" s="38"/>
      <c r="U865" s="39">
        <f t="shared" si="115"/>
        <v>-163148.6875</v>
      </c>
      <c r="V865" s="39"/>
      <c r="W865" s="39"/>
      <c r="X865" s="39"/>
      <c r="Y865" s="39"/>
      <c r="Z865" s="40"/>
      <c r="AA865" s="72"/>
      <c r="AB865" s="72"/>
    </row>
    <row r="866" spans="1:28" s="41" customFormat="1" ht="12" customHeight="1">
      <c r="A866" s="46">
        <v>23600221</v>
      </c>
      <c r="B866" s="30" t="s">
        <v>933</v>
      </c>
      <c r="C866" s="31">
        <v>-145680</v>
      </c>
      <c r="D866" s="31">
        <v>-194240</v>
      </c>
      <c r="E866" s="31">
        <v>339474.39</v>
      </c>
      <c r="F866" s="31">
        <v>290977.39</v>
      </c>
      <c r="G866" s="31">
        <v>243212.29</v>
      </c>
      <c r="H866" s="31">
        <v>194570.29</v>
      </c>
      <c r="I866" s="32">
        <v>145929.29</v>
      </c>
      <c r="J866" s="32">
        <v>97287.29</v>
      </c>
      <c r="K866" s="33">
        <v>48646.29</v>
      </c>
      <c r="L866" s="33">
        <v>0</v>
      </c>
      <c r="M866" s="33">
        <v>-49717</v>
      </c>
      <c r="N866" s="33">
        <v>-99434</v>
      </c>
      <c r="O866" s="33">
        <v>-149152</v>
      </c>
      <c r="P866" s="34">
        <f t="shared" si="113"/>
        <v>72440.852500000023</v>
      </c>
      <c r="Q866" s="42"/>
      <c r="R866" s="42"/>
      <c r="S866" s="45"/>
      <c r="T866" s="38"/>
      <c r="U866" s="39">
        <f t="shared" si="115"/>
        <v>72440.852500000023</v>
      </c>
      <c r="V866" s="39"/>
      <c r="W866" s="39"/>
      <c r="X866" s="39"/>
      <c r="Y866" s="39"/>
      <c r="Z866" s="40"/>
      <c r="AA866" s="72"/>
      <c r="AB866" s="72"/>
    </row>
    <row r="867" spans="1:28" s="41" customFormat="1" ht="12" customHeight="1">
      <c r="A867" s="46">
        <v>23600232</v>
      </c>
      <c r="B867" s="30" t="s">
        <v>934</v>
      </c>
      <c r="C867" s="31">
        <v>-15926160.42</v>
      </c>
      <c r="D867" s="31">
        <v>-17695686.48</v>
      </c>
      <c r="E867" s="31">
        <v>-19465453.879999999</v>
      </c>
      <c r="F867" s="31">
        <v>-21117975.359999999</v>
      </c>
      <c r="G867" s="31">
        <v>-22976874.07</v>
      </c>
      <c r="H867" s="31">
        <v>-24835773.75</v>
      </c>
      <c r="I867" s="32">
        <v>-27399921.649999999</v>
      </c>
      <c r="J867" s="32">
        <v>-18430542.609999999</v>
      </c>
      <c r="K867" s="33">
        <v>-20323012.359999999</v>
      </c>
      <c r="L867" s="33">
        <v>-21703412.239999998</v>
      </c>
      <c r="M867" s="33">
        <v>-23440785.239999998</v>
      </c>
      <c r="N867" s="33">
        <v>-24862896.66</v>
      </c>
      <c r="O867" s="33">
        <v>-15752515.65</v>
      </c>
      <c r="P867" s="34">
        <f t="shared" si="113"/>
        <v>-21507639.361250002</v>
      </c>
      <c r="Q867" s="42"/>
      <c r="R867" s="42"/>
      <c r="S867" s="45"/>
      <c r="T867" s="38"/>
      <c r="U867" s="39">
        <f>P867</f>
        <v>-21507639.361250002</v>
      </c>
      <c r="V867" s="39"/>
      <c r="W867" s="39"/>
      <c r="X867" s="39"/>
      <c r="Y867" s="39"/>
      <c r="Z867" s="40"/>
      <c r="AA867" s="72"/>
      <c r="AB867" s="72"/>
    </row>
    <row r="868" spans="1:28" s="41" customFormat="1" ht="12" customHeight="1">
      <c r="A868" s="46">
        <v>23600351</v>
      </c>
      <c r="B868" s="30" t="s">
        <v>935</v>
      </c>
      <c r="C868" s="31">
        <v>-9134082.0700000003</v>
      </c>
      <c r="D868" s="31">
        <v>-6317559.6200000001</v>
      </c>
      <c r="E868" s="31">
        <v>-8251693.3200000003</v>
      </c>
      <c r="F868" s="31">
        <v>-11445906.41</v>
      </c>
      <c r="G868" s="31">
        <v>-8552316.6199999992</v>
      </c>
      <c r="H868" s="31">
        <v>-10047416.609999999</v>
      </c>
      <c r="I868" s="32">
        <v>-10990029.039999999</v>
      </c>
      <c r="J868" s="32">
        <v>-6850285.7000000002</v>
      </c>
      <c r="K868" s="33">
        <v>-7561546.7800000003</v>
      </c>
      <c r="L868" s="33">
        <v>-9124802.3499999996</v>
      </c>
      <c r="M868" s="33">
        <v>-5812319.3300000001</v>
      </c>
      <c r="N868" s="33">
        <v>-7856396.29</v>
      </c>
      <c r="O868" s="33">
        <v>-8966980.6099999994</v>
      </c>
      <c r="P868" s="34">
        <f t="shared" si="113"/>
        <v>-8488400.2841666657</v>
      </c>
      <c r="Q868" s="42"/>
      <c r="R868" s="42"/>
      <c r="S868" s="45"/>
      <c r="T868" s="38"/>
      <c r="U868" s="39">
        <f>P868</f>
        <v>-8488400.2841666657</v>
      </c>
      <c r="V868" s="39"/>
      <c r="W868" s="39"/>
      <c r="X868" s="39"/>
      <c r="Y868" s="39"/>
      <c r="Z868" s="40"/>
      <c r="AA868" s="72"/>
      <c r="AB868" s="72"/>
    </row>
    <row r="869" spans="1:28" s="41" customFormat="1" ht="12" customHeight="1">
      <c r="A869" s="46">
        <v>23600391</v>
      </c>
      <c r="B869" s="30" t="s">
        <v>936</v>
      </c>
      <c r="C869" s="31">
        <v>-486160.35</v>
      </c>
      <c r="D869" s="31">
        <v>-179067.4</v>
      </c>
      <c r="E869" s="31">
        <v>-307777.96000000002</v>
      </c>
      <c r="F869" s="31">
        <v>-436488.52</v>
      </c>
      <c r="G869" s="31">
        <v>-133273.96</v>
      </c>
      <c r="H869" s="31">
        <v>-261569.67</v>
      </c>
      <c r="I869" s="32">
        <v>-389865.38</v>
      </c>
      <c r="J869" s="32">
        <v>-112997.97</v>
      </c>
      <c r="K869" s="33">
        <v>-241293.68</v>
      </c>
      <c r="L869" s="33">
        <v>-369589.39</v>
      </c>
      <c r="M869" s="33">
        <v>-264438.13</v>
      </c>
      <c r="N869" s="33">
        <v>-392733.84</v>
      </c>
      <c r="O869" s="33">
        <v>-521029.55</v>
      </c>
      <c r="P869" s="34">
        <f t="shared" si="113"/>
        <v>-299390.90416666662</v>
      </c>
      <c r="Q869" s="42"/>
      <c r="R869" s="42"/>
      <c r="S869" s="45"/>
      <c r="T869" s="38"/>
      <c r="U869" s="39">
        <f t="shared" ref="U869:U871" si="116">P869</f>
        <v>-299390.90416666662</v>
      </c>
      <c r="V869" s="39"/>
      <c r="W869" s="39"/>
      <c r="X869" s="39"/>
      <c r="Y869" s="39"/>
      <c r="Z869" s="40"/>
      <c r="AA869" s="72"/>
      <c r="AB869" s="72"/>
    </row>
    <row r="870" spans="1:28" s="41" customFormat="1" ht="12" customHeight="1">
      <c r="A870" s="46">
        <v>23600421</v>
      </c>
      <c r="B870" s="30" t="s">
        <v>937</v>
      </c>
      <c r="C870" s="31">
        <v>0</v>
      </c>
      <c r="D870" s="31">
        <v>0</v>
      </c>
      <c r="E870" s="31">
        <v>0</v>
      </c>
      <c r="F870" s="31">
        <v>0</v>
      </c>
      <c r="G870" s="31">
        <v>-9.16</v>
      </c>
      <c r="H870" s="31">
        <v>-18.329999999999998</v>
      </c>
      <c r="I870" s="32">
        <v>0</v>
      </c>
      <c r="J870" s="32">
        <v>-4.6100000000000003</v>
      </c>
      <c r="K870" s="33">
        <v>-4.6100000000000003</v>
      </c>
      <c r="L870" s="33">
        <v>0</v>
      </c>
      <c r="M870" s="33">
        <v>0</v>
      </c>
      <c r="N870" s="33">
        <v>0</v>
      </c>
      <c r="O870" s="33">
        <v>0</v>
      </c>
      <c r="P870" s="34">
        <f t="shared" si="113"/>
        <v>-3.0591666666666666</v>
      </c>
      <c r="Q870" s="42"/>
      <c r="R870" s="42"/>
      <c r="S870" s="45"/>
      <c r="T870" s="38"/>
      <c r="U870" s="39">
        <f t="shared" si="116"/>
        <v>-3.0591666666666666</v>
      </c>
      <c r="V870" s="39"/>
      <c r="W870" s="39"/>
      <c r="X870" s="39"/>
      <c r="Y870" s="39"/>
      <c r="Z870" s="40"/>
      <c r="AA870" s="72"/>
      <c r="AB870" s="72"/>
    </row>
    <row r="871" spans="1:28" s="41" customFormat="1" ht="12" customHeight="1">
      <c r="A871" s="46">
        <v>23600431</v>
      </c>
      <c r="B871" s="30" t="s">
        <v>938</v>
      </c>
      <c r="C871" s="31">
        <v>800</v>
      </c>
      <c r="D871" s="31">
        <v>2400</v>
      </c>
      <c r="E871" s="31">
        <v>2400</v>
      </c>
      <c r="F871" s="31">
        <v>1600</v>
      </c>
      <c r="G871" s="31">
        <v>1600</v>
      </c>
      <c r="H871" s="31">
        <v>1600</v>
      </c>
      <c r="I871" s="32">
        <v>1600</v>
      </c>
      <c r="J871" s="32">
        <v>1600</v>
      </c>
      <c r="K871" s="33">
        <v>1600</v>
      </c>
      <c r="L871" s="33">
        <v>1600</v>
      </c>
      <c r="M871" s="33">
        <v>1600</v>
      </c>
      <c r="N871" s="33">
        <v>1600</v>
      </c>
      <c r="O871" s="33">
        <v>1600</v>
      </c>
      <c r="P871" s="34">
        <f t="shared" si="113"/>
        <v>1700</v>
      </c>
      <c r="Q871" s="42"/>
      <c r="R871" s="42"/>
      <c r="S871" s="45"/>
      <c r="T871" s="38"/>
      <c r="U871" s="39">
        <f t="shared" si="116"/>
        <v>1700</v>
      </c>
      <c r="V871" s="39"/>
      <c r="W871" s="39"/>
      <c r="X871" s="39"/>
      <c r="Y871" s="39"/>
      <c r="Z871" s="40"/>
      <c r="AA871" s="72"/>
      <c r="AB871" s="72"/>
    </row>
    <row r="872" spans="1:28" s="41" customFormat="1" ht="12" customHeight="1">
      <c r="A872" s="46">
        <v>23600471</v>
      </c>
      <c r="B872" s="30" t="s">
        <v>939</v>
      </c>
      <c r="C872" s="31">
        <v>-783140.79</v>
      </c>
      <c r="D872" s="31">
        <v>-5085489.53</v>
      </c>
      <c r="E872" s="31">
        <v>-6752294.9900000002</v>
      </c>
      <c r="F872" s="31">
        <v>-8407730.9000000004</v>
      </c>
      <c r="G872" s="31">
        <v>-9053408.2599999998</v>
      </c>
      <c r="H872" s="31">
        <v>-8444309.8000000007</v>
      </c>
      <c r="I872" s="32">
        <v>-7549493.96</v>
      </c>
      <c r="J872" s="32">
        <v>-6719766.5499999998</v>
      </c>
      <c r="K872" s="33">
        <v>-5833545.8700000001</v>
      </c>
      <c r="L872" s="33">
        <v>-6065798.7300000004</v>
      </c>
      <c r="M872" s="33">
        <v>-5909908.9400000004</v>
      </c>
      <c r="N872" s="33">
        <v>-6500357.9500000002</v>
      </c>
      <c r="O872" s="33">
        <v>-1624806.04</v>
      </c>
      <c r="P872" s="34">
        <f t="shared" si="113"/>
        <v>-6460506.5745833339</v>
      </c>
      <c r="Q872" s="42"/>
      <c r="R872" s="42"/>
      <c r="S872" s="45"/>
      <c r="T872" s="38"/>
      <c r="U872" s="39">
        <f>P872</f>
        <v>-6460506.5745833339</v>
      </c>
      <c r="V872" s="39"/>
      <c r="W872" s="39"/>
      <c r="X872" s="39"/>
      <c r="Y872" s="39"/>
      <c r="Z872" s="40"/>
      <c r="AA872" s="72"/>
      <c r="AB872" s="72"/>
    </row>
    <row r="873" spans="1:28" s="41" customFormat="1" ht="12" customHeight="1">
      <c r="A873" s="46">
        <v>23600552</v>
      </c>
      <c r="B873" s="30" t="s">
        <v>940</v>
      </c>
      <c r="C873" s="31">
        <v>-1594730</v>
      </c>
      <c r="D873" s="31">
        <v>-1799488.94</v>
      </c>
      <c r="E873" s="31">
        <v>-3058473.45</v>
      </c>
      <c r="F873" s="31">
        <v>-4503371.92</v>
      </c>
      <c r="G873" s="31">
        <v>-5110413.99</v>
      </c>
      <c r="H873" s="31">
        <v>-4168369.03</v>
      </c>
      <c r="I873" s="32">
        <v>-3693025.16</v>
      </c>
      <c r="J873" s="32">
        <v>-2783517.89</v>
      </c>
      <c r="K873" s="33">
        <v>-1881022.26</v>
      </c>
      <c r="L873" s="33">
        <v>-1729630.02</v>
      </c>
      <c r="M873" s="33">
        <v>-1502913.69</v>
      </c>
      <c r="N873" s="33">
        <v>-1325180.94</v>
      </c>
      <c r="O873" s="33">
        <v>-1422846.71</v>
      </c>
      <c r="P873" s="34">
        <f t="shared" si="113"/>
        <v>-2755349.6370833339</v>
      </c>
      <c r="Q873" s="42"/>
      <c r="R873" s="42"/>
      <c r="S873" s="45"/>
      <c r="T873" s="38"/>
      <c r="U873" s="39">
        <f t="shared" ref="U873:U903" si="117">P873</f>
        <v>-2755349.6370833339</v>
      </c>
      <c r="V873" s="39"/>
      <c r="W873" s="39"/>
      <c r="X873" s="39"/>
      <c r="Y873" s="39"/>
      <c r="Z873" s="40"/>
      <c r="AA873" s="72"/>
      <c r="AB873" s="72"/>
    </row>
    <row r="874" spans="1:28" s="41" customFormat="1" ht="12" customHeight="1">
      <c r="A874" s="46">
        <v>23600602</v>
      </c>
      <c r="B874" s="30" t="s">
        <v>941</v>
      </c>
      <c r="C874" s="31">
        <v>-2389518.0299999998</v>
      </c>
      <c r="D874" s="31">
        <v>-2454203.2799999998</v>
      </c>
      <c r="E874" s="31">
        <v>-3983154.92</v>
      </c>
      <c r="F874" s="31">
        <v>-6103800.2999999998</v>
      </c>
      <c r="G874" s="31">
        <v>-5874816.5300000003</v>
      </c>
      <c r="H874" s="31">
        <v>-5847775.5300000003</v>
      </c>
      <c r="I874" s="32">
        <v>-5788732.1699999999</v>
      </c>
      <c r="J874" s="32">
        <v>-3453232.2</v>
      </c>
      <c r="K874" s="33">
        <v>-2849993.34</v>
      </c>
      <c r="L874" s="33">
        <v>-2948849.52</v>
      </c>
      <c r="M874" s="33">
        <v>-1725828.89</v>
      </c>
      <c r="N874" s="33">
        <v>-1889716.87</v>
      </c>
      <c r="O874" s="33">
        <v>-2177488.23</v>
      </c>
      <c r="P874" s="34">
        <f t="shared" si="113"/>
        <v>-3766967.2233333341</v>
      </c>
      <c r="Q874" s="42"/>
      <c r="R874" s="42"/>
      <c r="S874" s="45"/>
      <c r="T874" s="38"/>
      <c r="U874" s="39">
        <f t="shared" si="117"/>
        <v>-3766967.2233333341</v>
      </c>
      <c r="V874" s="39"/>
      <c r="W874" s="39"/>
      <c r="X874" s="39"/>
      <c r="Y874" s="39"/>
      <c r="Z874" s="40"/>
      <c r="AA874" s="72"/>
      <c r="AB874" s="72"/>
    </row>
    <row r="875" spans="1:28" s="41" customFormat="1" ht="12" customHeight="1">
      <c r="A875" s="46">
        <v>23601003</v>
      </c>
      <c r="B875" s="30" t="s">
        <v>942</v>
      </c>
      <c r="C875" s="31">
        <v>-114661.17</v>
      </c>
      <c r="D875" s="31">
        <v>-81776.210000000006</v>
      </c>
      <c r="E875" s="31">
        <v>-101068.08</v>
      </c>
      <c r="F875" s="31">
        <v>-182866.48</v>
      </c>
      <c r="G875" s="31">
        <v>-67029.23</v>
      </c>
      <c r="H875" s="31">
        <v>-123916.34</v>
      </c>
      <c r="I875" s="32">
        <v>-120589.11</v>
      </c>
      <c r="J875" s="32">
        <v>-117579.03</v>
      </c>
      <c r="K875" s="33">
        <v>-121170.89</v>
      </c>
      <c r="L875" s="33">
        <v>-76014.42</v>
      </c>
      <c r="M875" s="33">
        <v>-101061.46</v>
      </c>
      <c r="N875" s="33">
        <v>-103858.34</v>
      </c>
      <c r="O875" s="33">
        <v>-124277.43</v>
      </c>
      <c r="P875" s="34">
        <f t="shared" si="113"/>
        <v>-109699.90750000002</v>
      </c>
      <c r="Q875" s="42"/>
      <c r="R875" s="42"/>
      <c r="S875" s="45"/>
      <c r="T875" s="38"/>
      <c r="U875" s="39">
        <f t="shared" si="117"/>
        <v>-109699.90750000002</v>
      </c>
      <c r="V875" s="39"/>
      <c r="W875" s="39"/>
      <c r="X875" s="39"/>
      <c r="Y875" s="39"/>
      <c r="Z875" s="40"/>
      <c r="AA875" s="72"/>
      <c r="AB875" s="72"/>
    </row>
    <row r="876" spans="1:28" s="41" customFormat="1" ht="12" customHeight="1">
      <c r="A876" s="46">
        <v>23601013</v>
      </c>
      <c r="B876" s="30" t="s">
        <v>943</v>
      </c>
      <c r="C876" s="31">
        <v>-88224.69</v>
      </c>
      <c r="D876" s="31">
        <v>-121415</v>
      </c>
      <c r="E876" s="31">
        <v>-42595.040000000001</v>
      </c>
      <c r="F876" s="31">
        <v>-141234.76999999999</v>
      </c>
      <c r="G876" s="31">
        <v>-78298.27</v>
      </c>
      <c r="H876" s="31">
        <v>-83809.22</v>
      </c>
      <c r="I876" s="32">
        <v>-78824.94</v>
      </c>
      <c r="J876" s="32">
        <v>-118184.26</v>
      </c>
      <c r="K876" s="33">
        <v>-84303.5</v>
      </c>
      <c r="L876" s="33">
        <v>-88348.06</v>
      </c>
      <c r="M876" s="33">
        <v>-84659.05</v>
      </c>
      <c r="N876" s="33">
        <v>-100762.28</v>
      </c>
      <c r="O876" s="33">
        <v>-111135.61</v>
      </c>
      <c r="P876" s="34">
        <f t="shared" si="113"/>
        <v>-93509.544999999998</v>
      </c>
      <c r="Q876" s="42"/>
      <c r="R876" s="42"/>
      <c r="S876" s="45"/>
      <c r="T876" s="38"/>
      <c r="U876" s="39">
        <f t="shared" si="117"/>
        <v>-93509.544999999998</v>
      </c>
      <c r="V876" s="39"/>
      <c r="W876" s="39"/>
      <c r="X876" s="39"/>
      <c r="Y876" s="39"/>
      <c r="Z876" s="40"/>
      <c r="AA876" s="72"/>
      <c r="AB876" s="72"/>
    </row>
    <row r="877" spans="1:28" s="41" customFormat="1" ht="12" customHeight="1">
      <c r="A877" s="46">
        <v>23601023</v>
      </c>
      <c r="B877" s="30" t="s">
        <v>944</v>
      </c>
      <c r="C877" s="31">
        <v>-10011.48</v>
      </c>
      <c r="D877" s="31">
        <v>-8858.75</v>
      </c>
      <c r="E877" s="31">
        <v>-12268.96</v>
      </c>
      <c r="F877" s="31">
        <v>-35110.61</v>
      </c>
      <c r="G877" s="31">
        <v>-2944.79</v>
      </c>
      <c r="H877" s="31">
        <v>-5202.66</v>
      </c>
      <c r="I877" s="32">
        <v>-9418.2000000000007</v>
      </c>
      <c r="J877" s="32">
        <v>-7447.12</v>
      </c>
      <c r="K877" s="33">
        <v>-8851.36</v>
      </c>
      <c r="L877" s="33">
        <v>-17003.12</v>
      </c>
      <c r="M877" s="33">
        <v>-4810.29</v>
      </c>
      <c r="N877" s="33">
        <v>-6859.18</v>
      </c>
      <c r="O877" s="33">
        <v>-7431.51</v>
      </c>
      <c r="P877" s="34">
        <f t="shared" si="113"/>
        <v>-10624.711249999998</v>
      </c>
      <c r="Q877" s="42"/>
      <c r="R877" s="42"/>
      <c r="S877" s="45"/>
      <c r="T877" s="38"/>
      <c r="U877" s="39">
        <f t="shared" si="117"/>
        <v>-10624.711249999998</v>
      </c>
      <c r="V877" s="39"/>
      <c r="W877" s="39"/>
      <c r="X877" s="39"/>
      <c r="Y877" s="39"/>
      <c r="Z877" s="40"/>
      <c r="AA877" s="72"/>
      <c r="AB877" s="72"/>
    </row>
    <row r="878" spans="1:28" s="41" customFormat="1" ht="12" customHeight="1">
      <c r="A878" s="46">
        <v>23601043</v>
      </c>
      <c r="B878" s="30" t="s">
        <v>945</v>
      </c>
      <c r="C878" s="31">
        <v>-8522.16</v>
      </c>
      <c r="D878" s="31">
        <v>-3024.19</v>
      </c>
      <c r="E878" s="31">
        <v>-4632.29</v>
      </c>
      <c r="F878" s="31">
        <v>-5118.7299999999996</v>
      </c>
      <c r="G878" s="31">
        <v>-103193.85</v>
      </c>
      <c r="H878" s="31">
        <v>-121856.35</v>
      </c>
      <c r="I878" s="32">
        <v>-123884.55</v>
      </c>
      <c r="J878" s="32">
        <v>-1410.88</v>
      </c>
      <c r="K878" s="33">
        <v>-2630.73</v>
      </c>
      <c r="L878" s="33">
        <v>-4409.57</v>
      </c>
      <c r="M878" s="33">
        <v>-1524.38</v>
      </c>
      <c r="N878" s="33">
        <v>-3239.12</v>
      </c>
      <c r="O878" s="33">
        <v>-4714.45</v>
      </c>
      <c r="P878" s="34">
        <f t="shared" si="113"/>
        <v>-31795.245416666668</v>
      </c>
      <c r="Q878" s="42"/>
      <c r="R878" s="42"/>
      <c r="S878" s="45"/>
      <c r="T878" s="38"/>
      <c r="U878" s="39">
        <f t="shared" si="117"/>
        <v>-31795.245416666668</v>
      </c>
      <c r="V878" s="39"/>
      <c r="W878" s="39"/>
      <c r="X878" s="39"/>
      <c r="Y878" s="39"/>
      <c r="Z878" s="40"/>
      <c r="AA878" s="72"/>
      <c r="AB878" s="72"/>
    </row>
    <row r="879" spans="1:28" s="41" customFormat="1" ht="12" customHeight="1">
      <c r="A879" s="46">
        <v>23700363</v>
      </c>
      <c r="B879" s="30" t="s">
        <v>946</v>
      </c>
      <c r="C879" s="31">
        <v>-312812.5</v>
      </c>
      <c r="D879" s="31">
        <v>-402187.5</v>
      </c>
      <c r="E879" s="31">
        <v>-491562.5</v>
      </c>
      <c r="F879" s="31">
        <v>-44687.5</v>
      </c>
      <c r="G879" s="31">
        <v>-134062.5</v>
      </c>
      <c r="H879" s="31">
        <v>-223437.5</v>
      </c>
      <c r="I879" s="32">
        <v>-312812.5</v>
      </c>
      <c r="J879" s="32">
        <v>-402187.5</v>
      </c>
      <c r="K879" s="33">
        <v>-491562.5</v>
      </c>
      <c r="L879" s="33">
        <v>-44687.5</v>
      </c>
      <c r="M879" s="33">
        <v>-134062.5</v>
      </c>
      <c r="N879" s="33">
        <v>-223437.5</v>
      </c>
      <c r="O879" s="33">
        <v>-312812.5</v>
      </c>
      <c r="P879" s="34">
        <f t="shared" si="113"/>
        <v>-268125</v>
      </c>
      <c r="Q879" s="42"/>
      <c r="R879" s="42"/>
      <c r="S879" s="45"/>
      <c r="T879" s="38"/>
      <c r="U879" s="39">
        <f t="shared" si="117"/>
        <v>-268125</v>
      </c>
      <c r="V879" s="39"/>
      <c r="W879" s="39"/>
      <c r="X879" s="39"/>
      <c r="Y879" s="39"/>
      <c r="Z879" s="40"/>
      <c r="AA879" s="72"/>
      <c r="AB879" s="72"/>
    </row>
    <row r="880" spans="1:28" s="41" customFormat="1" ht="12" customHeight="1">
      <c r="A880" s="46">
        <v>23700383</v>
      </c>
      <c r="B880" s="30" t="s">
        <v>947</v>
      </c>
      <c r="C880" s="31">
        <v>-42000</v>
      </c>
      <c r="D880" s="31">
        <v>-54000</v>
      </c>
      <c r="E880" s="31">
        <v>-66000</v>
      </c>
      <c r="F880" s="31">
        <v>-6000</v>
      </c>
      <c r="G880" s="31">
        <v>-18000</v>
      </c>
      <c r="H880" s="31">
        <v>-30000</v>
      </c>
      <c r="I880" s="32">
        <v>-42000</v>
      </c>
      <c r="J880" s="32">
        <v>-54000</v>
      </c>
      <c r="K880" s="33">
        <v>-66000</v>
      </c>
      <c r="L880" s="33">
        <v>-6000</v>
      </c>
      <c r="M880" s="33">
        <v>-18000</v>
      </c>
      <c r="N880" s="33">
        <v>-30000</v>
      </c>
      <c r="O880" s="33">
        <v>-42000</v>
      </c>
      <c r="P880" s="34">
        <f t="shared" si="113"/>
        <v>-36000</v>
      </c>
      <c r="Q880" s="42"/>
      <c r="R880" s="42"/>
      <c r="S880" s="45"/>
      <c r="T880" s="38"/>
      <c r="U880" s="39">
        <f t="shared" si="117"/>
        <v>-36000</v>
      </c>
      <c r="V880" s="39"/>
      <c r="W880" s="39"/>
      <c r="X880" s="39"/>
      <c r="Y880" s="39"/>
      <c r="Z880" s="40"/>
      <c r="AA880" s="72"/>
      <c r="AB880" s="72"/>
    </row>
    <row r="881" spans="1:28" s="41" customFormat="1" ht="12" customHeight="1">
      <c r="A881" s="46">
        <v>23700713</v>
      </c>
      <c r="B881" s="30" t="s">
        <v>948</v>
      </c>
      <c r="C881" s="31">
        <v>-13926.69</v>
      </c>
      <c r="D881" s="31">
        <v>-67565.86</v>
      </c>
      <c r="E881" s="31">
        <v>-116920.3</v>
      </c>
      <c r="F881" s="31">
        <v>-14031.69</v>
      </c>
      <c r="G881" s="31">
        <v>-65115.3</v>
      </c>
      <c r="H881" s="31">
        <v>-115296.14</v>
      </c>
      <c r="I881" s="32">
        <v>-13908.92</v>
      </c>
      <c r="J881" s="32">
        <v>-63291.14</v>
      </c>
      <c r="K881" s="33">
        <v>-116930.31</v>
      </c>
      <c r="L881" s="33">
        <v>-14013.92</v>
      </c>
      <c r="M881" s="33">
        <v>-65125.31</v>
      </c>
      <c r="N881" s="33">
        <v>-118764.48</v>
      </c>
      <c r="O881" s="33">
        <v>-14146.7</v>
      </c>
      <c r="P881" s="34">
        <f t="shared" si="113"/>
        <v>-65416.672083333338</v>
      </c>
      <c r="Q881" s="42"/>
      <c r="R881" s="42"/>
      <c r="S881" s="45"/>
      <c r="T881" s="38"/>
      <c r="U881" s="39">
        <f t="shared" si="117"/>
        <v>-65416.672083333338</v>
      </c>
      <c r="V881" s="39"/>
      <c r="W881" s="39"/>
      <c r="X881" s="39"/>
      <c r="Y881" s="39"/>
      <c r="Z881" s="40"/>
      <c r="AA881" s="72"/>
      <c r="AB881" s="72"/>
    </row>
    <row r="882" spans="1:28" s="41" customFormat="1" ht="12" customHeight="1">
      <c r="A882" s="46">
        <v>23700813</v>
      </c>
      <c r="B882" s="30" t="s">
        <v>949</v>
      </c>
      <c r="C882" s="31">
        <v>-3208333.13</v>
      </c>
      <c r="D882" s="31">
        <v>-291666.46000000002</v>
      </c>
      <c r="E882" s="31">
        <v>-874999.79</v>
      </c>
      <c r="F882" s="31">
        <v>-1458333.12</v>
      </c>
      <c r="G882" s="31">
        <v>-2041666.45</v>
      </c>
      <c r="H882" s="31">
        <v>-2624999.7799999998</v>
      </c>
      <c r="I882" s="32">
        <v>-3208333.11</v>
      </c>
      <c r="J882" s="32">
        <v>-291666.44</v>
      </c>
      <c r="K882" s="33">
        <v>-874999.77</v>
      </c>
      <c r="L882" s="33">
        <v>-1458333.1</v>
      </c>
      <c r="M882" s="33">
        <v>-2041666.43</v>
      </c>
      <c r="N882" s="33">
        <v>-2624999.7599999998</v>
      </c>
      <c r="O882" s="33">
        <v>-3208333.09</v>
      </c>
      <c r="P882" s="34">
        <f t="shared" si="113"/>
        <v>-1749999.7766666664</v>
      </c>
      <c r="Q882" s="42"/>
      <c r="R882" s="42"/>
      <c r="S882" s="45"/>
      <c r="T882" s="38"/>
      <c r="U882" s="39">
        <f t="shared" si="117"/>
        <v>-1749999.7766666664</v>
      </c>
      <c r="V882" s="39"/>
      <c r="W882" s="39"/>
      <c r="X882" s="39"/>
      <c r="Y882" s="39"/>
      <c r="Z882" s="40"/>
      <c r="AA882" s="72"/>
      <c r="AB882" s="72"/>
    </row>
    <row r="883" spans="1:28" s="41" customFormat="1" ht="12" customHeight="1">
      <c r="A883" s="46">
        <v>23700823</v>
      </c>
      <c r="B883" s="30" t="s">
        <v>950</v>
      </c>
      <c r="C883" s="31">
        <v>-561666.46</v>
      </c>
      <c r="D883" s="31">
        <v>-1684999.79</v>
      </c>
      <c r="E883" s="31">
        <v>-2808333.12</v>
      </c>
      <c r="F883" s="31">
        <v>-3931666.45</v>
      </c>
      <c r="G883" s="31">
        <v>-5054999.78</v>
      </c>
      <c r="H883" s="31">
        <v>-6178333.1100000003</v>
      </c>
      <c r="I883" s="32">
        <v>-561666.43999999994</v>
      </c>
      <c r="J883" s="32">
        <v>-1684999.77</v>
      </c>
      <c r="K883" s="33">
        <v>-2808333.1</v>
      </c>
      <c r="L883" s="33">
        <v>-3931666.43</v>
      </c>
      <c r="M883" s="33">
        <v>-5054999.76</v>
      </c>
      <c r="N883" s="33">
        <v>-6178333.0899999999</v>
      </c>
      <c r="O883" s="33">
        <v>-561666.42000000004</v>
      </c>
      <c r="P883" s="34">
        <f t="shared" si="113"/>
        <v>-3369999.7733333334</v>
      </c>
      <c r="Q883" s="42"/>
      <c r="R883" s="42"/>
      <c r="S883" s="45"/>
      <c r="T883" s="38"/>
      <c r="U883" s="39">
        <f t="shared" si="117"/>
        <v>-3369999.7733333334</v>
      </c>
      <c r="V883" s="39"/>
      <c r="W883" s="39"/>
      <c r="X883" s="39"/>
      <c r="Y883" s="39"/>
      <c r="Z883" s="40"/>
      <c r="AA883" s="72"/>
      <c r="AB883" s="72"/>
    </row>
    <row r="884" spans="1:28" s="41" customFormat="1" ht="12" customHeight="1">
      <c r="A884" s="46">
        <v>23700841</v>
      </c>
      <c r="B884" s="30" t="s">
        <v>951</v>
      </c>
      <c r="C884" s="31">
        <v>-374890.42</v>
      </c>
      <c r="D884" s="31">
        <v>-374766.31</v>
      </c>
      <c r="E884" s="31">
        <v>-374766.31</v>
      </c>
      <c r="F884" s="31">
        <v>-415934.82</v>
      </c>
      <c r="G884" s="31">
        <v>-406452.5</v>
      </c>
      <c r="H884" s="31">
        <v>-406452.5</v>
      </c>
      <c r="I884" s="32">
        <v>-460251.34</v>
      </c>
      <c r="J884" s="32">
        <v>-460251.34</v>
      </c>
      <c r="K884" s="33">
        <v>-460251.34</v>
      </c>
      <c r="L884" s="33">
        <v>-522264.9</v>
      </c>
      <c r="M884" s="33">
        <v>-522264.9</v>
      </c>
      <c r="N884" s="33">
        <v>-520938.79</v>
      </c>
      <c r="O884" s="33">
        <v>-585439.44999999995</v>
      </c>
      <c r="P884" s="34">
        <f t="shared" si="113"/>
        <v>-450396.6654166666</v>
      </c>
      <c r="Q884" s="42"/>
      <c r="R884" s="42"/>
      <c r="S884" s="45"/>
      <c r="T884" s="38"/>
      <c r="U884" s="39">
        <f t="shared" si="117"/>
        <v>-450396.6654166666</v>
      </c>
      <c r="V884" s="39"/>
      <c r="W884" s="39"/>
      <c r="X884" s="39"/>
      <c r="Y884" s="39"/>
      <c r="Z884" s="40"/>
      <c r="AA884" s="72"/>
      <c r="AB884" s="72"/>
    </row>
    <row r="885" spans="1:28" s="41" customFormat="1" ht="12" customHeight="1">
      <c r="A885" s="46">
        <v>23700873</v>
      </c>
      <c r="B885" s="30" t="s">
        <v>952</v>
      </c>
      <c r="C885" s="31">
        <v>-877500</v>
      </c>
      <c r="D885" s="31">
        <v>-2632500</v>
      </c>
      <c r="E885" s="31">
        <v>-4387500</v>
      </c>
      <c r="F885" s="31">
        <v>-6142500</v>
      </c>
      <c r="G885" s="31">
        <v>-7897500</v>
      </c>
      <c r="H885" s="31">
        <v>-9652500</v>
      </c>
      <c r="I885" s="32">
        <v>-877500</v>
      </c>
      <c r="J885" s="32">
        <v>-2632500</v>
      </c>
      <c r="K885" s="33">
        <v>-4387500</v>
      </c>
      <c r="L885" s="33">
        <v>-6142500</v>
      </c>
      <c r="M885" s="33">
        <v>-7897500</v>
      </c>
      <c r="N885" s="33">
        <v>-9652500</v>
      </c>
      <c r="O885" s="33">
        <v>-877500</v>
      </c>
      <c r="P885" s="34">
        <f t="shared" si="113"/>
        <v>-5265000</v>
      </c>
      <c r="Q885" s="42"/>
      <c r="R885" s="42"/>
      <c r="S885" s="45"/>
      <c r="T885" s="38"/>
      <c r="U885" s="39">
        <f t="shared" si="117"/>
        <v>-5265000</v>
      </c>
      <c r="V885" s="39"/>
      <c r="W885" s="39"/>
      <c r="X885" s="39"/>
      <c r="Y885" s="39"/>
      <c r="Z885" s="40"/>
      <c r="AA885" s="72"/>
      <c r="AB885" s="72"/>
    </row>
    <row r="886" spans="1:28" s="41" customFormat="1" ht="12" customHeight="1">
      <c r="A886" s="46">
        <v>23700963</v>
      </c>
      <c r="B886" s="30" t="s">
        <v>953</v>
      </c>
      <c r="C886" s="31">
        <v>-4607243.37</v>
      </c>
      <c r="D886" s="31">
        <v>-5749535.04</v>
      </c>
      <c r="E886" s="31">
        <v>-6891826.71</v>
      </c>
      <c r="F886" s="31">
        <v>-1180368.3799999999</v>
      </c>
      <c r="G886" s="31">
        <v>-2322660.0499999998</v>
      </c>
      <c r="H886" s="31">
        <v>-3464951.72</v>
      </c>
      <c r="I886" s="32">
        <v>-4607243.3899999997</v>
      </c>
      <c r="J886" s="32">
        <v>-5749535.0599999996</v>
      </c>
      <c r="K886" s="33">
        <v>-6891826.7300000004</v>
      </c>
      <c r="L886" s="33">
        <v>-1180368.3999999999</v>
      </c>
      <c r="M886" s="33">
        <v>-2322660.0699999998</v>
      </c>
      <c r="N886" s="33">
        <v>-3464951.74</v>
      </c>
      <c r="O886" s="33">
        <v>-4607243.41</v>
      </c>
      <c r="P886" s="34">
        <f t="shared" si="113"/>
        <v>-4036097.5566666666</v>
      </c>
      <c r="Q886" s="42"/>
      <c r="R886" s="42"/>
      <c r="S886" s="45"/>
      <c r="T886" s="38"/>
      <c r="U886" s="39">
        <f t="shared" si="117"/>
        <v>-4036097.5566666666</v>
      </c>
      <c r="V886" s="39"/>
      <c r="W886" s="39"/>
      <c r="X886" s="39"/>
      <c r="Y886" s="39"/>
      <c r="Z886" s="40"/>
      <c r="AA886" s="72"/>
      <c r="AB886" s="72"/>
    </row>
    <row r="887" spans="1:28" s="41" customFormat="1" ht="12" customHeight="1">
      <c r="A887" s="47">
        <v>23701013</v>
      </c>
      <c r="B887" s="106" t="s">
        <v>954</v>
      </c>
      <c r="C887" s="31">
        <v>-7268.39</v>
      </c>
      <c r="D887" s="31">
        <v>0</v>
      </c>
      <c r="E887" s="31">
        <v>0</v>
      </c>
      <c r="F887" s="31">
        <v>0</v>
      </c>
      <c r="G887" s="31">
        <v>0</v>
      </c>
      <c r="H887" s="31">
        <v>0</v>
      </c>
      <c r="I887" s="32">
        <v>0</v>
      </c>
      <c r="J887" s="32">
        <v>0</v>
      </c>
      <c r="K887" s="33">
        <v>0</v>
      </c>
      <c r="L887" s="33">
        <v>0</v>
      </c>
      <c r="M887" s="33">
        <v>0</v>
      </c>
      <c r="N887" s="33">
        <v>0</v>
      </c>
      <c r="O887" s="33">
        <v>0</v>
      </c>
      <c r="P887" s="34">
        <f t="shared" si="113"/>
        <v>-302.84958333333333</v>
      </c>
      <c r="Q887" s="42"/>
      <c r="R887" s="42"/>
      <c r="S887" s="45"/>
      <c r="T887" s="38"/>
      <c r="U887" s="39">
        <f t="shared" si="117"/>
        <v>-302.84958333333333</v>
      </c>
      <c r="V887" s="39"/>
      <c r="W887" s="39"/>
      <c r="X887" s="39"/>
      <c r="Y887" s="39"/>
      <c r="Z887" s="40"/>
      <c r="AA887" s="72"/>
      <c r="AB887" s="72"/>
    </row>
    <row r="888" spans="1:28" s="41" customFormat="1" ht="12" customHeight="1">
      <c r="A888" s="47">
        <v>23701023</v>
      </c>
      <c r="B888" s="106" t="s">
        <v>955</v>
      </c>
      <c r="C888" s="31">
        <v>-4948971.12</v>
      </c>
      <c r="D888" s="31">
        <v>-6349804.4500000002</v>
      </c>
      <c r="E888" s="31">
        <v>-7750637.7800000003</v>
      </c>
      <c r="F888" s="31">
        <v>-746471.11</v>
      </c>
      <c r="G888" s="31">
        <v>-2147304.44</v>
      </c>
      <c r="H888" s="31">
        <v>-3548137.77</v>
      </c>
      <c r="I888" s="32">
        <v>-4948971.0999999996</v>
      </c>
      <c r="J888" s="32">
        <v>-6349804.4299999997</v>
      </c>
      <c r="K888" s="33">
        <v>-7750637.7599999998</v>
      </c>
      <c r="L888" s="33">
        <v>-746471.09</v>
      </c>
      <c r="M888" s="33">
        <v>-2147304.42</v>
      </c>
      <c r="N888" s="33">
        <v>-3548137.75</v>
      </c>
      <c r="O888" s="33">
        <v>-4948971.08</v>
      </c>
      <c r="P888" s="34">
        <f t="shared" si="113"/>
        <v>-4248554.4333333336</v>
      </c>
      <c r="Q888" s="42"/>
      <c r="R888" s="42"/>
      <c r="S888" s="45"/>
      <c r="T888" s="38"/>
      <c r="U888" s="39">
        <f t="shared" si="117"/>
        <v>-4248554.4333333336</v>
      </c>
      <c r="V888" s="39"/>
      <c r="W888" s="39"/>
      <c r="X888" s="39"/>
      <c r="Y888" s="39"/>
      <c r="Z888" s="40"/>
      <c r="AA888" s="72"/>
      <c r="AB888" s="72"/>
    </row>
    <row r="889" spans="1:28" s="41" customFormat="1" ht="12" customHeight="1">
      <c r="A889" s="47">
        <v>23701033</v>
      </c>
      <c r="B889" s="114" t="s">
        <v>956</v>
      </c>
      <c r="C889" s="31">
        <v>-836533.33</v>
      </c>
      <c r="D889" s="31">
        <v>-2405033.33</v>
      </c>
      <c r="E889" s="31">
        <v>-3973533.33</v>
      </c>
      <c r="F889" s="31">
        <v>-5542033.3300000001</v>
      </c>
      <c r="G889" s="31">
        <v>-7110533.3300000001</v>
      </c>
      <c r="H889" s="31">
        <v>-8679033.3300000001</v>
      </c>
      <c r="I889" s="32">
        <v>-836533.33</v>
      </c>
      <c r="J889" s="32">
        <v>-2405033.33</v>
      </c>
      <c r="K889" s="33">
        <v>-3973533.33</v>
      </c>
      <c r="L889" s="33">
        <v>-5542033.3300000001</v>
      </c>
      <c r="M889" s="33">
        <v>-7110533.3300000001</v>
      </c>
      <c r="N889" s="33">
        <v>-8679033.3300000001</v>
      </c>
      <c r="O889" s="33">
        <v>-836533.33</v>
      </c>
      <c r="P889" s="34">
        <f t="shared" si="113"/>
        <v>-4757783.3299999991</v>
      </c>
      <c r="Q889" s="42"/>
      <c r="R889" s="42"/>
      <c r="S889" s="45"/>
      <c r="T889" s="38"/>
      <c r="U889" s="39">
        <f t="shared" si="117"/>
        <v>-4757783.3299999991</v>
      </c>
      <c r="V889" s="39"/>
      <c r="W889" s="39"/>
      <c r="X889" s="39"/>
      <c r="Y889" s="39"/>
      <c r="Z889" s="40"/>
      <c r="AA889" s="72"/>
      <c r="AB889" s="72"/>
    </row>
    <row r="890" spans="1:28" s="41" customFormat="1" ht="12" customHeight="1">
      <c r="A890" s="115">
        <v>23701053</v>
      </c>
      <c r="B890" s="64" t="s">
        <v>389</v>
      </c>
      <c r="C890" s="31">
        <v>-5811666.8200000003</v>
      </c>
      <c r="D890" s="31">
        <v>-7264583.4900000002</v>
      </c>
      <c r="E890" s="31">
        <v>-8717500.1600000001</v>
      </c>
      <c r="F890" s="31">
        <v>-1452916.83</v>
      </c>
      <c r="G890" s="31">
        <v>-2905833.5</v>
      </c>
      <c r="H890" s="31">
        <v>-4358750.17</v>
      </c>
      <c r="I890" s="32">
        <v>-5811666.8399999999</v>
      </c>
      <c r="J890" s="32">
        <v>-7264583.5099999998</v>
      </c>
      <c r="K890" s="33">
        <v>-8717500.1799999997</v>
      </c>
      <c r="L890" s="33">
        <v>-1452916.85</v>
      </c>
      <c r="M890" s="33">
        <v>-2905833.52</v>
      </c>
      <c r="N890" s="33">
        <v>-4358750.1900000004</v>
      </c>
      <c r="O890" s="33">
        <v>-5811666.8600000003</v>
      </c>
      <c r="P890" s="34">
        <f t="shared" si="113"/>
        <v>-5085208.5066666668</v>
      </c>
      <c r="Q890" s="42"/>
      <c r="R890" s="42"/>
      <c r="S890" s="45"/>
      <c r="T890" s="38"/>
      <c r="U890" s="39">
        <f t="shared" si="117"/>
        <v>-5085208.5066666668</v>
      </c>
      <c r="V890" s="39"/>
      <c r="W890" s="39"/>
      <c r="X890" s="39"/>
      <c r="Y890" s="39"/>
      <c r="Z890" s="40"/>
      <c r="AA890" s="72"/>
      <c r="AB890" s="72"/>
    </row>
    <row r="891" spans="1:28" s="41" customFormat="1" ht="12" customHeight="1">
      <c r="A891" s="46">
        <v>23701063</v>
      </c>
      <c r="B891" s="30" t="s">
        <v>957</v>
      </c>
      <c r="C891" s="31">
        <v>903.73</v>
      </c>
      <c r="D891" s="31">
        <v>-101205.97</v>
      </c>
      <c r="E891" s="31">
        <v>-199235.97</v>
      </c>
      <c r="F891" s="31">
        <v>-9837.5300000000007</v>
      </c>
      <c r="G891" s="31">
        <v>-101243.57</v>
      </c>
      <c r="H891" s="31">
        <v>-196005.57</v>
      </c>
      <c r="I891" s="32">
        <v>-9766.85</v>
      </c>
      <c r="J891" s="32">
        <v>-98014.39</v>
      </c>
      <c r="K891" s="33">
        <v>-199310.39</v>
      </c>
      <c r="L891" s="33">
        <v>-9805.67</v>
      </c>
      <c r="M891" s="33">
        <v>-100832.21</v>
      </c>
      <c r="N891" s="33">
        <v>-201796.21</v>
      </c>
      <c r="O891" s="33">
        <v>-8810.1299999999992</v>
      </c>
      <c r="P891" s="34">
        <f t="shared" si="113"/>
        <v>-102583.96083333333</v>
      </c>
      <c r="Q891" s="42"/>
      <c r="R891" s="42"/>
      <c r="S891" s="45"/>
      <c r="T891" s="38"/>
      <c r="U891" s="39">
        <f t="shared" si="117"/>
        <v>-102583.96083333333</v>
      </c>
      <c r="V891" s="39"/>
      <c r="W891" s="39"/>
      <c r="X891" s="39"/>
      <c r="Y891" s="39"/>
      <c r="Z891" s="40"/>
      <c r="AA891" s="72"/>
      <c r="AB891" s="72"/>
    </row>
    <row r="892" spans="1:28" s="41" customFormat="1" ht="12" customHeight="1">
      <c r="A892" s="46">
        <v>23701113</v>
      </c>
      <c r="B892" s="30" t="s">
        <v>958</v>
      </c>
      <c r="C892" s="31">
        <v>-10074750</v>
      </c>
      <c r="D892" s="31">
        <v>-1679125</v>
      </c>
      <c r="E892" s="31">
        <v>-3358250</v>
      </c>
      <c r="F892" s="31">
        <v>-5037375</v>
      </c>
      <c r="G892" s="31">
        <v>-6716500</v>
      </c>
      <c r="H892" s="31">
        <v>-8395625</v>
      </c>
      <c r="I892" s="32">
        <v>-10074750</v>
      </c>
      <c r="J892" s="32">
        <v>-1679125</v>
      </c>
      <c r="K892" s="33">
        <v>-3358250</v>
      </c>
      <c r="L892" s="33">
        <v>-5037375</v>
      </c>
      <c r="M892" s="33">
        <v>-6716500</v>
      </c>
      <c r="N892" s="33">
        <v>-8395625</v>
      </c>
      <c r="O892" s="33">
        <v>-10074750</v>
      </c>
      <c r="P892" s="34">
        <f t="shared" si="113"/>
        <v>-5876937.5</v>
      </c>
      <c r="Q892" s="42"/>
      <c r="R892" s="42"/>
      <c r="S892" s="45"/>
      <c r="T892" s="38"/>
      <c r="U892" s="39">
        <f t="shared" si="117"/>
        <v>-5876937.5</v>
      </c>
      <c r="V892" s="39"/>
      <c r="W892" s="39"/>
      <c r="X892" s="39"/>
      <c r="Y892" s="39"/>
      <c r="Z892" s="40"/>
      <c r="AA892" s="72"/>
      <c r="AB892" s="72"/>
    </row>
    <row r="893" spans="1:28" s="41" customFormat="1" ht="12" customHeight="1">
      <c r="A893" s="46">
        <v>23701123</v>
      </c>
      <c r="B893" s="30" t="s">
        <v>393</v>
      </c>
      <c r="C893" s="31">
        <v>-889371.65</v>
      </c>
      <c r="D893" s="31">
        <v>-2458850.8199999998</v>
      </c>
      <c r="E893" s="31">
        <v>-4028329.99</v>
      </c>
      <c r="F893" s="31">
        <v>-5597809.1600000001</v>
      </c>
      <c r="G893" s="31">
        <v>-7167288.3300000001</v>
      </c>
      <c r="H893" s="31">
        <v>-8736767.5</v>
      </c>
      <c r="I893" s="32">
        <v>-889371.67</v>
      </c>
      <c r="J893" s="32">
        <v>-2458850.84</v>
      </c>
      <c r="K893" s="33">
        <v>-4028330.01</v>
      </c>
      <c r="L893" s="33">
        <v>-5597809.1799999997</v>
      </c>
      <c r="M893" s="33">
        <v>-7167288.3499999996</v>
      </c>
      <c r="N893" s="33">
        <v>-8736767.5199999996</v>
      </c>
      <c r="O893" s="33">
        <v>-889371.69</v>
      </c>
      <c r="P893" s="34">
        <f t="shared" si="113"/>
        <v>-4813069.5866666669</v>
      </c>
      <c r="Q893" s="42"/>
      <c r="R893" s="42"/>
      <c r="S893" s="45"/>
      <c r="T893" s="38"/>
      <c r="U893" s="39">
        <f t="shared" si="117"/>
        <v>-4813069.5866666669</v>
      </c>
      <c r="V893" s="39"/>
      <c r="W893" s="39"/>
      <c r="X893" s="39"/>
      <c r="Y893" s="39"/>
      <c r="Z893" s="40"/>
      <c r="AA893" s="72"/>
      <c r="AB893" s="72"/>
    </row>
    <row r="894" spans="1:28" s="41" customFormat="1" ht="12" customHeight="1">
      <c r="A894" s="46">
        <v>23701133</v>
      </c>
      <c r="B894" s="30" t="s">
        <v>394</v>
      </c>
      <c r="C894" s="31">
        <v>-3042110.89</v>
      </c>
      <c r="D894" s="31">
        <v>-4242944.22</v>
      </c>
      <c r="E894" s="31">
        <v>-5443777.5499999998</v>
      </c>
      <c r="F894" s="31">
        <v>-6644610.8799999999</v>
      </c>
      <c r="G894" s="31">
        <v>-640444.21</v>
      </c>
      <c r="H894" s="31">
        <v>-1841277.54</v>
      </c>
      <c r="I894" s="32">
        <v>-3042110.87</v>
      </c>
      <c r="J894" s="32">
        <v>-4242944.2</v>
      </c>
      <c r="K894" s="33">
        <v>-5443777.5300000003</v>
      </c>
      <c r="L894" s="33">
        <v>-6644610.8600000003</v>
      </c>
      <c r="M894" s="33">
        <v>-640444.18999999994</v>
      </c>
      <c r="N894" s="33">
        <v>-1841277.52</v>
      </c>
      <c r="O894" s="33">
        <v>-3042110.85</v>
      </c>
      <c r="P894" s="34">
        <f t="shared" si="113"/>
        <v>-3642527.5366666666</v>
      </c>
      <c r="Q894" s="42"/>
      <c r="R894" s="42"/>
      <c r="S894" s="45"/>
      <c r="T894" s="38"/>
      <c r="U894" s="39">
        <f t="shared" si="117"/>
        <v>-3642527.5366666666</v>
      </c>
      <c r="V894" s="39"/>
      <c r="W894" s="39"/>
      <c r="X894" s="39"/>
      <c r="Y894" s="39"/>
      <c r="Z894" s="40"/>
      <c r="AA894" s="72"/>
      <c r="AB894" s="72"/>
    </row>
    <row r="895" spans="1:28" s="41" customFormat="1" ht="12" customHeight="1">
      <c r="A895" s="46">
        <v>23701143</v>
      </c>
      <c r="B895" s="30" t="s">
        <v>395</v>
      </c>
      <c r="C895" s="31">
        <v>-7846216.6600000001</v>
      </c>
      <c r="D895" s="31">
        <v>-798716.66</v>
      </c>
      <c r="E895" s="31">
        <v>-2208216.66</v>
      </c>
      <c r="F895" s="31">
        <v>-3617716.66</v>
      </c>
      <c r="G895" s="31">
        <v>-5027216.66</v>
      </c>
      <c r="H895" s="31">
        <v>-6436716.6600000001</v>
      </c>
      <c r="I895" s="32">
        <v>-7846216.6600000001</v>
      </c>
      <c r="J895" s="32">
        <v>-798716.66</v>
      </c>
      <c r="K895" s="33">
        <v>-2208216.66</v>
      </c>
      <c r="L895" s="33">
        <v>-3617716.66</v>
      </c>
      <c r="M895" s="33">
        <v>-5027216.66</v>
      </c>
      <c r="N895" s="33">
        <v>-6436716.6600000001</v>
      </c>
      <c r="O895" s="33">
        <v>-7846216.6600000001</v>
      </c>
      <c r="P895" s="34">
        <f t="shared" si="113"/>
        <v>-4322466.66</v>
      </c>
      <c r="Q895" s="42"/>
      <c r="R895" s="42"/>
      <c r="S895" s="45"/>
      <c r="T895" s="38"/>
      <c r="U895" s="39">
        <f t="shared" si="117"/>
        <v>-4322466.66</v>
      </c>
      <c r="V895" s="39"/>
      <c r="W895" s="39"/>
      <c r="X895" s="39"/>
      <c r="Y895" s="39"/>
      <c r="Z895" s="40"/>
      <c r="AA895" s="72"/>
      <c r="AB895" s="72"/>
    </row>
    <row r="896" spans="1:28" s="41" customFormat="1" ht="12" customHeight="1">
      <c r="A896" s="46">
        <v>23701153</v>
      </c>
      <c r="B896" s="30" t="s">
        <v>959</v>
      </c>
      <c r="C896" s="31">
        <v>-4187666.67</v>
      </c>
      <c r="D896" s="31">
        <v>-5111416.67</v>
      </c>
      <c r="E896" s="31">
        <v>-492666.67</v>
      </c>
      <c r="F896" s="31">
        <v>-1416416.67</v>
      </c>
      <c r="G896" s="31">
        <v>-2340166.67</v>
      </c>
      <c r="H896" s="31">
        <v>-3263916.67</v>
      </c>
      <c r="I896" s="32">
        <v>-4187666.67</v>
      </c>
      <c r="J896" s="32">
        <v>-5111416.67</v>
      </c>
      <c r="K896" s="33">
        <v>-492666.67</v>
      </c>
      <c r="L896" s="33">
        <v>-1416416.67</v>
      </c>
      <c r="M896" s="33">
        <v>-2340166.67</v>
      </c>
      <c r="N896" s="33">
        <v>-3263916.67</v>
      </c>
      <c r="O896" s="33">
        <v>-4187666.67</v>
      </c>
      <c r="P896" s="34">
        <f t="shared" si="113"/>
        <v>-2802041.6700000004</v>
      </c>
      <c r="Q896" s="42"/>
      <c r="R896" s="42"/>
      <c r="S896" s="45"/>
      <c r="T896" s="38"/>
      <c r="U896" s="39">
        <f t="shared" si="117"/>
        <v>-2802041.6700000004</v>
      </c>
      <c r="V896" s="39"/>
      <c r="W896" s="39"/>
      <c r="X896" s="39"/>
      <c r="Y896" s="39"/>
      <c r="Z896" s="40"/>
      <c r="AA896" s="72"/>
      <c r="AB896" s="72"/>
    </row>
    <row r="897" spans="1:28" s="41" customFormat="1" ht="12" customHeight="1">
      <c r="A897" s="46">
        <v>23701163</v>
      </c>
      <c r="B897" s="30" t="s">
        <v>960</v>
      </c>
      <c r="C897" s="31">
        <v>-799000</v>
      </c>
      <c r="D897" s="31">
        <v>-975250</v>
      </c>
      <c r="E897" s="31">
        <v>-94000</v>
      </c>
      <c r="F897" s="31">
        <v>-270250</v>
      </c>
      <c r="G897" s="31">
        <v>-446500</v>
      </c>
      <c r="H897" s="31">
        <v>-622750</v>
      </c>
      <c r="I897" s="32">
        <v>-799000</v>
      </c>
      <c r="J897" s="32">
        <v>-975250</v>
      </c>
      <c r="K897" s="33">
        <v>-94000</v>
      </c>
      <c r="L897" s="33">
        <v>-270250</v>
      </c>
      <c r="M897" s="33">
        <v>-446500</v>
      </c>
      <c r="N897" s="33">
        <v>-622750</v>
      </c>
      <c r="O897" s="33">
        <v>-799000</v>
      </c>
      <c r="P897" s="34">
        <f t="shared" si="113"/>
        <v>-534625</v>
      </c>
      <c r="Q897" s="42"/>
      <c r="R897" s="42"/>
      <c r="S897" s="45"/>
      <c r="T897" s="38"/>
      <c r="U897" s="39">
        <f t="shared" si="117"/>
        <v>-534625</v>
      </c>
      <c r="V897" s="39"/>
      <c r="W897" s="39"/>
      <c r="X897" s="39"/>
      <c r="Y897" s="39"/>
      <c r="Z897" s="40"/>
      <c r="AA897" s="72"/>
      <c r="AB897" s="72"/>
    </row>
    <row r="898" spans="1:28" s="41" customFormat="1" ht="12" customHeight="1">
      <c r="A898" s="46">
        <v>23701173</v>
      </c>
      <c r="B898" s="30" t="s">
        <v>961</v>
      </c>
      <c r="C898" s="31">
        <v>-28204.04</v>
      </c>
      <c r="D898" s="31">
        <v>-28950.03</v>
      </c>
      <c r="E898" s="31">
        <v>-30367.439999999999</v>
      </c>
      <c r="F898" s="31">
        <v>-32021.18</v>
      </c>
      <c r="G898" s="31">
        <v>-3536.71</v>
      </c>
      <c r="H898" s="31">
        <v>-13490.05</v>
      </c>
      <c r="I898" s="32">
        <v>-23366.63</v>
      </c>
      <c r="J898" s="32">
        <v>-32766.6</v>
      </c>
      <c r="K898" s="33">
        <v>-43013.91</v>
      </c>
      <c r="L898" s="33">
        <v>-52579.63</v>
      </c>
      <c r="M898" s="33">
        <v>-62263.41</v>
      </c>
      <c r="N898" s="33">
        <v>-71575.69</v>
      </c>
      <c r="O898" s="33">
        <v>-80799.039999999994</v>
      </c>
      <c r="P898" s="34">
        <f t="shared" si="113"/>
        <v>-37369.401666666665</v>
      </c>
      <c r="Q898" s="42"/>
      <c r="R898" s="42"/>
      <c r="S898" s="45"/>
      <c r="T898" s="38"/>
      <c r="U898" s="39">
        <f t="shared" si="117"/>
        <v>-37369.401666666665</v>
      </c>
      <c r="V898" s="39"/>
      <c r="W898" s="39"/>
      <c r="X898" s="39"/>
      <c r="Y898" s="39"/>
      <c r="Z898" s="40"/>
      <c r="AA898" s="72"/>
      <c r="AB898" s="72"/>
    </row>
    <row r="899" spans="1:28" s="41" customFormat="1" ht="12" customHeight="1">
      <c r="A899" s="46">
        <v>23701183</v>
      </c>
      <c r="B899" s="30" t="s">
        <v>800</v>
      </c>
      <c r="C899" s="31">
        <v>-464994.83</v>
      </c>
      <c r="D899" s="31">
        <v>-914989.83</v>
      </c>
      <c r="E899" s="31">
        <v>-1364984.83</v>
      </c>
      <c r="F899" s="31">
        <v>-1814979.83</v>
      </c>
      <c r="G899" s="31">
        <v>-2264974.83</v>
      </c>
      <c r="H899" s="31">
        <v>-2714969.83</v>
      </c>
      <c r="I899" s="32">
        <v>-464994.83</v>
      </c>
      <c r="J899" s="32">
        <v>-914989.83</v>
      </c>
      <c r="K899" s="33">
        <v>-1364984.83</v>
      </c>
      <c r="L899" s="33">
        <v>-1814979.83</v>
      </c>
      <c r="M899" s="33">
        <v>-2264974.83</v>
      </c>
      <c r="N899" s="33">
        <v>-2714969.83</v>
      </c>
      <c r="O899" s="33">
        <v>-464994.83</v>
      </c>
      <c r="P899" s="34">
        <f t="shared" ref="P899:P962" si="118">(C899+O899+SUM(D899:N899)*2)/24</f>
        <v>-1589982.33</v>
      </c>
      <c r="Q899" s="42"/>
      <c r="R899" s="42"/>
      <c r="S899" s="45"/>
      <c r="T899" s="38"/>
      <c r="U899" s="39">
        <f t="shared" si="117"/>
        <v>-1589982.33</v>
      </c>
      <c r="V899" s="39"/>
      <c r="W899" s="39"/>
      <c r="X899" s="39"/>
      <c r="Y899" s="39"/>
      <c r="Z899" s="40"/>
      <c r="AA899" s="72"/>
      <c r="AB899" s="72"/>
    </row>
    <row r="900" spans="1:28" s="41" customFormat="1" ht="12" customHeight="1">
      <c r="A900" s="46">
        <v>23701193</v>
      </c>
      <c r="B900" s="30" t="s">
        <v>962</v>
      </c>
      <c r="C900" s="31">
        <v>-80600</v>
      </c>
      <c r="D900" s="31">
        <v>-158600</v>
      </c>
      <c r="E900" s="31">
        <v>-236600</v>
      </c>
      <c r="F900" s="31">
        <v>-314600</v>
      </c>
      <c r="G900" s="31">
        <v>-392600</v>
      </c>
      <c r="H900" s="31">
        <v>-470600</v>
      </c>
      <c r="I900" s="32">
        <v>-80600</v>
      </c>
      <c r="J900" s="32">
        <v>-158600</v>
      </c>
      <c r="K900" s="33">
        <v>-236600</v>
      </c>
      <c r="L900" s="33">
        <v>-314600</v>
      </c>
      <c r="M900" s="33">
        <v>-392600</v>
      </c>
      <c r="N900" s="33">
        <v>-470600</v>
      </c>
      <c r="O900" s="33">
        <v>-80600</v>
      </c>
      <c r="P900" s="34">
        <f t="shared" si="118"/>
        <v>-275600</v>
      </c>
      <c r="Q900" s="42"/>
      <c r="R900" s="42"/>
      <c r="S900" s="45"/>
      <c r="T900" s="38"/>
      <c r="U900" s="39">
        <f t="shared" si="117"/>
        <v>-275600</v>
      </c>
      <c r="V900" s="39"/>
      <c r="W900" s="39"/>
      <c r="X900" s="39"/>
      <c r="Y900" s="39"/>
      <c r="Z900" s="40"/>
      <c r="AA900" s="72"/>
      <c r="AB900" s="72"/>
    </row>
    <row r="901" spans="1:28" s="41" customFormat="1" ht="12" customHeight="1">
      <c r="A901" s="46" t="s">
        <v>963</v>
      </c>
      <c r="B901" s="79" t="s">
        <v>964</v>
      </c>
      <c r="C901" s="31">
        <v>-6345486.1200000001</v>
      </c>
      <c r="D901" s="31">
        <v>-7868402.79</v>
      </c>
      <c r="E901" s="31">
        <v>-558402.79</v>
      </c>
      <c r="F901" s="31">
        <v>-2081319.46</v>
      </c>
      <c r="G901" s="31">
        <v>-3604236.13</v>
      </c>
      <c r="H901" s="31">
        <v>-5127152.8</v>
      </c>
      <c r="I901" s="32">
        <v>-6650069.4699999997</v>
      </c>
      <c r="J901" s="32">
        <v>-8172986.1399999997</v>
      </c>
      <c r="K901" s="33">
        <v>-558402.81000000006</v>
      </c>
      <c r="L901" s="33">
        <v>-2081319.48</v>
      </c>
      <c r="M901" s="33">
        <v>-3604236.15</v>
      </c>
      <c r="N901" s="33">
        <v>-5127152.82</v>
      </c>
      <c r="O901" s="33">
        <v>-6650069.4900000002</v>
      </c>
      <c r="P901" s="34">
        <f t="shared" si="118"/>
        <v>-4327621.55375</v>
      </c>
      <c r="Q901" s="42"/>
      <c r="R901" s="42"/>
      <c r="S901" s="45"/>
      <c r="T901" s="38"/>
      <c r="U901" s="39">
        <f t="shared" si="117"/>
        <v>-4327621.55375</v>
      </c>
      <c r="V901" s="39"/>
      <c r="W901" s="39"/>
      <c r="X901" s="39"/>
      <c r="Y901" s="39"/>
      <c r="Z901" s="40"/>
      <c r="AA901" s="72"/>
      <c r="AB901" s="72"/>
    </row>
    <row r="902" spans="1:28" s="41" customFormat="1" ht="12" customHeight="1">
      <c r="A902" s="46">
        <v>24100043</v>
      </c>
      <c r="B902" s="30" t="s">
        <v>965</v>
      </c>
      <c r="C902" s="31">
        <v>30353.94</v>
      </c>
      <c r="D902" s="31">
        <v>0</v>
      </c>
      <c r="E902" s="31">
        <v>0</v>
      </c>
      <c r="F902" s="31">
        <v>0</v>
      </c>
      <c r="G902" s="31">
        <v>0</v>
      </c>
      <c r="H902" s="31">
        <v>-328338.48</v>
      </c>
      <c r="I902" s="32">
        <v>-351618.95</v>
      </c>
      <c r="J902" s="32">
        <v>0</v>
      </c>
      <c r="K902" s="33">
        <v>0</v>
      </c>
      <c r="L902" s="33">
        <v>0</v>
      </c>
      <c r="M902" s="33">
        <v>0</v>
      </c>
      <c r="N902" s="33">
        <v>-323743.07</v>
      </c>
      <c r="O902" s="33">
        <v>0</v>
      </c>
      <c r="P902" s="34">
        <f t="shared" si="118"/>
        <v>-82376.960833333331</v>
      </c>
      <c r="Q902" s="42"/>
      <c r="R902" s="42"/>
      <c r="S902" s="45"/>
      <c r="T902" s="38"/>
      <c r="U902" s="39">
        <f t="shared" si="117"/>
        <v>-82376.960833333331</v>
      </c>
      <c r="V902" s="39"/>
      <c r="W902" s="39"/>
      <c r="X902" s="39"/>
      <c r="Y902" s="39"/>
      <c r="Z902" s="40"/>
      <c r="AA902" s="72"/>
      <c r="AB902" s="72"/>
    </row>
    <row r="903" spans="1:28" s="41" customFormat="1" ht="12" customHeight="1">
      <c r="A903" s="46">
        <v>24100063</v>
      </c>
      <c r="B903" s="30" t="s">
        <v>966</v>
      </c>
      <c r="C903" s="31">
        <v>3488.76</v>
      </c>
      <c r="D903" s="31">
        <v>-260.7</v>
      </c>
      <c r="E903" s="31">
        <v>6581.65</v>
      </c>
      <c r="F903" s="31">
        <v>2701.61</v>
      </c>
      <c r="G903" s="31">
        <v>112199.07</v>
      </c>
      <c r="H903" s="31">
        <v>2547.46</v>
      </c>
      <c r="I903" s="32">
        <v>-126.4</v>
      </c>
      <c r="J903" s="32">
        <v>-316</v>
      </c>
      <c r="K903" s="33">
        <v>-963.47</v>
      </c>
      <c r="L903" s="33">
        <v>-769.32</v>
      </c>
      <c r="M903" s="33">
        <v>-2006.85</v>
      </c>
      <c r="N903" s="33">
        <v>-2721.65</v>
      </c>
      <c r="O903" s="33">
        <v>-919.85</v>
      </c>
      <c r="P903" s="34">
        <f t="shared" si="118"/>
        <v>9845.8212500000009</v>
      </c>
      <c r="Q903" s="42"/>
      <c r="R903" s="42"/>
      <c r="S903" s="45"/>
      <c r="T903" s="38"/>
      <c r="U903" s="39">
        <f t="shared" si="117"/>
        <v>9845.8212500000009</v>
      </c>
      <c r="V903" s="39"/>
      <c r="W903" s="39"/>
      <c r="X903" s="39"/>
      <c r="Y903" s="39"/>
      <c r="Z903" s="40"/>
      <c r="AA903" s="72"/>
      <c r="AB903" s="72"/>
    </row>
    <row r="904" spans="1:28" s="41" customFormat="1" ht="12" customHeight="1">
      <c r="A904" s="46">
        <v>24100143</v>
      </c>
      <c r="B904" s="30" t="s">
        <v>967</v>
      </c>
      <c r="C904" s="31">
        <v>-11448.79</v>
      </c>
      <c r="D904" s="31">
        <v>57.2</v>
      </c>
      <c r="E904" s="31">
        <v>0</v>
      </c>
      <c r="F904" s="31">
        <v>0</v>
      </c>
      <c r="G904" s="31">
        <v>0</v>
      </c>
      <c r="H904" s="31">
        <v>-594306.15</v>
      </c>
      <c r="I904" s="32">
        <v>-667932.74</v>
      </c>
      <c r="J904" s="32">
        <v>0</v>
      </c>
      <c r="K904" s="33">
        <v>0</v>
      </c>
      <c r="L904" s="33">
        <v>0</v>
      </c>
      <c r="M904" s="33">
        <v>0</v>
      </c>
      <c r="N904" s="33">
        <v>-609346.35</v>
      </c>
      <c r="O904" s="33">
        <v>0</v>
      </c>
      <c r="P904" s="34">
        <f t="shared" si="118"/>
        <v>-156437.70291666666</v>
      </c>
      <c r="Q904" s="42"/>
      <c r="R904" s="42"/>
      <c r="S904" s="45"/>
      <c r="T904" s="38"/>
      <c r="U904" s="39">
        <f>P904</f>
        <v>-156437.70291666666</v>
      </c>
      <c r="V904" s="39"/>
      <c r="W904" s="39"/>
      <c r="X904" s="39"/>
      <c r="Y904" s="39"/>
      <c r="Z904" s="40"/>
      <c r="AA904" s="72"/>
      <c r="AB904" s="72"/>
    </row>
    <row r="905" spans="1:28" s="41" customFormat="1" ht="12" customHeight="1">
      <c r="A905" s="46">
        <v>24100173</v>
      </c>
      <c r="B905" s="30" t="s">
        <v>966</v>
      </c>
      <c r="C905" s="31">
        <v>-46269.29</v>
      </c>
      <c r="D905" s="31">
        <v>-36723.919999999998</v>
      </c>
      <c r="E905" s="31">
        <v>-188480.2</v>
      </c>
      <c r="F905" s="31">
        <v>66306.679999999993</v>
      </c>
      <c r="G905" s="31">
        <v>-34854.339999999997</v>
      </c>
      <c r="H905" s="31">
        <v>-25381.08</v>
      </c>
      <c r="I905" s="32">
        <v>-17760.900000000001</v>
      </c>
      <c r="J905" s="32">
        <v>-24901.21</v>
      </c>
      <c r="K905" s="33">
        <v>-7665.08</v>
      </c>
      <c r="L905" s="33">
        <v>-1129.9100000000001</v>
      </c>
      <c r="M905" s="33">
        <v>-4673.88</v>
      </c>
      <c r="N905" s="33">
        <v>-17378.64</v>
      </c>
      <c r="O905" s="33">
        <v>-4334.21</v>
      </c>
      <c r="P905" s="34">
        <f t="shared" si="118"/>
        <v>-26495.352499999997</v>
      </c>
      <c r="Q905" s="42"/>
      <c r="R905" s="42"/>
      <c r="S905" s="45"/>
      <c r="T905" s="38"/>
      <c r="U905" s="39">
        <f t="shared" ref="U905:U906" si="119">P905</f>
        <v>-26495.352499999997</v>
      </c>
      <c r="V905" s="39"/>
      <c r="W905" s="39"/>
      <c r="X905" s="39"/>
      <c r="Y905" s="39"/>
      <c r="Z905" s="40"/>
      <c r="AA905" s="72"/>
      <c r="AB905" s="72"/>
    </row>
    <row r="906" spans="1:28" s="41" customFormat="1" ht="12" customHeight="1">
      <c r="A906" s="46">
        <v>24100212</v>
      </c>
      <c r="B906" s="30" t="s">
        <v>968</v>
      </c>
      <c r="C906" s="31">
        <v>-1826929.44</v>
      </c>
      <c r="D906" s="31">
        <v>-1743504.03</v>
      </c>
      <c r="E906" s="31">
        <v>-1241949.53</v>
      </c>
      <c r="F906" s="31">
        <v>-945554.63</v>
      </c>
      <c r="G906" s="31">
        <v>-915593.83</v>
      </c>
      <c r="H906" s="31">
        <v>-913426.78</v>
      </c>
      <c r="I906" s="32">
        <v>-846499.96</v>
      </c>
      <c r="J906" s="32">
        <v>-630249.23</v>
      </c>
      <c r="K906" s="33">
        <v>-447069.62</v>
      </c>
      <c r="L906" s="33">
        <v>-510345.97</v>
      </c>
      <c r="M906" s="33">
        <v>-858326.26</v>
      </c>
      <c r="N906" s="33">
        <v>-1072164.1499999999</v>
      </c>
      <c r="O906" s="33">
        <v>-1265066.96</v>
      </c>
      <c r="P906" s="34">
        <f t="shared" si="118"/>
        <v>-972556.84916666662</v>
      </c>
      <c r="Q906" s="42"/>
      <c r="R906" s="42"/>
      <c r="S906" s="45"/>
      <c r="T906" s="38"/>
      <c r="U906" s="39">
        <f t="shared" si="119"/>
        <v>-972556.84916666662</v>
      </c>
      <c r="V906" s="39"/>
      <c r="W906" s="39"/>
      <c r="X906" s="39"/>
      <c r="Y906" s="39"/>
      <c r="Z906" s="40"/>
      <c r="AA906" s="72"/>
      <c r="AB906" s="72"/>
    </row>
    <row r="907" spans="1:28" s="41" customFormat="1" ht="12" customHeight="1">
      <c r="A907" s="46">
        <v>24200011</v>
      </c>
      <c r="B907" s="30" t="s">
        <v>969</v>
      </c>
      <c r="C907" s="31">
        <v>-59888.99</v>
      </c>
      <c r="D907" s="31">
        <v>-61638.73</v>
      </c>
      <c r="E907" s="31">
        <v>-60549.9</v>
      </c>
      <c r="F907" s="31">
        <v>-60549.9</v>
      </c>
      <c r="G907" s="31">
        <v>-60549.9</v>
      </c>
      <c r="H907" s="31">
        <v>-63924.81</v>
      </c>
      <c r="I907" s="32">
        <v>-63924.81</v>
      </c>
      <c r="J907" s="32">
        <v>-63924.81</v>
      </c>
      <c r="K907" s="33">
        <v>-63924.81</v>
      </c>
      <c r="L907" s="33">
        <v>-63316.81</v>
      </c>
      <c r="M907" s="33">
        <v>-59788.81</v>
      </c>
      <c r="N907" s="33">
        <v>-59180.81</v>
      </c>
      <c r="O907" s="33">
        <v>-47806.31</v>
      </c>
      <c r="P907" s="34">
        <f t="shared" si="118"/>
        <v>-61260.145833333343</v>
      </c>
      <c r="Q907" s="42"/>
      <c r="R907" s="42"/>
      <c r="S907" s="45"/>
      <c r="T907" s="38"/>
      <c r="U907" s="39">
        <f>P907</f>
        <v>-61260.145833333343</v>
      </c>
      <c r="V907" s="39"/>
      <c r="W907" s="39"/>
      <c r="X907" s="39"/>
      <c r="Y907" s="39"/>
      <c r="Z907" s="40"/>
      <c r="AA907" s="72"/>
      <c r="AB907" s="72"/>
    </row>
    <row r="908" spans="1:28" s="41" customFormat="1" ht="12" customHeight="1">
      <c r="A908" s="46" t="s">
        <v>970</v>
      </c>
      <c r="B908" s="30" t="s">
        <v>971</v>
      </c>
      <c r="C908" s="31"/>
      <c r="D908" s="31"/>
      <c r="E908" s="31"/>
      <c r="F908" s="31"/>
      <c r="G908" s="31"/>
      <c r="H908" s="31"/>
      <c r="I908" s="32"/>
      <c r="J908" s="32"/>
      <c r="K908" s="33"/>
      <c r="L908" s="33"/>
      <c r="M908" s="33"/>
      <c r="N908" s="33"/>
      <c r="O908" s="33">
        <v>-3200000</v>
      </c>
      <c r="P908" s="34">
        <f t="shared" si="118"/>
        <v>-133333.33333333334</v>
      </c>
      <c r="Q908" s="42"/>
      <c r="R908" s="42"/>
      <c r="S908" s="45" t="s">
        <v>45</v>
      </c>
      <c r="T908" s="38"/>
      <c r="U908" s="39"/>
      <c r="V908" s="39"/>
      <c r="W908" s="39">
        <f>P908</f>
        <v>-133333.33333333334</v>
      </c>
      <c r="X908" s="39"/>
      <c r="Y908" s="39"/>
      <c r="Z908" s="40">
        <f>W908</f>
        <v>-133333.33333333334</v>
      </c>
      <c r="AA908" s="72"/>
      <c r="AB908" s="72"/>
    </row>
    <row r="909" spans="1:28" s="41" customFormat="1" ht="12" customHeight="1">
      <c r="A909" s="51">
        <v>24200041</v>
      </c>
      <c r="B909" s="30" t="s">
        <v>972</v>
      </c>
      <c r="C909" s="31">
        <v>-201380</v>
      </c>
      <c r="D909" s="31">
        <v>-201380</v>
      </c>
      <c r="E909" s="31">
        <v>-201380</v>
      </c>
      <c r="F909" s="31">
        <v>-166120</v>
      </c>
      <c r="G909" s="31">
        <v>-166120</v>
      </c>
      <c r="H909" s="31">
        <v>-130120</v>
      </c>
      <c r="I909" s="32">
        <v>-59670</v>
      </c>
      <c r="J909" s="32">
        <v>-59670</v>
      </c>
      <c r="K909" s="33">
        <v>-59670</v>
      </c>
      <c r="L909" s="33">
        <v>-140850</v>
      </c>
      <c r="M909" s="33">
        <v>-140850</v>
      </c>
      <c r="N909" s="33">
        <v>-140850</v>
      </c>
      <c r="O909" s="33">
        <v>-247250</v>
      </c>
      <c r="P909" s="34">
        <f t="shared" si="118"/>
        <v>-140916.25</v>
      </c>
      <c r="Q909" s="42"/>
      <c r="R909" s="42"/>
      <c r="S909" s="45" t="s">
        <v>45</v>
      </c>
      <c r="T909" s="38"/>
      <c r="U909" s="39"/>
      <c r="V909" s="39"/>
      <c r="W909" s="39">
        <f>P909</f>
        <v>-140916.25</v>
      </c>
      <c r="X909" s="39"/>
      <c r="Y909" s="39"/>
      <c r="Z909" s="40">
        <f>W909</f>
        <v>-140916.25</v>
      </c>
      <c r="AA909" s="72"/>
      <c r="AB909" s="72"/>
    </row>
    <row r="910" spans="1:28" s="41" customFormat="1" ht="12" customHeight="1">
      <c r="A910" s="51">
        <v>24200061</v>
      </c>
      <c r="B910" s="30" t="s">
        <v>973</v>
      </c>
      <c r="C910" s="31">
        <v>-700765.63</v>
      </c>
      <c r="D910" s="31">
        <v>-800875</v>
      </c>
      <c r="E910" s="31">
        <v>-900984.38</v>
      </c>
      <c r="F910" s="31">
        <v>-1001093.75</v>
      </c>
      <c r="G910" s="31">
        <v>-1079179.06</v>
      </c>
      <c r="H910" s="31">
        <v>-1165273.1299999999</v>
      </c>
      <c r="I910" s="32">
        <v>-1265382.51</v>
      </c>
      <c r="J910" s="32">
        <v>-1365491.88</v>
      </c>
      <c r="K910" s="33">
        <v>-1465601.26</v>
      </c>
      <c r="L910" s="33">
        <v>-1565710.63</v>
      </c>
      <c r="M910" s="33">
        <v>-1665820.01</v>
      </c>
      <c r="N910" s="33">
        <v>-1669824.38</v>
      </c>
      <c r="O910" s="33">
        <v>-700765.63</v>
      </c>
      <c r="P910" s="34">
        <f t="shared" si="118"/>
        <v>-1220500.1350000002</v>
      </c>
      <c r="Q910" s="42"/>
      <c r="R910" s="42"/>
      <c r="S910" s="45"/>
      <c r="T910" s="38"/>
      <c r="U910" s="39">
        <f>P910</f>
        <v>-1220500.1350000002</v>
      </c>
      <c r="V910" s="39"/>
      <c r="W910" s="39"/>
      <c r="X910" s="39"/>
      <c r="Y910" s="39"/>
      <c r="Z910" s="40"/>
      <c r="AA910" s="72"/>
      <c r="AB910" s="72"/>
    </row>
    <row r="911" spans="1:28" s="41" customFormat="1" ht="12" customHeight="1">
      <c r="A911" s="46">
        <v>24200071</v>
      </c>
      <c r="B911" s="30" t="s">
        <v>974</v>
      </c>
      <c r="C911" s="31">
        <v>-34267.199999999997</v>
      </c>
      <c r="D911" s="31">
        <v>-34267.199999999997</v>
      </c>
      <c r="E911" s="31">
        <v>-34267.199999999997</v>
      </c>
      <c r="F911" s="31">
        <v>0</v>
      </c>
      <c r="G911" s="31">
        <v>0</v>
      </c>
      <c r="H911" s="31">
        <v>0</v>
      </c>
      <c r="I911" s="32">
        <v>0</v>
      </c>
      <c r="J911" s="32">
        <v>0</v>
      </c>
      <c r="K911" s="33">
        <v>0</v>
      </c>
      <c r="L911" s="33">
        <v>0</v>
      </c>
      <c r="M911" s="33">
        <v>0</v>
      </c>
      <c r="N911" s="33">
        <v>0</v>
      </c>
      <c r="O911" s="33">
        <v>0</v>
      </c>
      <c r="P911" s="34">
        <f t="shared" si="118"/>
        <v>-7139</v>
      </c>
      <c r="Q911" s="42"/>
      <c r="R911" s="42"/>
      <c r="S911" s="45" t="s">
        <v>115</v>
      </c>
      <c r="T911" s="38"/>
      <c r="U911" s="39">
        <f>P911</f>
        <v>-7139</v>
      </c>
      <c r="V911" s="39"/>
      <c r="W911" s="39"/>
      <c r="X911" s="39"/>
      <c r="Y911" s="39"/>
      <c r="Z911" s="40"/>
      <c r="AA911" s="72"/>
      <c r="AB911" s="72"/>
    </row>
    <row r="912" spans="1:28" s="41" customFormat="1" ht="12" customHeight="1">
      <c r="A912" s="46">
        <v>24200103</v>
      </c>
      <c r="B912" s="30" t="s">
        <v>975</v>
      </c>
      <c r="C912" s="31">
        <v>-25000</v>
      </c>
      <c r="D912" s="31">
        <v>-25000</v>
      </c>
      <c r="E912" s="31">
        <v>-25000</v>
      </c>
      <c r="F912" s="31">
        <v>-25000</v>
      </c>
      <c r="G912" s="31">
        <v>-25000</v>
      </c>
      <c r="H912" s="31">
        <v>-25000</v>
      </c>
      <c r="I912" s="32">
        <v>-25000</v>
      </c>
      <c r="J912" s="32">
        <v>-25000</v>
      </c>
      <c r="K912" s="33">
        <v>-25000</v>
      </c>
      <c r="L912" s="33">
        <v>-25000</v>
      </c>
      <c r="M912" s="33">
        <v>-25000</v>
      </c>
      <c r="N912" s="33">
        <v>-25000</v>
      </c>
      <c r="O912" s="33">
        <v>-25000</v>
      </c>
      <c r="P912" s="34">
        <f t="shared" si="118"/>
        <v>-25000</v>
      </c>
      <c r="Q912" s="42"/>
      <c r="R912" s="42"/>
      <c r="S912" s="45"/>
      <c r="T912" s="38"/>
      <c r="U912" s="39">
        <f>P912</f>
        <v>-25000</v>
      </c>
      <c r="V912" s="39"/>
      <c r="W912" s="39"/>
      <c r="X912" s="39"/>
      <c r="Y912" s="39"/>
      <c r="Z912" s="40"/>
      <c r="AA912" s="72"/>
      <c r="AB912" s="72"/>
    </row>
    <row r="913" spans="1:28" s="41" customFormat="1" ht="12" customHeight="1">
      <c r="A913" s="46">
        <v>24200451</v>
      </c>
      <c r="B913" s="30" t="s">
        <v>976</v>
      </c>
      <c r="C913" s="31">
        <v>-992608.98</v>
      </c>
      <c r="D913" s="31">
        <v>-786762.26</v>
      </c>
      <c r="E913" s="31">
        <v>-531075.1</v>
      </c>
      <c r="F913" s="31">
        <v>-250782.17</v>
      </c>
      <c r="G913" s="31">
        <v>-2789536.91</v>
      </c>
      <c r="H913" s="31">
        <v>-2518725.2599999998</v>
      </c>
      <c r="I913" s="32">
        <v>-2251085.52</v>
      </c>
      <c r="J913" s="32">
        <v>-2031139.4</v>
      </c>
      <c r="K913" s="33">
        <v>-1811238.71</v>
      </c>
      <c r="L913" s="33">
        <v>-1596722.81</v>
      </c>
      <c r="M913" s="33">
        <v>-1368200.25</v>
      </c>
      <c r="N913" s="33">
        <v>-1138117.23</v>
      </c>
      <c r="O913" s="33">
        <v>-924559.5</v>
      </c>
      <c r="P913" s="34">
        <f t="shared" si="118"/>
        <v>-1502664.1549999996</v>
      </c>
      <c r="Q913" s="42"/>
      <c r="R913" s="42"/>
      <c r="S913" s="45" t="s">
        <v>45</v>
      </c>
      <c r="T913" s="38"/>
      <c r="U913" s="39"/>
      <c r="V913" s="39"/>
      <c r="W913" s="39">
        <f>P913</f>
        <v>-1502664.1549999996</v>
      </c>
      <c r="X913" s="39"/>
      <c r="Y913" s="39"/>
      <c r="Z913" s="40">
        <f>W913</f>
        <v>-1502664.1549999996</v>
      </c>
      <c r="AA913" s="72"/>
      <c r="AB913" s="72"/>
    </row>
    <row r="914" spans="1:28" s="41" customFormat="1" ht="12" customHeight="1">
      <c r="A914" s="46">
        <v>24200461</v>
      </c>
      <c r="B914" s="30" t="s">
        <v>836</v>
      </c>
      <c r="C914" s="31">
        <v>-7001303.3099999996</v>
      </c>
      <c r="D914" s="31">
        <v>-5529640.7999999998</v>
      </c>
      <c r="E914" s="31">
        <v>-3701653.46</v>
      </c>
      <c r="F914" s="31">
        <v>-1697751.7</v>
      </c>
      <c r="G914" s="31">
        <v>-19885024.66</v>
      </c>
      <c r="H914" s="31">
        <v>-17954803.32</v>
      </c>
      <c r="I914" s="32">
        <v>-16047189.939999999</v>
      </c>
      <c r="J914" s="32">
        <v>-14479514.84</v>
      </c>
      <c r="K914" s="33">
        <v>-12912163.550000001</v>
      </c>
      <c r="L914" s="33">
        <v>-11383192.550000001</v>
      </c>
      <c r="M914" s="33">
        <v>-9754388.4900000002</v>
      </c>
      <c r="N914" s="33">
        <v>-8114462.2199999997</v>
      </c>
      <c r="O914" s="33">
        <v>-6592320.6699999999</v>
      </c>
      <c r="P914" s="34">
        <f t="shared" si="118"/>
        <v>-10688049.793333331</v>
      </c>
      <c r="Q914" s="42"/>
      <c r="R914" s="42"/>
      <c r="S914" s="45" t="s">
        <v>45</v>
      </c>
      <c r="T914" s="38"/>
      <c r="U914" s="39"/>
      <c r="V914" s="39"/>
      <c r="W914" s="39">
        <f>P914</f>
        <v>-10688049.793333331</v>
      </c>
      <c r="X914" s="39"/>
      <c r="Y914" s="39"/>
      <c r="Z914" s="40">
        <f>W914</f>
        <v>-10688049.793333331</v>
      </c>
      <c r="AA914" s="72"/>
      <c r="AB914" s="72"/>
    </row>
    <row r="915" spans="1:28" s="41" customFormat="1" ht="12" customHeight="1">
      <c r="A915" s="46">
        <v>24200511</v>
      </c>
      <c r="B915" s="30" t="s">
        <v>977</v>
      </c>
      <c r="C915" s="31">
        <v>-3041094</v>
      </c>
      <c r="D915" s="31">
        <v>-3378885</v>
      </c>
      <c r="E915" s="31">
        <v>-3786170</v>
      </c>
      <c r="F915" s="31">
        <v>-4222911</v>
      </c>
      <c r="G915" s="31">
        <v>-4677058</v>
      </c>
      <c r="H915" s="31">
        <v>-5092235</v>
      </c>
      <c r="I915" s="32">
        <v>-5476419</v>
      </c>
      <c r="J915" s="32">
        <v>-1587280.2</v>
      </c>
      <c r="K915" s="33">
        <v>-1910752.2</v>
      </c>
      <c r="L915" s="33">
        <v>-2241071.2000000002</v>
      </c>
      <c r="M915" s="33">
        <v>-2566672.2000000002</v>
      </c>
      <c r="N915" s="33">
        <v>-2935973.2</v>
      </c>
      <c r="O915" s="33">
        <v>-3257997.2</v>
      </c>
      <c r="P915" s="34">
        <f t="shared" si="118"/>
        <v>-3418747.7166666668</v>
      </c>
      <c r="Q915" s="42"/>
      <c r="R915" s="42"/>
      <c r="S915" s="45"/>
      <c r="T915" s="38"/>
      <c r="U915" s="39">
        <f>P915</f>
        <v>-3418747.7166666668</v>
      </c>
      <c r="V915" s="39"/>
      <c r="W915" s="39"/>
      <c r="X915" s="39"/>
      <c r="Y915" s="39"/>
      <c r="Z915" s="40"/>
      <c r="AA915" s="72"/>
      <c r="AB915" s="72"/>
    </row>
    <row r="916" spans="1:28" s="41" customFormat="1" ht="12" customHeight="1">
      <c r="A916" s="46">
        <v>24200521</v>
      </c>
      <c r="B916" s="30" t="s">
        <v>978</v>
      </c>
      <c r="C916" s="31">
        <v>0</v>
      </c>
      <c r="D916" s="31">
        <v>-82436.12</v>
      </c>
      <c r="E916" s="31">
        <v>-164872.24</v>
      </c>
      <c r="F916" s="31">
        <v>-247308.36</v>
      </c>
      <c r="G916" s="31">
        <v>-329744.48</v>
      </c>
      <c r="H916" s="31">
        <v>-412180.6</v>
      </c>
      <c r="I916" s="32">
        <v>-494616.72</v>
      </c>
      <c r="J916" s="32">
        <v>-577052.84</v>
      </c>
      <c r="K916" s="33">
        <v>-659488.96</v>
      </c>
      <c r="L916" s="33">
        <v>0</v>
      </c>
      <c r="M916" s="33">
        <v>-82436.12</v>
      </c>
      <c r="N916" s="33">
        <v>-164872.24</v>
      </c>
      <c r="O916" s="33">
        <v>0</v>
      </c>
      <c r="P916" s="34">
        <f t="shared" si="118"/>
        <v>-267917.38999999996</v>
      </c>
      <c r="Q916" s="42"/>
      <c r="R916" s="42"/>
      <c r="S916" s="45"/>
      <c r="T916" s="38"/>
      <c r="U916" s="39">
        <f t="shared" ref="U916:U920" si="120">P916</f>
        <v>-267917.38999999996</v>
      </c>
      <c r="V916" s="39"/>
      <c r="W916" s="39"/>
      <c r="X916" s="39"/>
      <c r="Y916" s="39"/>
      <c r="Z916" s="40"/>
      <c r="AA916" s="72"/>
      <c r="AB916" s="72"/>
    </row>
    <row r="917" spans="1:28" s="41" customFormat="1" ht="12" customHeight="1">
      <c r="A917" s="46">
        <v>24200541</v>
      </c>
      <c r="B917" s="30" t="s">
        <v>979</v>
      </c>
      <c r="C917" s="31">
        <v>-39512.839999999997</v>
      </c>
      <c r="D917" s="31">
        <v>-59269.26</v>
      </c>
      <c r="E917" s="31">
        <v>-79025.679999999993</v>
      </c>
      <c r="F917" s="31">
        <v>-98782.1</v>
      </c>
      <c r="G917" s="31">
        <v>-118538.52</v>
      </c>
      <c r="H917" s="31">
        <v>-138294.94</v>
      </c>
      <c r="I917" s="32">
        <v>-158051.35999999999</v>
      </c>
      <c r="J917" s="32">
        <v>-177807.78</v>
      </c>
      <c r="K917" s="33">
        <v>-197564.2</v>
      </c>
      <c r="L917" s="33">
        <v>-217320.62</v>
      </c>
      <c r="M917" s="33">
        <v>-237077.01</v>
      </c>
      <c r="N917" s="33">
        <v>-203254.04</v>
      </c>
      <c r="O917" s="33">
        <v>-31269.86</v>
      </c>
      <c r="P917" s="34">
        <f t="shared" si="118"/>
        <v>-143364.73833333334</v>
      </c>
      <c r="Q917" s="42"/>
      <c r="R917" s="42"/>
      <c r="S917" s="45"/>
      <c r="T917" s="38"/>
      <c r="U917" s="39">
        <f t="shared" si="120"/>
        <v>-143364.73833333334</v>
      </c>
      <c r="V917" s="39"/>
      <c r="W917" s="39"/>
      <c r="X917" s="39"/>
      <c r="Y917" s="39"/>
      <c r="Z917" s="40"/>
      <c r="AA917" s="72"/>
      <c r="AB917" s="72"/>
    </row>
    <row r="918" spans="1:28" s="41" customFormat="1" ht="12" customHeight="1">
      <c r="A918" s="46">
        <v>24200551</v>
      </c>
      <c r="B918" s="30" t="s">
        <v>980</v>
      </c>
      <c r="C918" s="31">
        <v>-39512.839999999997</v>
      </c>
      <c r="D918" s="31">
        <v>-59269.26</v>
      </c>
      <c r="E918" s="31">
        <v>-79025.679999999993</v>
      </c>
      <c r="F918" s="31">
        <v>-98782.1</v>
      </c>
      <c r="G918" s="31">
        <v>-118538.52</v>
      </c>
      <c r="H918" s="31">
        <v>-138294.94</v>
      </c>
      <c r="I918" s="32">
        <v>-158051.35999999999</v>
      </c>
      <c r="J918" s="32">
        <v>-177807.78</v>
      </c>
      <c r="K918" s="33">
        <v>-197564.2</v>
      </c>
      <c r="L918" s="33">
        <v>-217320.62</v>
      </c>
      <c r="M918" s="33">
        <v>-237077.01</v>
      </c>
      <c r="N918" s="33">
        <v>-203254.04</v>
      </c>
      <c r="O918" s="33">
        <v>-31269.86</v>
      </c>
      <c r="P918" s="34">
        <f t="shared" si="118"/>
        <v>-143364.73833333334</v>
      </c>
      <c r="Q918" s="42"/>
      <c r="R918" s="42"/>
      <c r="S918" s="45"/>
      <c r="T918" s="38"/>
      <c r="U918" s="39">
        <f t="shared" si="120"/>
        <v>-143364.73833333334</v>
      </c>
      <c r="V918" s="39"/>
      <c r="W918" s="39"/>
      <c r="X918" s="39"/>
      <c r="Y918" s="39"/>
      <c r="Z918" s="40"/>
      <c r="AA918" s="72"/>
      <c r="AB918" s="72"/>
    </row>
    <row r="919" spans="1:28" s="41" customFormat="1" ht="12" customHeight="1">
      <c r="A919" s="46">
        <v>24200561</v>
      </c>
      <c r="B919" s="30" t="s">
        <v>981</v>
      </c>
      <c r="C919" s="31">
        <v>-10451.08</v>
      </c>
      <c r="D919" s="31">
        <v>-15676.62</v>
      </c>
      <c r="E919" s="31">
        <v>-20902.16</v>
      </c>
      <c r="F919" s="31">
        <v>-26127.7</v>
      </c>
      <c r="G919" s="31">
        <v>-31353.24</v>
      </c>
      <c r="H919" s="31">
        <v>-36578.78</v>
      </c>
      <c r="I919" s="32">
        <v>-41804.32</v>
      </c>
      <c r="J919" s="32">
        <v>-47029.86</v>
      </c>
      <c r="K919" s="33">
        <v>-52255.4</v>
      </c>
      <c r="L919" s="33">
        <v>-57480.94</v>
      </c>
      <c r="M919" s="33">
        <v>-62706.45</v>
      </c>
      <c r="N919" s="33">
        <v>-42395.51</v>
      </c>
      <c r="O919" s="33">
        <v>-6522.38</v>
      </c>
      <c r="P919" s="34">
        <f t="shared" si="118"/>
        <v>-36899.809166666666</v>
      </c>
      <c r="Q919" s="42"/>
      <c r="R919" s="42"/>
      <c r="S919" s="45"/>
      <c r="T919" s="38"/>
      <c r="U919" s="39">
        <f t="shared" si="120"/>
        <v>-36899.809166666666</v>
      </c>
      <c r="V919" s="39"/>
      <c r="W919" s="39"/>
      <c r="X919" s="39"/>
      <c r="Y919" s="39"/>
      <c r="Z919" s="40"/>
      <c r="AA919" s="72"/>
      <c r="AB919" s="72"/>
    </row>
    <row r="920" spans="1:28" s="41" customFormat="1" ht="12" customHeight="1">
      <c r="A920" s="46">
        <v>24200571</v>
      </c>
      <c r="B920" s="30" t="s">
        <v>982</v>
      </c>
      <c r="C920" s="31">
        <v>-10451.08</v>
      </c>
      <c r="D920" s="31">
        <v>-15676.62</v>
      </c>
      <c r="E920" s="31">
        <v>-20902.16</v>
      </c>
      <c r="F920" s="31">
        <v>-26127.7</v>
      </c>
      <c r="G920" s="31">
        <v>-31353.24</v>
      </c>
      <c r="H920" s="31">
        <v>-36578.78</v>
      </c>
      <c r="I920" s="32">
        <v>-41804.32</v>
      </c>
      <c r="J920" s="32">
        <v>-47029.86</v>
      </c>
      <c r="K920" s="33">
        <v>-52255.4</v>
      </c>
      <c r="L920" s="33">
        <v>-57480.94</v>
      </c>
      <c r="M920" s="33">
        <v>-62706.45</v>
      </c>
      <c r="N920" s="33">
        <v>-42395.51</v>
      </c>
      <c r="O920" s="33">
        <v>-6522.38</v>
      </c>
      <c r="P920" s="34">
        <f t="shared" si="118"/>
        <v>-36899.809166666666</v>
      </c>
      <c r="Q920" s="42"/>
      <c r="R920" s="42"/>
      <c r="S920" s="45"/>
      <c r="T920" s="38"/>
      <c r="U920" s="39">
        <f t="shared" si="120"/>
        <v>-36899.809166666666</v>
      </c>
      <c r="V920" s="39"/>
      <c r="W920" s="39"/>
      <c r="X920" s="39"/>
      <c r="Y920" s="39"/>
      <c r="Z920" s="40"/>
      <c r="AA920" s="72"/>
      <c r="AB920" s="72"/>
    </row>
    <row r="921" spans="1:28" s="41" customFormat="1" ht="12" customHeight="1">
      <c r="A921" s="112">
        <v>24200611</v>
      </c>
      <c r="B921" s="30" t="s">
        <v>983</v>
      </c>
      <c r="C921" s="31">
        <v>0</v>
      </c>
      <c r="D921" s="31">
        <v>-55746.75</v>
      </c>
      <c r="E921" s="31">
        <v>-111493.5</v>
      </c>
      <c r="F921" s="31">
        <v>-167240.25</v>
      </c>
      <c r="G921" s="31">
        <v>-222987</v>
      </c>
      <c r="H921" s="31">
        <v>-278733.75</v>
      </c>
      <c r="I921" s="32">
        <v>-334480.5</v>
      </c>
      <c r="J921" s="32">
        <v>-390227.25</v>
      </c>
      <c r="K921" s="33">
        <v>-445974</v>
      </c>
      <c r="L921" s="33">
        <v>-527094.5</v>
      </c>
      <c r="M921" s="33">
        <v>-608215</v>
      </c>
      <c r="N921" s="33">
        <v>0</v>
      </c>
      <c r="O921" s="33">
        <v>0</v>
      </c>
      <c r="P921" s="34">
        <f t="shared" si="118"/>
        <v>-261849.375</v>
      </c>
      <c r="Q921" s="42"/>
      <c r="R921" s="42"/>
      <c r="S921" s="45"/>
      <c r="T921" s="38"/>
      <c r="U921" s="39">
        <f>P921</f>
        <v>-261849.375</v>
      </c>
      <c r="V921" s="39"/>
      <c r="W921" s="39"/>
      <c r="X921" s="39"/>
      <c r="Y921" s="39"/>
      <c r="Z921" s="40"/>
      <c r="AA921" s="72"/>
      <c r="AB921" s="72"/>
    </row>
    <row r="922" spans="1:28" s="41" customFormat="1" ht="12" customHeight="1">
      <c r="A922" s="46">
        <v>24200622</v>
      </c>
      <c r="B922" s="30" t="s">
        <v>984</v>
      </c>
      <c r="C922" s="31">
        <v>-1337889</v>
      </c>
      <c r="D922" s="31">
        <v>-1487088</v>
      </c>
      <c r="E922" s="31">
        <v>-1696960</v>
      </c>
      <c r="F922" s="31">
        <v>-1915057</v>
      </c>
      <c r="G922" s="31">
        <v>-2179469</v>
      </c>
      <c r="H922" s="31">
        <v>-2373779</v>
      </c>
      <c r="I922" s="32">
        <v>-2560062</v>
      </c>
      <c r="J922" s="32">
        <v>-779678.22</v>
      </c>
      <c r="K922" s="33">
        <v>-878350.22</v>
      </c>
      <c r="L922" s="33">
        <v>-975102.22</v>
      </c>
      <c r="M922" s="33">
        <v>-1050839.22</v>
      </c>
      <c r="N922" s="33">
        <v>-1119822.22</v>
      </c>
      <c r="O922" s="33">
        <v>-1202540.22</v>
      </c>
      <c r="P922" s="34">
        <f t="shared" si="118"/>
        <v>-1523868.4758333333</v>
      </c>
      <c r="Q922" s="42"/>
      <c r="R922" s="42"/>
      <c r="S922" s="45"/>
      <c r="T922" s="38"/>
      <c r="U922" s="39">
        <f>P922</f>
        <v>-1523868.4758333333</v>
      </c>
      <c r="V922" s="39"/>
      <c r="W922" s="39"/>
      <c r="X922" s="39"/>
      <c r="Y922" s="39"/>
      <c r="Z922" s="40"/>
      <c r="AA922" s="72"/>
      <c r="AB922" s="72"/>
    </row>
    <row r="923" spans="1:28" s="41" customFormat="1" ht="12" customHeight="1">
      <c r="A923" s="46">
        <v>24200632</v>
      </c>
      <c r="B923" s="30" t="s">
        <v>985</v>
      </c>
      <c r="C923" s="31">
        <v>-113058</v>
      </c>
      <c r="D923" s="31">
        <v>-113058</v>
      </c>
      <c r="E923" s="31">
        <v>-113058</v>
      </c>
      <c r="F923" s="31">
        <v>-353894.99</v>
      </c>
      <c r="G923" s="31">
        <v>-353894.99</v>
      </c>
      <c r="H923" s="31">
        <v>-353894.99</v>
      </c>
      <c r="I923" s="32">
        <v>-353894.99</v>
      </c>
      <c r="J923" s="32">
        <v>-113058</v>
      </c>
      <c r="K923" s="33">
        <v>0</v>
      </c>
      <c r="L923" s="33">
        <v>0</v>
      </c>
      <c r="M923" s="33">
        <v>0</v>
      </c>
      <c r="N923" s="33">
        <v>0</v>
      </c>
      <c r="O923" s="33">
        <v>0</v>
      </c>
      <c r="P923" s="34">
        <f t="shared" si="118"/>
        <v>-150940.24666666667</v>
      </c>
      <c r="Q923" s="42"/>
      <c r="R923" s="42"/>
      <c r="S923" s="45" t="s">
        <v>45</v>
      </c>
      <c r="T923" s="38"/>
      <c r="U923" s="39"/>
      <c r="V923" s="39"/>
      <c r="W923" s="39">
        <f>P923</f>
        <v>-150940.24666666667</v>
      </c>
      <c r="X923" s="39"/>
      <c r="Y923" s="39"/>
      <c r="Z923" s="40">
        <f>W923</f>
        <v>-150940.24666666667</v>
      </c>
      <c r="AA923" s="72"/>
      <c r="AB923" s="72"/>
    </row>
    <row r="924" spans="1:28" s="41" customFormat="1" ht="12" customHeight="1">
      <c r="A924" s="46">
        <v>24200633</v>
      </c>
      <c r="B924" s="30" t="s">
        <v>986</v>
      </c>
      <c r="C924" s="31">
        <v>-1837372.7</v>
      </c>
      <c r="D924" s="31">
        <v>-2084123.19</v>
      </c>
      <c r="E924" s="31">
        <v>-2337618.46</v>
      </c>
      <c r="F924" s="31">
        <v>-2550080.67</v>
      </c>
      <c r="G924" s="31">
        <v>-2798480.45</v>
      </c>
      <c r="H924" s="31">
        <v>-532348.09</v>
      </c>
      <c r="I924" s="32">
        <v>-777529.39</v>
      </c>
      <c r="J924" s="32">
        <v>-1038466.94</v>
      </c>
      <c r="K924" s="33">
        <v>-1301601.26</v>
      </c>
      <c r="L924" s="33">
        <v>-1559682.5</v>
      </c>
      <c r="M924" s="33">
        <v>-1834149.23</v>
      </c>
      <c r="N924" s="33">
        <v>-2162410.23</v>
      </c>
      <c r="O924" s="33">
        <v>-2372829.27</v>
      </c>
      <c r="P924" s="34">
        <f t="shared" si="118"/>
        <v>-1756799.2829166667</v>
      </c>
      <c r="Q924" s="42"/>
      <c r="R924" s="42"/>
      <c r="S924" s="45"/>
      <c r="T924" s="38"/>
      <c r="U924" s="39">
        <f>P924</f>
        <v>-1756799.2829166667</v>
      </c>
      <c r="V924" s="39"/>
      <c r="W924" s="39"/>
      <c r="X924" s="39"/>
      <c r="Y924" s="39"/>
      <c r="Z924" s="40"/>
      <c r="AA924" s="72"/>
      <c r="AB924" s="72"/>
    </row>
    <row r="925" spans="1:28" s="41" customFormat="1" ht="12" customHeight="1">
      <c r="A925" s="46">
        <v>24200641</v>
      </c>
      <c r="B925" s="30" t="s">
        <v>987</v>
      </c>
      <c r="C925" s="31">
        <v>-156942</v>
      </c>
      <c r="D925" s="31">
        <v>-156942</v>
      </c>
      <c r="E925" s="31">
        <v>-156942</v>
      </c>
      <c r="F925" s="31">
        <v>-491261.01</v>
      </c>
      <c r="G925" s="31">
        <v>-491261.01</v>
      </c>
      <c r="H925" s="31">
        <v>-491261.01</v>
      </c>
      <c r="I925" s="32">
        <v>-491261.01</v>
      </c>
      <c r="J925" s="32">
        <v>-732098</v>
      </c>
      <c r="K925" s="33">
        <v>0</v>
      </c>
      <c r="L925" s="33">
        <v>0</v>
      </c>
      <c r="M925" s="33">
        <v>0</v>
      </c>
      <c r="N925" s="33">
        <v>0</v>
      </c>
      <c r="O925" s="33">
        <v>0</v>
      </c>
      <c r="P925" s="34">
        <f t="shared" si="118"/>
        <v>-257458.08666666667</v>
      </c>
      <c r="Q925" s="42"/>
      <c r="R925" s="42"/>
      <c r="S925" s="45" t="s">
        <v>45</v>
      </c>
      <c r="T925" s="38"/>
      <c r="U925" s="39"/>
      <c r="V925" s="39"/>
      <c r="W925" s="39">
        <f>P925</f>
        <v>-257458.08666666667</v>
      </c>
      <c r="X925" s="39"/>
      <c r="Y925" s="39"/>
      <c r="Z925" s="40">
        <f>W925</f>
        <v>-257458.08666666667</v>
      </c>
      <c r="AA925" s="72"/>
      <c r="AB925" s="72"/>
    </row>
    <row r="926" spans="1:28" s="41" customFormat="1" ht="12" customHeight="1">
      <c r="A926" s="46">
        <v>24200651</v>
      </c>
      <c r="B926" s="30" t="s">
        <v>988</v>
      </c>
      <c r="C926" s="31">
        <v>-25750</v>
      </c>
      <c r="D926" s="31">
        <v>-28000</v>
      </c>
      <c r="E926" s="31">
        <v>-30250</v>
      </c>
      <c r="F926" s="31">
        <v>-32500</v>
      </c>
      <c r="G926" s="31">
        <v>-9750</v>
      </c>
      <c r="H926" s="31">
        <v>-12000</v>
      </c>
      <c r="I926" s="32">
        <v>-14250</v>
      </c>
      <c r="J926" s="32">
        <v>-16500</v>
      </c>
      <c r="K926" s="33">
        <v>-18750</v>
      </c>
      <c r="L926" s="33">
        <v>-21000</v>
      </c>
      <c r="M926" s="33">
        <v>-23250</v>
      </c>
      <c r="N926" s="33">
        <v>-25500</v>
      </c>
      <c r="O926" s="33">
        <v>-27750</v>
      </c>
      <c r="P926" s="34">
        <f t="shared" si="118"/>
        <v>-21541.666666666668</v>
      </c>
      <c r="Q926" s="42"/>
      <c r="R926" s="43"/>
      <c r="S926" s="44"/>
      <c r="T926" s="38"/>
      <c r="U926" s="39">
        <f t="shared" ref="U926:U930" si="121">P926</f>
        <v>-21541.666666666668</v>
      </c>
      <c r="V926" s="39"/>
      <c r="W926" s="39"/>
      <c r="X926" s="39"/>
      <c r="Y926" s="39"/>
      <c r="Z926" s="40"/>
      <c r="AA926" s="72"/>
      <c r="AB926" s="72"/>
    </row>
    <row r="927" spans="1:28" s="41" customFormat="1" ht="12" customHeight="1">
      <c r="A927" s="112">
        <v>24200653</v>
      </c>
      <c r="B927" s="30" t="s">
        <v>989</v>
      </c>
      <c r="C927" s="31">
        <v>-762508.02</v>
      </c>
      <c r="D927" s="31">
        <v>-790953.71</v>
      </c>
      <c r="E927" s="31">
        <v>-870049.08</v>
      </c>
      <c r="F927" s="31">
        <v>-914195.8</v>
      </c>
      <c r="G927" s="31">
        <v>-1034056.46</v>
      </c>
      <c r="H927" s="31">
        <v>-1137880.54</v>
      </c>
      <c r="I927" s="32">
        <v>-387888.68</v>
      </c>
      <c r="J927" s="32">
        <v>-460128.93</v>
      </c>
      <c r="K927" s="33">
        <v>-535475.04</v>
      </c>
      <c r="L927" s="33">
        <v>-640465.30000000005</v>
      </c>
      <c r="M927" s="33">
        <v>-764923.54</v>
      </c>
      <c r="N927" s="33">
        <v>-901804.59</v>
      </c>
      <c r="O927" s="33">
        <v>-1032474.08</v>
      </c>
      <c r="P927" s="34">
        <f t="shared" si="118"/>
        <v>-777942.72666666668</v>
      </c>
      <c r="Q927" s="42"/>
      <c r="R927" s="80"/>
      <c r="S927" s="81"/>
      <c r="T927" s="38"/>
      <c r="U927" s="39">
        <f t="shared" si="121"/>
        <v>-777942.72666666668</v>
      </c>
      <c r="V927" s="39"/>
      <c r="W927" s="39"/>
      <c r="X927" s="39"/>
      <c r="Y927" s="39"/>
      <c r="Z927" s="40"/>
      <c r="AA927" s="72"/>
      <c r="AB927" s="72"/>
    </row>
    <row r="928" spans="1:28" s="41" customFormat="1" ht="12" customHeight="1">
      <c r="A928" s="46">
        <v>24200661</v>
      </c>
      <c r="B928" s="30" t="s">
        <v>990</v>
      </c>
      <c r="C928" s="31">
        <v>-213864.12</v>
      </c>
      <c r="D928" s="31">
        <v>-249508.14</v>
      </c>
      <c r="E928" s="31">
        <v>-285152.15999999997</v>
      </c>
      <c r="F928" s="31">
        <v>-320796.18</v>
      </c>
      <c r="G928" s="31">
        <v>-356440.2</v>
      </c>
      <c r="H928" s="31">
        <v>-392084.22</v>
      </c>
      <c r="I928" s="32">
        <v>0</v>
      </c>
      <c r="J928" s="32">
        <v>-36713.339999999997</v>
      </c>
      <c r="K928" s="33">
        <v>-73426.679999999993</v>
      </c>
      <c r="L928" s="33">
        <v>-110140.02</v>
      </c>
      <c r="M928" s="33">
        <v>-146853.35999999999</v>
      </c>
      <c r="N928" s="33">
        <v>-183566.7</v>
      </c>
      <c r="O928" s="33">
        <v>-220280.04</v>
      </c>
      <c r="P928" s="34">
        <f t="shared" si="118"/>
        <v>-197646.09</v>
      </c>
      <c r="Q928" s="42"/>
      <c r="R928" s="43"/>
      <c r="S928" s="44"/>
      <c r="T928" s="38"/>
      <c r="U928" s="39">
        <f t="shared" si="121"/>
        <v>-197646.09</v>
      </c>
      <c r="V928" s="39"/>
      <c r="W928" s="39"/>
      <c r="X928" s="39"/>
      <c r="Y928" s="39"/>
      <c r="Z928" s="40"/>
      <c r="AA928" s="72"/>
      <c r="AB928" s="72"/>
    </row>
    <row r="929" spans="1:28" s="41" customFormat="1" ht="12" customHeight="1">
      <c r="A929" s="46">
        <v>24200671</v>
      </c>
      <c r="B929" s="30" t="s">
        <v>991</v>
      </c>
      <c r="C929" s="31">
        <v>-63338.52</v>
      </c>
      <c r="D929" s="31">
        <v>-73894.94</v>
      </c>
      <c r="E929" s="31">
        <v>-84451.36</v>
      </c>
      <c r="F929" s="31">
        <v>-95007.78</v>
      </c>
      <c r="G929" s="31">
        <v>-105564.2</v>
      </c>
      <c r="H929" s="31">
        <v>-116120.62</v>
      </c>
      <c r="I929" s="32">
        <v>0</v>
      </c>
      <c r="J929" s="32">
        <v>-10873.11</v>
      </c>
      <c r="K929" s="33">
        <v>-21746.22</v>
      </c>
      <c r="L929" s="33">
        <v>-32619.33</v>
      </c>
      <c r="M929" s="33">
        <v>-43492.44</v>
      </c>
      <c r="N929" s="33">
        <v>-54365.55</v>
      </c>
      <c r="O929" s="33">
        <v>-65238.66</v>
      </c>
      <c r="P929" s="34">
        <f t="shared" si="118"/>
        <v>-58535.345000000001</v>
      </c>
      <c r="Q929" s="42"/>
      <c r="R929" s="43"/>
      <c r="S929" s="44"/>
      <c r="T929" s="38"/>
      <c r="U929" s="39">
        <f t="shared" si="121"/>
        <v>-58535.345000000001</v>
      </c>
      <c r="V929" s="39"/>
      <c r="W929" s="39"/>
      <c r="X929" s="39"/>
      <c r="Y929" s="39"/>
      <c r="Z929" s="40"/>
      <c r="AA929" s="72"/>
      <c r="AB929" s="72"/>
    </row>
    <row r="930" spans="1:28" s="41" customFormat="1" ht="12" customHeight="1">
      <c r="A930" s="46">
        <v>24200681</v>
      </c>
      <c r="B930" s="30" t="s">
        <v>992</v>
      </c>
      <c r="C930" s="31">
        <v>-63338.52</v>
      </c>
      <c r="D930" s="31">
        <v>-73894.94</v>
      </c>
      <c r="E930" s="31">
        <v>-84451.36</v>
      </c>
      <c r="F930" s="31">
        <v>-95007.78</v>
      </c>
      <c r="G930" s="31">
        <v>-105564.2</v>
      </c>
      <c r="H930" s="31">
        <v>-116120.62</v>
      </c>
      <c r="I930" s="32">
        <v>0</v>
      </c>
      <c r="J930" s="32">
        <v>-10873.11</v>
      </c>
      <c r="K930" s="33">
        <v>-21746.22</v>
      </c>
      <c r="L930" s="33">
        <v>-32619.33</v>
      </c>
      <c r="M930" s="33">
        <v>-43492.44</v>
      </c>
      <c r="N930" s="33">
        <v>-54365.55</v>
      </c>
      <c r="O930" s="33">
        <v>-65238.66</v>
      </c>
      <c r="P930" s="34">
        <f t="shared" si="118"/>
        <v>-58535.345000000001</v>
      </c>
      <c r="Q930" s="42"/>
      <c r="R930" s="43"/>
      <c r="S930" s="44"/>
      <c r="T930" s="38"/>
      <c r="U930" s="39">
        <f t="shared" si="121"/>
        <v>-58535.345000000001</v>
      </c>
      <c r="V930" s="39"/>
      <c r="W930" s="39"/>
      <c r="X930" s="39"/>
      <c r="Y930" s="39"/>
      <c r="Z930" s="40"/>
      <c r="AA930" s="72"/>
      <c r="AB930" s="72"/>
    </row>
    <row r="931" spans="1:28" s="41" customFormat="1" ht="12" customHeight="1">
      <c r="A931" s="46">
        <v>24200811</v>
      </c>
      <c r="B931" s="30" t="s">
        <v>993</v>
      </c>
      <c r="C931" s="31">
        <v>-153106.01999999999</v>
      </c>
      <c r="D931" s="31">
        <v>-173136.64000000001</v>
      </c>
      <c r="E931" s="31">
        <v>-173136.64000000001</v>
      </c>
      <c r="F931" s="31">
        <v>-173136.64000000001</v>
      </c>
      <c r="G931" s="31">
        <v>-173136.64000000001</v>
      </c>
      <c r="H931" s="31">
        <v>-176240.08</v>
      </c>
      <c r="I931" s="32">
        <v>-176240.08</v>
      </c>
      <c r="J931" s="32">
        <v>-176240.08</v>
      </c>
      <c r="K931" s="33">
        <v>-176240.08</v>
      </c>
      <c r="L931" s="33">
        <v>-176240.08</v>
      </c>
      <c r="M931" s="33">
        <v>-176240.08</v>
      </c>
      <c r="N931" s="33">
        <v>-176240.08</v>
      </c>
      <c r="O931" s="33">
        <v>-176240.08</v>
      </c>
      <c r="P931" s="34">
        <f t="shared" si="118"/>
        <v>-174241.68083333338</v>
      </c>
      <c r="Q931" s="49"/>
      <c r="R931" s="49"/>
      <c r="S931" s="50" t="s">
        <v>116</v>
      </c>
      <c r="T931" s="38"/>
      <c r="U931" s="39"/>
      <c r="V931" s="39"/>
      <c r="W931" s="39">
        <f t="shared" ref="W931:W954" si="122">P931</f>
        <v>-174241.68083333338</v>
      </c>
      <c r="X931" s="39"/>
      <c r="Y931" s="39"/>
      <c r="Z931" s="40">
        <f t="shared" ref="Z931:Z954" si="123">W931</f>
        <v>-174241.68083333338</v>
      </c>
      <c r="AA931" s="72"/>
      <c r="AB931" s="72"/>
    </row>
    <row r="932" spans="1:28" s="41" customFormat="1" ht="12" customHeight="1">
      <c r="A932" s="46">
        <v>24200821</v>
      </c>
      <c r="B932" s="30" t="s">
        <v>994</v>
      </c>
      <c r="C932" s="31">
        <v>-153074.01999999999</v>
      </c>
      <c r="D932" s="31">
        <v>-173104.63</v>
      </c>
      <c r="E932" s="31">
        <v>-173104.63</v>
      </c>
      <c r="F932" s="31">
        <v>-173104.63</v>
      </c>
      <c r="G932" s="31">
        <v>-173104.63</v>
      </c>
      <c r="H932" s="31">
        <v>-176208.07</v>
      </c>
      <c r="I932" s="32">
        <v>-147054.12</v>
      </c>
      <c r="J932" s="32">
        <v>-147054.12</v>
      </c>
      <c r="K932" s="33">
        <v>-147054.12</v>
      </c>
      <c r="L932" s="33">
        <v>-147054.12</v>
      </c>
      <c r="M932" s="33">
        <v>-147054.12</v>
      </c>
      <c r="N932" s="33">
        <v>-143576.62</v>
      </c>
      <c r="O932" s="33">
        <v>-137659.09</v>
      </c>
      <c r="P932" s="34">
        <f t="shared" si="118"/>
        <v>-157736.69708333336</v>
      </c>
      <c r="Q932" s="49"/>
      <c r="R932" s="49"/>
      <c r="S932" s="50" t="s">
        <v>116</v>
      </c>
      <c r="T932" s="38"/>
      <c r="U932" s="39"/>
      <c r="V932" s="39"/>
      <c r="W932" s="39">
        <f t="shared" si="122"/>
        <v>-157736.69708333336</v>
      </c>
      <c r="X932" s="39"/>
      <c r="Y932" s="39"/>
      <c r="Z932" s="40">
        <f t="shared" si="123"/>
        <v>-157736.69708333336</v>
      </c>
      <c r="AA932" s="72"/>
      <c r="AB932" s="72"/>
    </row>
    <row r="933" spans="1:28" s="41" customFormat="1" ht="12" customHeight="1">
      <c r="A933" s="46">
        <v>24200831</v>
      </c>
      <c r="B933" s="30" t="s">
        <v>995</v>
      </c>
      <c r="C933" s="31">
        <v>-77674.210000000006</v>
      </c>
      <c r="D933" s="31">
        <v>-87689.75</v>
      </c>
      <c r="E933" s="31">
        <v>-86828.55</v>
      </c>
      <c r="F933" s="31">
        <v>-86706.65</v>
      </c>
      <c r="G933" s="31">
        <v>-86706.65</v>
      </c>
      <c r="H933" s="31">
        <v>-88258.37</v>
      </c>
      <c r="I933" s="32">
        <v>-88258.37</v>
      </c>
      <c r="J933" s="32">
        <v>-88258.37</v>
      </c>
      <c r="K933" s="33">
        <v>-88258.37</v>
      </c>
      <c r="L933" s="33">
        <v>-88258.37</v>
      </c>
      <c r="M933" s="33">
        <v>-87663.9</v>
      </c>
      <c r="N933" s="33">
        <v>-87068.73</v>
      </c>
      <c r="O933" s="33">
        <v>-86635.41</v>
      </c>
      <c r="P933" s="34">
        <f t="shared" si="118"/>
        <v>-87175.907499999987</v>
      </c>
      <c r="Q933" s="49"/>
      <c r="R933" s="49"/>
      <c r="S933" s="50" t="s">
        <v>116</v>
      </c>
      <c r="T933" s="38"/>
      <c r="U933" s="39"/>
      <c r="V933" s="39"/>
      <c r="W933" s="39">
        <f t="shared" si="122"/>
        <v>-87175.907499999987</v>
      </c>
      <c r="X933" s="39"/>
      <c r="Y933" s="39"/>
      <c r="Z933" s="40">
        <f t="shared" si="123"/>
        <v>-87175.907499999987</v>
      </c>
      <c r="AA933" s="72"/>
      <c r="AB933" s="72"/>
    </row>
    <row r="934" spans="1:28" s="41" customFormat="1" ht="12" customHeight="1">
      <c r="A934" s="46">
        <v>24200841</v>
      </c>
      <c r="B934" s="30" t="s">
        <v>996</v>
      </c>
      <c r="C934" s="31">
        <v>-323058.53000000003</v>
      </c>
      <c r="D934" s="31">
        <v>-323123.15000000002</v>
      </c>
      <c r="E934" s="31">
        <v>-322434.17</v>
      </c>
      <c r="F934" s="31">
        <v>-322434.17</v>
      </c>
      <c r="G934" s="31">
        <v>-322434.17</v>
      </c>
      <c r="H934" s="31">
        <v>-322434.17</v>
      </c>
      <c r="I934" s="32">
        <v>-322434.17</v>
      </c>
      <c r="J934" s="32">
        <v>-322434.17</v>
      </c>
      <c r="K934" s="33">
        <v>-322434.17</v>
      </c>
      <c r="L934" s="33">
        <v>-322434.17</v>
      </c>
      <c r="M934" s="33">
        <v>-322434.17</v>
      </c>
      <c r="N934" s="33">
        <v>-307434.17</v>
      </c>
      <c r="O934" s="33">
        <v>-304836.09999999998</v>
      </c>
      <c r="P934" s="34">
        <f t="shared" si="118"/>
        <v>-320534.3470833333</v>
      </c>
      <c r="Q934" s="49"/>
      <c r="R934" s="49"/>
      <c r="S934" s="50" t="s">
        <v>116</v>
      </c>
      <c r="T934" s="38"/>
      <c r="U934" s="39"/>
      <c r="V934" s="39"/>
      <c r="W934" s="39">
        <f t="shared" si="122"/>
        <v>-320534.3470833333</v>
      </c>
      <c r="X934" s="39"/>
      <c r="Y934" s="39"/>
      <c r="Z934" s="40">
        <f t="shared" si="123"/>
        <v>-320534.3470833333</v>
      </c>
      <c r="AA934" s="72"/>
      <c r="AB934" s="72"/>
    </row>
    <row r="935" spans="1:28" s="41" customFormat="1" ht="12" customHeight="1">
      <c r="A935" s="46">
        <v>24200851</v>
      </c>
      <c r="B935" s="30" t="s">
        <v>997</v>
      </c>
      <c r="C935" s="31">
        <v>-50887.05</v>
      </c>
      <c r="D935" s="31">
        <v>-75897.23</v>
      </c>
      <c r="E935" s="31">
        <v>-75897.23</v>
      </c>
      <c r="F935" s="31">
        <v>-75897.23</v>
      </c>
      <c r="G935" s="31">
        <v>-75897.23</v>
      </c>
      <c r="H935" s="31">
        <v>-83655.850000000006</v>
      </c>
      <c r="I935" s="32">
        <v>-83655.850000000006</v>
      </c>
      <c r="J935" s="32">
        <v>-83655.850000000006</v>
      </c>
      <c r="K935" s="33">
        <v>-83655.850000000006</v>
      </c>
      <c r="L935" s="33">
        <v>-83655.850000000006</v>
      </c>
      <c r="M935" s="33">
        <v>-83655.850000000006</v>
      </c>
      <c r="N935" s="33">
        <v>-83655.850000000006</v>
      </c>
      <c r="O935" s="33">
        <v>-83655.850000000006</v>
      </c>
      <c r="P935" s="34">
        <f t="shared" si="118"/>
        <v>-79704.276666666658</v>
      </c>
      <c r="Q935" s="49"/>
      <c r="R935" s="49"/>
      <c r="S935" s="50" t="s">
        <v>116</v>
      </c>
      <c r="T935" s="38"/>
      <c r="U935" s="39"/>
      <c r="V935" s="39"/>
      <c r="W935" s="39">
        <f t="shared" si="122"/>
        <v>-79704.276666666658</v>
      </c>
      <c r="X935" s="39"/>
      <c r="Y935" s="39"/>
      <c r="Z935" s="40">
        <f t="shared" si="123"/>
        <v>-79704.276666666658</v>
      </c>
      <c r="AA935" s="72"/>
      <c r="AB935" s="72"/>
    </row>
    <row r="936" spans="1:28" s="41" customFormat="1" ht="12" customHeight="1">
      <c r="A936" s="46">
        <v>24200871</v>
      </c>
      <c r="B936" s="30" t="s">
        <v>998</v>
      </c>
      <c r="C936" s="31">
        <v>-94672.71</v>
      </c>
      <c r="D936" s="31">
        <v>-94691.64</v>
      </c>
      <c r="E936" s="31">
        <v>-94691.64</v>
      </c>
      <c r="F936" s="31">
        <v>-94691.64</v>
      </c>
      <c r="G936" s="31">
        <v>-94691.64</v>
      </c>
      <c r="H936" s="31">
        <v>-94691.64</v>
      </c>
      <c r="I936" s="32">
        <v>-94691.64</v>
      </c>
      <c r="J936" s="32">
        <v>-94691.64</v>
      </c>
      <c r="K936" s="33">
        <v>-94691.64</v>
      </c>
      <c r="L936" s="33">
        <v>-94691.64</v>
      </c>
      <c r="M936" s="33">
        <v>-94691.64</v>
      </c>
      <c r="N936" s="33">
        <v>-94691.64</v>
      </c>
      <c r="O936" s="33">
        <v>-94691.64</v>
      </c>
      <c r="P936" s="34">
        <f t="shared" si="118"/>
        <v>-94690.851250000007</v>
      </c>
      <c r="Q936" s="49"/>
      <c r="R936" s="49"/>
      <c r="S936" s="50" t="s">
        <v>116</v>
      </c>
      <c r="T936" s="38"/>
      <c r="U936" s="39"/>
      <c r="V936" s="39"/>
      <c r="W936" s="39">
        <f t="shared" si="122"/>
        <v>-94690.851250000007</v>
      </c>
      <c r="X936" s="39"/>
      <c r="Y936" s="39"/>
      <c r="Z936" s="40">
        <f t="shared" si="123"/>
        <v>-94690.851250000007</v>
      </c>
      <c r="AA936" s="72"/>
      <c r="AB936" s="72"/>
    </row>
    <row r="937" spans="1:28" s="41" customFormat="1" ht="12" customHeight="1">
      <c r="A937" s="46">
        <v>24200881</v>
      </c>
      <c r="B937" s="116" t="s">
        <v>999</v>
      </c>
      <c r="C937" s="31">
        <v>-202614.06</v>
      </c>
      <c r="D937" s="31">
        <v>-262654.58</v>
      </c>
      <c r="E937" s="31">
        <v>-262654.58</v>
      </c>
      <c r="F937" s="31">
        <v>-262654.58</v>
      </c>
      <c r="G937" s="31">
        <v>-262654.58</v>
      </c>
      <c r="H937" s="31">
        <v>-271964.90999999997</v>
      </c>
      <c r="I937" s="32">
        <v>-271964.90999999997</v>
      </c>
      <c r="J937" s="32">
        <v>-271964.90999999997</v>
      </c>
      <c r="K937" s="33">
        <v>-271964.90999999997</v>
      </c>
      <c r="L937" s="33">
        <v>-271964.90999999997</v>
      </c>
      <c r="M937" s="33">
        <v>-232939.91</v>
      </c>
      <c r="N937" s="33">
        <v>-158517.53</v>
      </c>
      <c r="O937" s="33">
        <v>-158517.53</v>
      </c>
      <c r="P937" s="34">
        <f t="shared" si="118"/>
        <v>-248538.84208333332</v>
      </c>
      <c r="Q937" s="49"/>
      <c r="R937" s="49"/>
      <c r="S937" s="50" t="s">
        <v>116</v>
      </c>
      <c r="T937" s="38"/>
      <c r="U937" s="39"/>
      <c r="V937" s="39"/>
      <c r="W937" s="39">
        <f t="shared" si="122"/>
        <v>-248538.84208333332</v>
      </c>
      <c r="X937" s="39"/>
      <c r="Y937" s="39"/>
      <c r="Z937" s="40">
        <f t="shared" si="123"/>
        <v>-248538.84208333332</v>
      </c>
      <c r="AA937" s="72"/>
      <c r="AB937" s="72"/>
    </row>
    <row r="938" spans="1:28" s="41" customFormat="1" ht="12" customHeight="1">
      <c r="A938" s="46">
        <v>24200891</v>
      </c>
      <c r="B938" s="116" t="s">
        <v>1000</v>
      </c>
      <c r="C938" s="31">
        <v>-67375.5</v>
      </c>
      <c r="D938" s="31">
        <v>-67388.98</v>
      </c>
      <c r="E938" s="31">
        <v>-67388.98</v>
      </c>
      <c r="F938" s="31">
        <v>-67388.98</v>
      </c>
      <c r="G938" s="31">
        <v>-67388.98</v>
      </c>
      <c r="H938" s="31">
        <v>-67388.98</v>
      </c>
      <c r="I938" s="32">
        <v>-67388.98</v>
      </c>
      <c r="J938" s="32">
        <v>-67388.98</v>
      </c>
      <c r="K938" s="33">
        <v>-67388.98</v>
      </c>
      <c r="L938" s="33">
        <v>-67388.98</v>
      </c>
      <c r="M938" s="33">
        <v>-67388.98</v>
      </c>
      <c r="N938" s="33">
        <v>-67388.98</v>
      </c>
      <c r="O938" s="33">
        <v>-67388.98</v>
      </c>
      <c r="P938" s="34">
        <f t="shared" si="118"/>
        <v>-67388.41833333332</v>
      </c>
      <c r="Q938" s="49"/>
      <c r="R938" s="49"/>
      <c r="S938" s="50" t="s">
        <v>116</v>
      </c>
      <c r="T938" s="38"/>
      <c r="U938" s="39"/>
      <c r="V938" s="39"/>
      <c r="W938" s="39">
        <f t="shared" si="122"/>
        <v>-67388.41833333332</v>
      </c>
      <c r="X938" s="39"/>
      <c r="Y938" s="39"/>
      <c r="Z938" s="40">
        <f t="shared" si="123"/>
        <v>-67388.41833333332</v>
      </c>
      <c r="AA938" s="72"/>
      <c r="AB938" s="72"/>
    </row>
    <row r="939" spans="1:28" s="41" customFormat="1" ht="12" customHeight="1">
      <c r="A939" s="46">
        <v>24200901</v>
      </c>
      <c r="B939" s="116" t="s">
        <v>638</v>
      </c>
      <c r="C939" s="31">
        <v>-163563</v>
      </c>
      <c r="D939" s="31">
        <v>-163595.71</v>
      </c>
      <c r="E939" s="31">
        <v>-163595.71</v>
      </c>
      <c r="F939" s="31">
        <v>-163595.71</v>
      </c>
      <c r="G939" s="31">
        <v>-163595.71</v>
      </c>
      <c r="H939" s="31">
        <v>-163595.71</v>
      </c>
      <c r="I939" s="32">
        <v>-163595.71</v>
      </c>
      <c r="J939" s="32">
        <v>-163595.71</v>
      </c>
      <c r="K939" s="33">
        <v>-163595.71</v>
      </c>
      <c r="L939" s="33">
        <v>-163595.71</v>
      </c>
      <c r="M939" s="33">
        <v>-163595.71</v>
      </c>
      <c r="N939" s="33">
        <v>-163595.71</v>
      </c>
      <c r="O939" s="33">
        <v>-163595.71</v>
      </c>
      <c r="P939" s="34">
        <f t="shared" si="118"/>
        <v>-163594.34708333333</v>
      </c>
      <c r="Q939" s="49"/>
      <c r="R939" s="49"/>
      <c r="S939" s="50" t="s">
        <v>116</v>
      </c>
      <c r="T939" s="38"/>
      <c r="U939" s="39"/>
      <c r="V939" s="39"/>
      <c r="W939" s="39">
        <f t="shared" si="122"/>
        <v>-163594.34708333333</v>
      </c>
      <c r="X939" s="39"/>
      <c r="Y939" s="39"/>
      <c r="Z939" s="40">
        <f t="shared" si="123"/>
        <v>-163594.34708333333</v>
      </c>
      <c r="AA939" s="72"/>
      <c r="AB939" s="72"/>
    </row>
    <row r="940" spans="1:28" s="41" customFormat="1" ht="12" customHeight="1">
      <c r="A940" s="46">
        <v>24200911</v>
      </c>
      <c r="B940" s="116" t="s">
        <v>1001</v>
      </c>
      <c r="C940" s="31">
        <v>-16925.07</v>
      </c>
      <c r="D940" s="31">
        <v>-16928.46</v>
      </c>
      <c r="E940" s="31">
        <v>-16928.46</v>
      </c>
      <c r="F940" s="31">
        <v>-16928.46</v>
      </c>
      <c r="G940" s="31">
        <v>-16928.46</v>
      </c>
      <c r="H940" s="31">
        <v>-16928.46</v>
      </c>
      <c r="I940" s="32">
        <v>-16928.46</v>
      </c>
      <c r="J940" s="32">
        <v>-16928.46</v>
      </c>
      <c r="K940" s="33">
        <v>-16928.46</v>
      </c>
      <c r="L940" s="33">
        <v>-16928.46</v>
      </c>
      <c r="M940" s="33">
        <v>-16928.46</v>
      </c>
      <c r="N940" s="33">
        <v>-16928.46</v>
      </c>
      <c r="O940" s="33">
        <v>-16426.490000000002</v>
      </c>
      <c r="P940" s="34">
        <f t="shared" si="118"/>
        <v>-16907.403333333328</v>
      </c>
      <c r="Q940" s="49"/>
      <c r="R940" s="49"/>
      <c r="S940" s="50" t="s">
        <v>116</v>
      </c>
      <c r="T940" s="38"/>
      <c r="U940" s="39"/>
      <c r="V940" s="39"/>
      <c r="W940" s="39">
        <f t="shared" si="122"/>
        <v>-16907.403333333328</v>
      </c>
      <c r="X940" s="39"/>
      <c r="Y940" s="39"/>
      <c r="Z940" s="40">
        <f t="shared" si="123"/>
        <v>-16907.403333333328</v>
      </c>
      <c r="AA940" s="72"/>
      <c r="AB940" s="72"/>
    </row>
    <row r="941" spans="1:28" s="41" customFormat="1" ht="12" customHeight="1">
      <c r="A941" s="46">
        <v>24200921</v>
      </c>
      <c r="B941" s="116" t="s">
        <v>639</v>
      </c>
      <c r="C941" s="31">
        <v>-2232017.86</v>
      </c>
      <c r="D941" s="31">
        <v>-2232450.67</v>
      </c>
      <c r="E941" s="31">
        <v>-2232450.67</v>
      </c>
      <c r="F941" s="31">
        <v>-2232333.2200000002</v>
      </c>
      <c r="G941" s="31">
        <v>-2232333.2200000002</v>
      </c>
      <c r="H941" s="31">
        <v>-2232333.2200000002</v>
      </c>
      <c r="I941" s="32">
        <v>-2232333.2200000002</v>
      </c>
      <c r="J941" s="32">
        <v>-2232333.2200000002</v>
      </c>
      <c r="K941" s="33">
        <v>-2232333.2200000002</v>
      </c>
      <c r="L941" s="33">
        <v>-2232333.2200000002</v>
      </c>
      <c r="M941" s="33">
        <v>-2232333.2200000002</v>
      </c>
      <c r="N941" s="33">
        <v>-2232333.2200000002</v>
      </c>
      <c r="O941" s="33">
        <v>-2232333.2200000002</v>
      </c>
      <c r="P941" s="34">
        <f t="shared" si="118"/>
        <v>-2232339.6549999998</v>
      </c>
      <c r="Q941" s="49"/>
      <c r="R941" s="49"/>
      <c r="S941" s="50" t="s">
        <v>116</v>
      </c>
      <c r="T941" s="38"/>
      <c r="U941" s="39"/>
      <c r="V941" s="39"/>
      <c r="W941" s="39">
        <f t="shared" si="122"/>
        <v>-2232339.6549999998</v>
      </c>
      <c r="X941" s="39"/>
      <c r="Y941" s="39"/>
      <c r="Z941" s="40">
        <f t="shared" si="123"/>
        <v>-2232339.6549999998</v>
      </c>
      <c r="AA941" s="72"/>
      <c r="AB941" s="72"/>
    </row>
    <row r="942" spans="1:28" s="41" customFormat="1" ht="12" customHeight="1">
      <c r="A942" s="46">
        <v>24200931</v>
      </c>
      <c r="B942" s="116" t="s">
        <v>1002</v>
      </c>
      <c r="C942" s="31">
        <v>-304005.81</v>
      </c>
      <c r="D942" s="31">
        <v>-344267.89</v>
      </c>
      <c r="E942" s="31">
        <v>-343309.3</v>
      </c>
      <c r="F942" s="31">
        <v>-280230.01</v>
      </c>
      <c r="G942" s="31">
        <v>-296902.15000000002</v>
      </c>
      <c r="H942" s="31">
        <v>-304632.84000000003</v>
      </c>
      <c r="I942" s="32">
        <v>-304527.34000000003</v>
      </c>
      <c r="J942" s="32">
        <v>-297234.61</v>
      </c>
      <c r="K942" s="33">
        <v>-285317.05</v>
      </c>
      <c r="L942" s="33">
        <v>-285317.05</v>
      </c>
      <c r="M942" s="33">
        <v>-284920.25</v>
      </c>
      <c r="N942" s="33">
        <v>-284920.25</v>
      </c>
      <c r="O942" s="33">
        <v>-248014.65</v>
      </c>
      <c r="P942" s="34">
        <f t="shared" si="118"/>
        <v>-298965.7475</v>
      </c>
      <c r="Q942" s="49"/>
      <c r="R942" s="49"/>
      <c r="S942" s="50" t="s">
        <v>116</v>
      </c>
      <c r="T942" s="38"/>
      <c r="U942" s="39"/>
      <c r="V942" s="39"/>
      <c r="W942" s="39">
        <f t="shared" si="122"/>
        <v>-298965.7475</v>
      </c>
      <c r="X942" s="39"/>
      <c r="Y942" s="39"/>
      <c r="Z942" s="40">
        <f t="shared" si="123"/>
        <v>-298965.7475</v>
      </c>
      <c r="AA942" s="72"/>
      <c r="AB942" s="72"/>
    </row>
    <row r="943" spans="1:28" s="41" customFormat="1" ht="12" customHeight="1">
      <c r="A943" s="46">
        <v>24200941</v>
      </c>
      <c r="B943" s="116" t="s">
        <v>1003</v>
      </c>
      <c r="C943" s="31">
        <v>-67986</v>
      </c>
      <c r="D943" s="31">
        <v>-67999.600000000006</v>
      </c>
      <c r="E943" s="31">
        <v>-67999.600000000006</v>
      </c>
      <c r="F943" s="31">
        <v>-67999.600000000006</v>
      </c>
      <c r="G943" s="31">
        <v>-67999.600000000006</v>
      </c>
      <c r="H943" s="31">
        <v>-67999.600000000006</v>
      </c>
      <c r="I943" s="32">
        <v>-67999.600000000006</v>
      </c>
      <c r="J943" s="32">
        <v>-67999.600000000006</v>
      </c>
      <c r="K943" s="33">
        <v>-67999.600000000006</v>
      </c>
      <c r="L943" s="33">
        <v>-67999.600000000006</v>
      </c>
      <c r="M943" s="33">
        <v>-67999.600000000006</v>
      </c>
      <c r="N943" s="33">
        <v>-67999.600000000006</v>
      </c>
      <c r="O943" s="33">
        <v>-67999.600000000006</v>
      </c>
      <c r="P943" s="34">
        <f t="shared" si="118"/>
        <v>-67999.033333333326</v>
      </c>
      <c r="Q943" s="49"/>
      <c r="R943" s="49"/>
      <c r="S943" s="50" t="s">
        <v>116</v>
      </c>
      <c r="T943" s="38"/>
      <c r="U943" s="39"/>
      <c r="V943" s="39"/>
      <c r="W943" s="39">
        <f t="shared" si="122"/>
        <v>-67999.033333333326</v>
      </c>
      <c r="X943" s="39"/>
      <c r="Y943" s="39"/>
      <c r="Z943" s="40">
        <f t="shared" si="123"/>
        <v>-67999.033333333326</v>
      </c>
      <c r="AA943" s="72"/>
      <c r="AB943" s="72"/>
    </row>
    <row r="944" spans="1:28" s="41" customFormat="1" ht="12" customHeight="1">
      <c r="A944" s="46">
        <v>24200951</v>
      </c>
      <c r="B944" s="116" t="s">
        <v>1004</v>
      </c>
      <c r="C944" s="31">
        <v>-204557.72</v>
      </c>
      <c r="D944" s="31">
        <v>-204389.16</v>
      </c>
      <c r="E944" s="31">
        <v>-204389.16</v>
      </c>
      <c r="F944" s="31">
        <v>-204389.16</v>
      </c>
      <c r="G944" s="31">
        <v>-204389.16</v>
      </c>
      <c r="H944" s="31">
        <v>-204389.16</v>
      </c>
      <c r="I944" s="32">
        <v>-202951.63</v>
      </c>
      <c r="J944" s="32">
        <v>-202748.05</v>
      </c>
      <c r="K944" s="33">
        <v>-202736.8</v>
      </c>
      <c r="L944" s="33">
        <v>-202736.8</v>
      </c>
      <c r="M944" s="33">
        <v>-202736.8</v>
      </c>
      <c r="N944" s="33">
        <v>-202736.8</v>
      </c>
      <c r="O944" s="33">
        <v>-202318.5</v>
      </c>
      <c r="P944" s="34">
        <f t="shared" si="118"/>
        <v>-203502.56583333333</v>
      </c>
      <c r="Q944" s="49"/>
      <c r="R944" s="49"/>
      <c r="S944" s="50" t="s">
        <v>116</v>
      </c>
      <c r="T944" s="38"/>
      <c r="U944" s="39"/>
      <c r="V944" s="39"/>
      <c r="W944" s="39">
        <f t="shared" si="122"/>
        <v>-203502.56583333333</v>
      </c>
      <c r="X944" s="39"/>
      <c r="Y944" s="39"/>
      <c r="Z944" s="40">
        <f t="shared" si="123"/>
        <v>-203502.56583333333</v>
      </c>
      <c r="AA944" s="72"/>
      <c r="AB944" s="72"/>
    </row>
    <row r="945" spans="1:28" s="41" customFormat="1" ht="12" customHeight="1">
      <c r="A945" s="46">
        <v>24200961</v>
      </c>
      <c r="B945" s="116" t="s">
        <v>641</v>
      </c>
      <c r="C945" s="31">
        <v>-1317869.83</v>
      </c>
      <c r="D945" s="31">
        <v>-1318133.58</v>
      </c>
      <c r="E945" s="31">
        <v>-1318133.58</v>
      </c>
      <c r="F945" s="31">
        <v>-1255744.27</v>
      </c>
      <c r="G945" s="31">
        <v>-1255744.27</v>
      </c>
      <c r="H945" s="31">
        <v>-1255744.27</v>
      </c>
      <c r="I945" s="32">
        <v>-1223700.68</v>
      </c>
      <c r="J945" s="32">
        <v>-1223700.68</v>
      </c>
      <c r="K945" s="33">
        <v>-1223700.68</v>
      </c>
      <c r="L945" s="33">
        <v>-1250259.75</v>
      </c>
      <c r="M945" s="33">
        <v>-1250259.75</v>
      </c>
      <c r="N945" s="33">
        <v>-1250259.75</v>
      </c>
      <c r="O945" s="33">
        <v>-3425380.05</v>
      </c>
      <c r="P945" s="34">
        <f t="shared" si="118"/>
        <v>-1349750.5166666666</v>
      </c>
      <c r="Q945" s="49"/>
      <c r="R945" s="49"/>
      <c r="S945" s="50" t="s">
        <v>116</v>
      </c>
      <c r="T945" s="38"/>
      <c r="U945" s="39"/>
      <c r="V945" s="39"/>
      <c r="W945" s="39">
        <f t="shared" si="122"/>
        <v>-1349750.5166666666</v>
      </c>
      <c r="X945" s="39"/>
      <c r="Y945" s="39"/>
      <c r="Z945" s="40">
        <f t="shared" si="123"/>
        <v>-1349750.5166666666</v>
      </c>
      <c r="AA945" s="72"/>
      <c r="AB945" s="72"/>
    </row>
    <row r="946" spans="1:28" s="41" customFormat="1" ht="12" customHeight="1">
      <c r="A946" s="46">
        <v>24200971</v>
      </c>
      <c r="B946" s="116" t="s">
        <v>1005</v>
      </c>
      <c r="C946" s="31">
        <v>-102857.7</v>
      </c>
      <c r="D946" s="31">
        <v>-117878.28</v>
      </c>
      <c r="E946" s="31">
        <v>-117878.28</v>
      </c>
      <c r="F946" s="31">
        <v>-117878.28</v>
      </c>
      <c r="G946" s="31">
        <v>-117878.28</v>
      </c>
      <c r="H946" s="31">
        <v>-120205.86</v>
      </c>
      <c r="I946" s="32">
        <v>-119487.09</v>
      </c>
      <c r="J946" s="32">
        <v>-117172.62</v>
      </c>
      <c r="K946" s="33">
        <v>-102133.5</v>
      </c>
      <c r="L946" s="33">
        <v>-97060.160000000003</v>
      </c>
      <c r="M946" s="33">
        <v>-77020.45</v>
      </c>
      <c r="N946" s="33">
        <v>-76462.89</v>
      </c>
      <c r="O946" s="33">
        <v>-73881.009999999995</v>
      </c>
      <c r="P946" s="34">
        <f t="shared" si="118"/>
        <v>-105785.42041666666</v>
      </c>
      <c r="Q946" s="49"/>
      <c r="R946" s="49"/>
      <c r="S946" s="50" t="s">
        <v>116</v>
      </c>
      <c r="T946" s="38"/>
      <c r="U946" s="39"/>
      <c r="V946" s="39"/>
      <c r="W946" s="39">
        <f t="shared" si="122"/>
        <v>-105785.42041666666</v>
      </c>
      <c r="X946" s="39"/>
      <c r="Y946" s="39"/>
      <c r="Z946" s="40">
        <f t="shared" si="123"/>
        <v>-105785.42041666666</v>
      </c>
      <c r="AA946" s="72"/>
      <c r="AB946" s="72"/>
    </row>
    <row r="947" spans="1:28" s="41" customFormat="1" ht="12" customHeight="1">
      <c r="A947" s="46">
        <v>24200991</v>
      </c>
      <c r="B947" s="116" t="s">
        <v>1006</v>
      </c>
      <c r="C947" s="31">
        <v>-1282.01</v>
      </c>
      <c r="D947" s="31">
        <v>-1267.27</v>
      </c>
      <c r="E947" s="31">
        <v>-1267.27</v>
      </c>
      <c r="F947" s="31">
        <v>-1267.27</v>
      </c>
      <c r="G947" s="31">
        <v>-1267.27</v>
      </c>
      <c r="H947" s="31">
        <v>-1267.27</v>
      </c>
      <c r="I947" s="32">
        <v>-1267.27</v>
      </c>
      <c r="J947" s="32">
        <v>-1267.27</v>
      </c>
      <c r="K947" s="33">
        <v>-1267.27</v>
      </c>
      <c r="L947" s="33">
        <v>-1267.27</v>
      </c>
      <c r="M947" s="33">
        <v>-1267.27</v>
      </c>
      <c r="N947" s="33">
        <v>-1267.27</v>
      </c>
      <c r="O947" s="33">
        <v>-1267.27</v>
      </c>
      <c r="P947" s="34">
        <f t="shared" si="118"/>
        <v>-1267.8841666666669</v>
      </c>
      <c r="Q947" s="49"/>
      <c r="R947" s="49"/>
      <c r="S947" s="50" t="s">
        <v>116</v>
      </c>
      <c r="T947" s="38"/>
      <c r="U947" s="39"/>
      <c r="V947" s="39"/>
      <c r="W947" s="39">
        <f t="shared" si="122"/>
        <v>-1267.8841666666669</v>
      </c>
      <c r="X947" s="39"/>
      <c r="Y947" s="39"/>
      <c r="Z947" s="40">
        <f t="shared" si="123"/>
        <v>-1267.8841666666669</v>
      </c>
      <c r="AA947" s="72"/>
      <c r="AB947" s="72"/>
    </row>
    <row r="948" spans="1:28" s="41" customFormat="1" ht="12" customHeight="1">
      <c r="A948" s="46">
        <v>24201031</v>
      </c>
      <c r="B948" s="116" t="s">
        <v>1007</v>
      </c>
      <c r="C948" s="31">
        <v>-92347.35</v>
      </c>
      <c r="D948" s="31">
        <v>-96365.82</v>
      </c>
      <c r="E948" s="31">
        <v>-96365.82</v>
      </c>
      <c r="F948" s="31">
        <v>-96365.82</v>
      </c>
      <c r="G948" s="31">
        <v>-96365.82</v>
      </c>
      <c r="H948" s="31">
        <v>-96986.5</v>
      </c>
      <c r="I948" s="32">
        <v>-96986.5</v>
      </c>
      <c r="J948" s="32">
        <v>-96986.5</v>
      </c>
      <c r="K948" s="33">
        <v>-96986.5</v>
      </c>
      <c r="L948" s="33">
        <v>-96986.5</v>
      </c>
      <c r="M948" s="33">
        <v>-96986.5</v>
      </c>
      <c r="N948" s="33">
        <v>-96986.5</v>
      </c>
      <c r="O948" s="33">
        <v>-96986.5</v>
      </c>
      <c r="P948" s="34">
        <f t="shared" si="118"/>
        <v>-96586.308750000011</v>
      </c>
      <c r="Q948" s="49"/>
      <c r="R948" s="49"/>
      <c r="S948" s="50" t="s">
        <v>116</v>
      </c>
      <c r="T948" s="38"/>
      <c r="U948" s="39"/>
      <c r="V948" s="39"/>
      <c r="W948" s="39">
        <f t="shared" si="122"/>
        <v>-96586.308750000011</v>
      </c>
      <c r="X948" s="39"/>
      <c r="Y948" s="39"/>
      <c r="Z948" s="40">
        <f t="shared" si="123"/>
        <v>-96586.308750000011</v>
      </c>
      <c r="AA948" s="72"/>
      <c r="AB948" s="72"/>
    </row>
    <row r="949" spans="1:28" s="41" customFormat="1" ht="12" customHeight="1">
      <c r="A949" s="46">
        <v>24201041</v>
      </c>
      <c r="B949" s="116" t="s">
        <v>1008</v>
      </c>
      <c r="C949" s="31">
        <v>-18842.48</v>
      </c>
      <c r="D949" s="31">
        <v>-22846.25</v>
      </c>
      <c r="E949" s="31">
        <v>-22846.25</v>
      </c>
      <c r="F949" s="31">
        <v>-22338.47</v>
      </c>
      <c r="G949" s="31">
        <v>-22338.47</v>
      </c>
      <c r="H949" s="31">
        <v>-22959.15</v>
      </c>
      <c r="I949" s="32">
        <v>-22848.97</v>
      </c>
      <c r="J949" s="32">
        <v>-22848.97</v>
      </c>
      <c r="K949" s="33">
        <v>-22848.97</v>
      </c>
      <c r="L949" s="33">
        <v>-22848.97</v>
      </c>
      <c r="M949" s="33">
        <v>-22848.97</v>
      </c>
      <c r="N949" s="33">
        <v>-22848.97</v>
      </c>
      <c r="O949" s="33">
        <v>-22848.97</v>
      </c>
      <c r="P949" s="34">
        <f t="shared" si="118"/>
        <v>-22605.677916666667</v>
      </c>
      <c r="Q949" s="49"/>
      <c r="R949" s="49"/>
      <c r="S949" s="50" t="s">
        <v>116</v>
      </c>
      <c r="T949" s="38"/>
      <c r="U949" s="39"/>
      <c r="V949" s="39"/>
      <c r="W949" s="39">
        <f t="shared" si="122"/>
        <v>-22605.677916666667</v>
      </c>
      <c r="X949" s="39"/>
      <c r="Y949" s="39"/>
      <c r="Z949" s="40">
        <f t="shared" si="123"/>
        <v>-22605.677916666667</v>
      </c>
      <c r="AA949" s="72"/>
      <c r="AB949" s="72"/>
    </row>
    <row r="950" spans="1:28" s="41" customFormat="1" ht="12" customHeight="1">
      <c r="A950" s="46">
        <v>24300013</v>
      </c>
      <c r="B950" s="30" t="s">
        <v>1009</v>
      </c>
      <c r="C950" s="31">
        <v>-756461.72</v>
      </c>
      <c r="D950" s="31">
        <v>-630384.77</v>
      </c>
      <c r="E950" s="31">
        <v>-504307.82</v>
      </c>
      <c r="F950" s="31">
        <v>-378230.87</v>
      </c>
      <c r="G950" s="31">
        <v>-252153.92</v>
      </c>
      <c r="H950" s="31">
        <v>-126076.97</v>
      </c>
      <c r="I950" s="32">
        <v>0</v>
      </c>
      <c r="J950" s="32">
        <v>0</v>
      </c>
      <c r="K950" s="33">
        <v>0</v>
      </c>
      <c r="L950" s="33">
        <v>0</v>
      </c>
      <c r="M950" s="33">
        <v>0</v>
      </c>
      <c r="N950" s="33">
        <v>0</v>
      </c>
      <c r="O950" s="33">
        <v>0</v>
      </c>
      <c r="P950" s="34">
        <f t="shared" si="118"/>
        <v>-189115.43416666667</v>
      </c>
      <c r="Q950" s="87"/>
      <c r="R950" s="87"/>
      <c r="S950" s="88" t="s">
        <v>45</v>
      </c>
      <c r="T950" s="38"/>
      <c r="U950" s="39"/>
      <c r="V950" s="39"/>
      <c r="W950" s="39">
        <f t="shared" si="122"/>
        <v>-189115.43416666667</v>
      </c>
      <c r="X950" s="39"/>
      <c r="Y950" s="39"/>
      <c r="Z950" s="40">
        <f t="shared" si="123"/>
        <v>-189115.43416666667</v>
      </c>
      <c r="AA950" s="72"/>
      <c r="AB950" s="72"/>
    </row>
    <row r="951" spans="1:28" s="41" customFormat="1" ht="12" customHeight="1">
      <c r="A951" s="46">
        <v>24400001</v>
      </c>
      <c r="B951" s="30" t="s">
        <v>1010</v>
      </c>
      <c r="C951" s="31">
        <v>-74793073.200000003</v>
      </c>
      <c r="D951" s="31">
        <v>-81575679.75</v>
      </c>
      <c r="E951" s="31">
        <v>-88676965.819999993</v>
      </c>
      <c r="F951" s="31">
        <v>-81453449.269999996</v>
      </c>
      <c r="G951" s="31">
        <v>-86821355.549999997</v>
      </c>
      <c r="H951" s="31">
        <v>-119560733.55</v>
      </c>
      <c r="I951" s="32">
        <v>-92985543.480000004</v>
      </c>
      <c r="J951" s="32">
        <v>-67563731.480000004</v>
      </c>
      <c r="K951" s="33">
        <v>-59922455.329999998</v>
      </c>
      <c r="L951" s="33">
        <v>-44012765.350000001</v>
      </c>
      <c r="M951" s="33">
        <v>-38679699.950000003</v>
      </c>
      <c r="N951" s="33">
        <v>-35878146.840000004</v>
      </c>
      <c r="O951" s="33">
        <v>-31839193.699999999</v>
      </c>
      <c r="P951" s="34">
        <f t="shared" si="118"/>
        <v>-70870554.985000014</v>
      </c>
      <c r="Q951" s="42"/>
      <c r="R951" s="42"/>
      <c r="S951" s="81" t="s">
        <v>45</v>
      </c>
      <c r="T951" s="38"/>
      <c r="U951" s="39"/>
      <c r="V951" s="39"/>
      <c r="W951" s="39">
        <f t="shared" si="122"/>
        <v>-70870554.985000014</v>
      </c>
      <c r="X951" s="39"/>
      <c r="Y951" s="39"/>
      <c r="Z951" s="40">
        <f t="shared" si="123"/>
        <v>-70870554.985000014</v>
      </c>
      <c r="AA951" s="72"/>
      <c r="AB951" s="72"/>
    </row>
    <row r="952" spans="1:28" s="41" customFormat="1" ht="12" customHeight="1">
      <c r="A952" s="46">
        <v>24400002</v>
      </c>
      <c r="B952" s="30" t="s">
        <v>1011</v>
      </c>
      <c r="C952" s="31">
        <v>-52284415.579999998</v>
      </c>
      <c r="D952" s="31">
        <v>-58254246.039999999</v>
      </c>
      <c r="E952" s="31">
        <v>-58586755.189999998</v>
      </c>
      <c r="F952" s="31">
        <v>-49966864.789999999</v>
      </c>
      <c r="G952" s="31">
        <v>-48426015.539999999</v>
      </c>
      <c r="H952" s="31">
        <v>-60368673.93</v>
      </c>
      <c r="I952" s="32">
        <v>-44244619.960000001</v>
      </c>
      <c r="J952" s="32">
        <v>-34672813.780000001</v>
      </c>
      <c r="K952" s="33">
        <v>-29210862.949999999</v>
      </c>
      <c r="L952" s="33">
        <v>-20222942.600000001</v>
      </c>
      <c r="M952" s="33">
        <v>-18950166.399999999</v>
      </c>
      <c r="N952" s="33">
        <v>-18574766.75</v>
      </c>
      <c r="O952" s="33">
        <v>-18127025.32</v>
      </c>
      <c r="P952" s="34">
        <f t="shared" si="118"/>
        <v>-39723704.031666659</v>
      </c>
      <c r="Q952" s="42"/>
      <c r="R952" s="42"/>
      <c r="S952" s="81" t="s">
        <v>45</v>
      </c>
      <c r="T952" s="38"/>
      <c r="U952" s="39"/>
      <c r="V952" s="39"/>
      <c r="W952" s="39">
        <f t="shared" si="122"/>
        <v>-39723704.031666659</v>
      </c>
      <c r="X952" s="39"/>
      <c r="Y952" s="39"/>
      <c r="Z952" s="40">
        <f t="shared" si="123"/>
        <v>-39723704.031666659</v>
      </c>
      <c r="AA952" s="72"/>
      <c r="AB952" s="72"/>
    </row>
    <row r="953" spans="1:28" s="41" customFormat="1" ht="12" customHeight="1">
      <c r="A953" s="46">
        <v>24400011</v>
      </c>
      <c r="B953" s="30" t="s">
        <v>1012</v>
      </c>
      <c r="C953" s="31">
        <v>-36679318.259999998</v>
      </c>
      <c r="D953" s="31">
        <v>-33276516</v>
      </c>
      <c r="E953" s="31">
        <v>-34197738.549999997</v>
      </c>
      <c r="F953" s="31">
        <v>-30652366.300000001</v>
      </c>
      <c r="G953" s="31">
        <v>-27991451.66</v>
      </c>
      <c r="H953" s="31">
        <v>-31113403.52</v>
      </c>
      <c r="I953" s="32">
        <v>-18983862.850000001</v>
      </c>
      <c r="J953" s="32">
        <v>-13989756.93</v>
      </c>
      <c r="K953" s="33">
        <v>-12997192.91</v>
      </c>
      <c r="L953" s="33">
        <v>-12761623.57</v>
      </c>
      <c r="M953" s="33">
        <v>-11171159.92</v>
      </c>
      <c r="N953" s="33">
        <v>-11722522.130000001</v>
      </c>
      <c r="O953" s="33">
        <v>-13073739.57</v>
      </c>
      <c r="P953" s="34">
        <f t="shared" si="118"/>
        <v>-21977843.60458333</v>
      </c>
      <c r="Q953" s="42"/>
      <c r="R953" s="42"/>
      <c r="S953" s="81" t="s">
        <v>45</v>
      </c>
      <c r="T953" s="38"/>
      <c r="U953" s="39"/>
      <c r="V953" s="39"/>
      <c r="W953" s="39">
        <f t="shared" si="122"/>
        <v>-21977843.60458333</v>
      </c>
      <c r="X953" s="39"/>
      <c r="Y953" s="39"/>
      <c r="Z953" s="40">
        <f t="shared" si="123"/>
        <v>-21977843.60458333</v>
      </c>
      <c r="AA953" s="72"/>
      <c r="AB953" s="72"/>
    </row>
    <row r="954" spans="1:28" s="41" customFormat="1" ht="12" customHeight="1">
      <c r="A954" s="46">
        <v>24400012</v>
      </c>
      <c r="B954" s="30" t="s">
        <v>1013</v>
      </c>
      <c r="C954" s="31">
        <v>-17283919.140000001</v>
      </c>
      <c r="D954" s="31">
        <v>-18829613.449999999</v>
      </c>
      <c r="E954" s="31">
        <v>-18611713.640000001</v>
      </c>
      <c r="F954" s="31">
        <v>-17123292.219999999</v>
      </c>
      <c r="G954" s="31">
        <v>-16078181.890000001</v>
      </c>
      <c r="H954" s="31">
        <v>-17176965.399999999</v>
      </c>
      <c r="I954" s="32">
        <v>-11238751.630000001</v>
      </c>
      <c r="J954" s="32">
        <v>-9185396.5299999993</v>
      </c>
      <c r="K954" s="33">
        <v>-8182862.0300000003</v>
      </c>
      <c r="L954" s="33">
        <v>-7097374.9400000004</v>
      </c>
      <c r="M954" s="33">
        <v>-6176465.9400000004</v>
      </c>
      <c r="N954" s="33">
        <v>-6658443.1900000004</v>
      </c>
      <c r="O954" s="33">
        <v>-7343667.1399999997</v>
      </c>
      <c r="P954" s="34">
        <f t="shared" si="118"/>
        <v>-12389404.5</v>
      </c>
      <c r="Q954" s="42"/>
      <c r="R954" s="42"/>
      <c r="S954" s="81" t="s">
        <v>45</v>
      </c>
      <c r="T954" s="38"/>
      <c r="U954" s="39"/>
      <c r="V954" s="39"/>
      <c r="W954" s="39">
        <f t="shared" si="122"/>
        <v>-12389404.5</v>
      </c>
      <c r="X954" s="39"/>
      <c r="Y954" s="39"/>
      <c r="Z954" s="40">
        <f t="shared" si="123"/>
        <v>-12389404.5</v>
      </c>
      <c r="AA954" s="72"/>
      <c r="AB954" s="72"/>
    </row>
    <row r="955" spans="1:28" s="41" customFormat="1" ht="12" customHeight="1">
      <c r="A955" s="46">
        <v>25200121</v>
      </c>
      <c r="B955" s="30" t="s">
        <v>1014</v>
      </c>
      <c r="C955" s="31">
        <v>-135739.34</v>
      </c>
      <c r="D955" s="31">
        <v>-135739.34</v>
      </c>
      <c r="E955" s="31">
        <v>0</v>
      </c>
      <c r="F955" s="31">
        <v>0</v>
      </c>
      <c r="G955" s="31">
        <v>0</v>
      </c>
      <c r="H955" s="31">
        <v>0</v>
      </c>
      <c r="I955" s="32">
        <v>0</v>
      </c>
      <c r="J955" s="32">
        <v>0</v>
      </c>
      <c r="K955" s="33">
        <v>0</v>
      </c>
      <c r="L955" s="33">
        <v>0</v>
      </c>
      <c r="M955" s="33">
        <v>0</v>
      </c>
      <c r="N955" s="33">
        <v>0</v>
      </c>
      <c r="O955" s="33">
        <v>0</v>
      </c>
      <c r="P955" s="34">
        <f t="shared" si="118"/>
        <v>-16967.4175</v>
      </c>
      <c r="Q955" s="42">
        <v>30</v>
      </c>
      <c r="R955" s="42"/>
      <c r="S955" s="45">
        <v>20</v>
      </c>
      <c r="T955" s="38"/>
      <c r="U955" s="39"/>
      <c r="V955" s="39"/>
      <c r="W955" s="39">
        <f>P955</f>
        <v>-16967.4175</v>
      </c>
      <c r="X955" s="39">
        <f>W955</f>
        <v>-16967.4175</v>
      </c>
      <c r="Y955" s="39"/>
      <c r="Z955" s="40"/>
      <c r="AA955" s="72"/>
      <c r="AB955" s="72"/>
    </row>
    <row r="956" spans="1:28" s="41" customFormat="1" ht="12" customHeight="1">
      <c r="A956" s="46">
        <v>25200152</v>
      </c>
      <c r="B956" s="30" t="s">
        <v>1015</v>
      </c>
      <c r="C956" s="31">
        <v>-107354.9</v>
      </c>
      <c r="D956" s="31">
        <v>-107354.9</v>
      </c>
      <c r="E956" s="31">
        <v>-15660.38</v>
      </c>
      <c r="F956" s="31">
        <v>-15660.38</v>
      </c>
      <c r="G956" s="31">
        <v>-15660.38</v>
      </c>
      <c r="H956" s="31">
        <v>-15660.38</v>
      </c>
      <c r="I956" s="32">
        <v>-15660.38</v>
      </c>
      <c r="J956" s="32">
        <v>-15660.38</v>
      </c>
      <c r="K956" s="33">
        <v>-15660.38</v>
      </c>
      <c r="L956" s="33">
        <v>-15660.38</v>
      </c>
      <c r="M956" s="33">
        <v>-15660.38</v>
      </c>
      <c r="N956" s="33">
        <v>-15660.38</v>
      </c>
      <c r="O956" s="33">
        <v>-15660.38</v>
      </c>
      <c r="P956" s="34">
        <f t="shared" si="118"/>
        <v>-27122.195000000003</v>
      </c>
      <c r="Q956" s="42"/>
      <c r="R956" s="42">
        <v>8</v>
      </c>
      <c r="S956" s="111" t="s">
        <v>1016</v>
      </c>
      <c r="T956" s="38"/>
      <c r="U956" s="39"/>
      <c r="V956" s="39"/>
      <c r="W956" s="39">
        <f>P956</f>
        <v>-27122.195000000003</v>
      </c>
      <c r="X956" s="39"/>
      <c r="Y956" s="39">
        <f>W956</f>
        <v>-27122.195000000003</v>
      </c>
      <c r="Z956" s="40"/>
      <c r="AA956" s="72"/>
      <c r="AB956" s="72"/>
    </row>
    <row r="957" spans="1:28" s="41" customFormat="1" ht="12" customHeight="1">
      <c r="A957" s="46">
        <v>25200161</v>
      </c>
      <c r="B957" s="30" t="s">
        <v>1017</v>
      </c>
      <c r="C957" s="31">
        <v>-6328524.6399999997</v>
      </c>
      <c r="D957" s="31">
        <v>-6537682.3099999996</v>
      </c>
      <c r="E957" s="31">
        <v>-5715126.54</v>
      </c>
      <c r="F957" s="31">
        <v>-5891810.0499999998</v>
      </c>
      <c r="G957" s="31">
        <v>-6045290.8899999997</v>
      </c>
      <c r="H957" s="31">
        <v>-6154055.6600000001</v>
      </c>
      <c r="I957" s="32">
        <v>-6290780.9199999999</v>
      </c>
      <c r="J957" s="32">
        <v>-6430928.9199999999</v>
      </c>
      <c r="K957" s="33">
        <v>-6616703.9699999997</v>
      </c>
      <c r="L957" s="33">
        <v>-6748935.21</v>
      </c>
      <c r="M957" s="33">
        <v>-6840582.5199999996</v>
      </c>
      <c r="N957" s="33">
        <v>-7065758.4299999997</v>
      </c>
      <c r="O957" s="33">
        <v>-7309827.9900000002</v>
      </c>
      <c r="P957" s="34">
        <f t="shared" si="118"/>
        <v>-6429735.9779166654</v>
      </c>
      <c r="Q957" s="42">
        <v>30</v>
      </c>
      <c r="R957" s="42"/>
      <c r="S957" s="45">
        <v>20</v>
      </c>
      <c r="T957" s="38"/>
      <c r="U957" s="39"/>
      <c r="V957" s="39"/>
      <c r="W957" s="39">
        <f t="shared" ref="W957:W959" si="124">P957</f>
        <v>-6429735.9779166654</v>
      </c>
      <c r="X957" s="39">
        <f t="shared" ref="X957:X959" si="125">W957</f>
        <v>-6429735.9779166654</v>
      </c>
      <c r="Y957" s="39"/>
      <c r="Z957" s="40"/>
      <c r="AA957" s="72"/>
      <c r="AB957" s="72"/>
    </row>
    <row r="958" spans="1:28" s="41" customFormat="1" ht="12" customHeight="1">
      <c r="A958" s="46">
        <v>25200171</v>
      </c>
      <c r="B958" s="30" t="s">
        <v>1018</v>
      </c>
      <c r="C958" s="31">
        <v>-13718266.960000001</v>
      </c>
      <c r="D958" s="31">
        <v>-14238513.24</v>
      </c>
      <c r="E958" s="31">
        <v>-14203667.52</v>
      </c>
      <c r="F958" s="31">
        <v>-13888513.93</v>
      </c>
      <c r="G958" s="31">
        <v>-13850204.67</v>
      </c>
      <c r="H958" s="31">
        <v>-14103746.630000001</v>
      </c>
      <c r="I958" s="32">
        <v>-14187551.65</v>
      </c>
      <c r="J958" s="32">
        <v>-15093602.380000001</v>
      </c>
      <c r="K958" s="33">
        <v>-15509477.33</v>
      </c>
      <c r="L958" s="33">
        <v>-15405629.75</v>
      </c>
      <c r="M958" s="33">
        <v>-15311890.09</v>
      </c>
      <c r="N958" s="33">
        <v>-15765278.390000001</v>
      </c>
      <c r="O958" s="33">
        <v>-16599170.85</v>
      </c>
      <c r="P958" s="34">
        <f t="shared" si="118"/>
        <v>-14726399.540416665</v>
      </c>
      <c r="Q958" s="42">
        <v>30</v>
      </c>
      <c r="R958" s="42"/>
      <c r="S958" s="45">
        <v>20</v>
      </c>
      <c r="T958" s="38"/>
      <c r="U958" s="39"/>
      <c r="V958" s="39"/>
      <c r="W958" s="39">
        <f t="shared" si="124"/>
        <v>-14726399.540416665</v>
      </c>
      <c r="X958" s="39">
        <f t="shared" si="125"/>
        <v>-14726399.540416665</v>
      </c>
      <c r="Y958" s="39"/>
      <c r="Z958" s="40"/>
      <c r="AA958" s="72"/>
      <c r="AB958" s="72"/>
    </row>
    <row r="959" spans="1:28" s="41" customFormat="1" ht="12" customHeight="1">
      <c r="A959" s="46">
        <v>25200181</v>
      </c>
      <c r="B959" s="30" t="s">
        <v>1019</v>
      </c>
      <c r="C959" s="31">
        <v>-32391132.699999999</v>
      </c>
      <c r="D959" s="31">
        <v>-33133719.09</v>
      </c>
      <c r="E959" s="31">
        <v>-30298118.91</v>
      </c>
      <c r="F959" s="31">
        <v>-31030159.25</v>
      </c>
      <c r="G959" s="31">
        <v>-31887632.120000001</v>
      </c>
      <c r="H959" s="31">
        <v>-32515280.82</v>
      </c>
      <c r="I959" s="32">
        <v>-33062558.52</v>
      </c>
      <c r="J959" s="32">
        <v>-33446510.52</v>
      </c>
      <c r="K959" s="33">
        <v>-34548596.07</v>
      </c>
      <c r="L959" s="33">
        <v>-35015323.869999997</v>
      </c>
      <c r="M959" s="33">
        <v>-35688031.079999998</v>
      </c>
      <c r="N959" s="33">
        <v>-36801976.229999997</v>
      </c>
      <c r="O959" s="33">
        <v>-37894853.18</v>
      </c>
      <c r="P959" s="34">
        <f t="shared" si="118"/>
        <v>-33547574.951666668</v>
      </c>
      <c r="Q959" s="42">
        <v>30</v>
      </c>
      <c r="R959" s="42"/>
      <c r="S959" s="45">
        <v>20</v>
      </c>
      <c r="T959" s="38"/>
      <c r="U959" s="39"/>
      <c r="V959" s="39"/>
      <c r="W959" s="39">
        <f t="shared" si="124"/>
        <v>-33547574.951666668</v>
      </c>
      <c r="X959" s="39">
        <f t="shared" si="125"/>
        <v>-33547574.951666668</v>
      </c>
      <c r="Y959" s="39"/>
      <c r="Z959" s="40"/>
      <c r="AA959" s="72"/>
      <c r="AB959" s="72"/>
    </row>
    <row r="960" spans="1:28" s="41" customFormat="1" ht="12" customHeight="1">
      <c r="A960" s="46">
        <v>25200202</v>
      </c>
      <c r="B960" s="30" t="s">
        <v>1020</v>
      </c>
      <c r="C960" s="31">
        <v>-21339624.16</v>
      </c>
      <c r="D960" s="31">
        <v>-21764799.370000001</v>
      </c>
      <c r="E960" s="31">
        <v>-17871221.739999998</v>
      </c>
      <c r="F960" s="31">
        <v>-18083738.289999999</v>
      </c>
      <c r="G960" s="31">
        <v>-18405436.68</v>
      </c>
      <c r="H960" s="31">
        <v>-18742426.719999999</v>
      </c>
      <c r="I960" s="32">
        <v>-18991805.960000001</v>
      </c>
      <c r="J960" s="32">
        <v>-19210975.829999998</v>
      </c>
      <c r="K960" s="33">
        <v>-19342140.960000001</v>
      </c>
      <c r="L960" s="33">
        <v>-19643383.859999999</v>
      </c>
      <c r="M960" s="33">
        <v>-20484401.579999998</v>
      </c>
      <c r="N960" s="33">
        <v>-20775746.489999998</v>
      </c>
      <c r="O960" s="33">
        <v>-21017779.32</v>
      </c>
      <c r="P960" s="34">
        <f t="shared" si="118"/>
        <v>-19541231.601666663</v>
      </c>
      <c r="Q960" s="35"/>
      <c r="R960" s="87">
        <v>8</v>
      </c>
      <c r="S960" s="111" t="s">
        <v>1016</v>
      </c>
      <c r="T960" s="38"/>
      <c r="U960" s="39"/>
      <c r="V960" s="39"/>
      <c r="W960" s="39">
        <f>P960</f>
        <v>-19541231.601666663</v>
      </c>
      <c r="X960" s="39"/>
      <c r="Y960" s="39">
        <f>W960</f>
        <v>-19541231.601666663</v>
      </c>
      <c r="Z960" s="40"/>
      <c r="AA960" s="72"/>
      <c r="AB960" s="72"/>
    </row>
    <row r="961" spans="1:28" s="41" customFormat="1" ht="12" customHeight="1">
      <c r="A961" s="46">
        <v>25200222</v>
      </c>
      <c r="B961" s="30" t="s">
        <v>1021</v>
      </c>
      <c r="C961" s="31">
        <v>-1572884</v>
      </c>
      <c r="D961" s="31">
        <v>-1572884</v>
      </c>
      <c r="E961" s="31">
        <v>-1338611</v>
      </c>
      <c r="F961" s="31">
        <v>-1294568</v>
      </c>
      <c r="G961" s="31">
        <v>-1283049</v>
      </c>
      <c r="H961" s="31">
        <v>-1189811</v>
      </c>
      <c r="I961" s="32">
        <v>-1192764</v>
      </c>
      <c r="J961" s="32">
        <v>-1210591.99</v>
      </c>
      <c r="K961" s="33">
        <v>-1213152.99</v>
      </c>
      <c r="L961" s="33">
        <v>-1213996.99</v>
      </c>
      <c r="M961" s="33">
        <v>-1218609.99</v>
      </c>
      <c r="N961" s="33">
        <v>-1288723.99</v>
      </c>
      <c r="O961" s="33">
        <v>-1267886.99</v>
      </c>
      <c r="P961" s="34">
        <f t="shared" si="118"/>
        <v>-1286429.0370833334</v>
      </c>
      <c r="Q961" s="35"/>
      <c r="R961" s="87">
        <v>8</v>
      </c>
      <c r="S961" s="111" t="s">
        <v>1016</v>
      </c>
      <c r="T961" s="38"/>
      <c r="U961" s="39"/>
      <c r="V961" s="39"/>
      <c r="W961" s="39">
        <f>P961</f>
        <v>-1286429.0370833334</v>
      </c>
      <c r="X961" s="39"/>
      <c r="Y961" s="39">
        <f>W961</f>
        <v>-1286429.0370833334</v>
      </c>
      <c r="Z961" s="40"/>
      <c r="AA961" s="72"/>
      <c r="AB961" s="72"/>
    </row>
    <row r="962" spans="1:28" s="41" customFormat="1" ht="12" customHeight="1">
      <c r="A962" s="46">
        <v>25200262</v>
      </c>
      <c r="B962" s="30" t="s">
        <v>1022</v>
      </c>
      <c r="C962" s="31">
        <v>-39367.31</v>
      </c>
      <c r="D962" s="31">
        <v>-39367.31</v>
      </c>
      <c r="E962" s="31">
        <v>0</v>
      </c>
      <c r="F962" s="31">
        <v>0</v>
      </c>
      <c r="G962" s="31">
        <v>0</v>
      </c>
      <c r="H962" s="31">
        <v>0</v>
      </c>
      <c r="I962" s="32">
        <v>0</v>
      </c>
      <c r="J962" s="32">
        <v>0</v>
      </c>
      <c r="K962" s="33">
        <v>0</v>
      </c>
      <c r="L962" s="33">
        <v>0</v>
      </c>
      <c r="M962" s="33">
        <v>0</v>
      </c>
      <c r="N962" s="33">
        <v>0</v>
      </c>
      <c r="O962" s="33">
        <v>0</v>
      </c>
      <c r="P962" s="34">
        <f t="shared" si="118"/>
        <v>-4920.9137499999997</v>
      </c>
      <c r="Q962" s="35"/>
      <c r="R962" s="43">
        <v>8</v>
      </c>
      <c r="S962" s="111" t="s">
        <v>1016</v>
      </c>
      <c r="T962" s="38"/>
      <c r="U962" s="39"/>
      <c r="V962" s="39"/>
      <c r="W962" s="39">
        <f>P962</f>
        <v>-4920.9137499999997</v>
      </c>
      <c r="X962" s="39"/>
      <c r="Y962" s="39">
        <f>W962</f>
        <v>-4920.9137499999997</v>
      </c>
      <c r="Z962" s="40"/>
      <c r="AA962" s="72"/>
      <c r="AB962" s="72"/>
    </row>
    <row r="963" spans="1:28" s="41" customFormat="1" ht="12" customHeight="1">
      <c r="A963" s="46">
        <v>25300001</v>
      </c>
      <c r="B963" s="30" t="s">
        <v>1023</v>
      </c>
      <c r="C963" s="31">
        <v>-111458.82</v>
      </c>
      <c r="D963" s="31">
        <v>-117022.96</v>
      </c>
      <c r="E963" s="31">
        <v>-105010.01</v>
      </c>
      <c r="F963" s="31">
        <v>-107583.23</v>
      </c>
      <c r="G963" s="31">
        <v>-100089.64</v>
      </c>
      <c r="H963" s="31">
        <v>-104675.87</v>
      </c>
      <c r="I963" s="32">
        <v>-66585.37</v>
      </c>
      <c r="J963" s="32">
        <v>-39585.18</v>
      </c>
      <c r="K963" s="33">
        <v>-2988792.51</v>
      </c>
      <c r="L963" s="33">
        <v>0</v>
      </c>
      <c r="M963" s="33">
        <v>77235.740000000005</v>
      </c>
      <c r="N963" s="33">
        <v>-70910.509999999995</v>
      </c>
      <c r="O963" s="33">
        <v>-68646.12</v>
      </c>
      <c r="P963" s="34">
        <f t="shared" ref="P963:P1026" si="126">(C963+O963+SUM(D963:N963)*2)/24</f>
        <v>-309422.66749999992</v>
      </c>
      <c r="Q963" s="35"/>
      <c r="R963" s="43"/>
      <c r="S963" s="117"/>
      <c r="T963" s="38"/>
      <c r="U963" s="39">
        <f>P963</f>
        <v>-309422.66749999992</v>
      </c>
      <c r="V963" s="39"/>
      <c r="W963" s="39"/>
      <c r="X963" s="39"/>
      <c r="Y963" s="39"/>
      <c r="Z963" s="40"/>
      <c r="AA963" s="72"/>
      <c r="AB963" s="72"/>
    </row>
    <row r="964" spans="1:28" s="41" customFormat="1" ht="12" customHeight="1">
      <c r="A964" s="46">
        <v>25300011</v>
      </c>
      <c r="B964" s="30" t="s">
        <v>1024</v>
      </c>
      <c r="C964" s="31">
        <v>-6901</v>
      </c>
      <c r="D964" s="31">
        <v>-6901</v>
      </c>
      <c r="E964" s="31">
        <v>-5000</v>
      </c>
      <c r="F964" s="31">
        <v>-5000</v>
      </c>
      <c r="G964" s="31">
        <v>-5000</v>
      </c>
      <c r="H964" s="31">
        <v>-5000</v>
      </c>
      <c r="I964" s="32">
        <v>-5000</v>
      </c>
      <c r="J964" s="32">
        <v>-5000</v>
      </c>
      <c r="K964" s="33">
        <v>-5000</v>
      </c>
      <c r="L964" s="33">
        <v>-5000</v>
      </c>
      <c r="M964" s="33">
        <v>-5000</v>
      </c>
      <c r="N964" s="33">
        <v>-5000</v>
      </c>
      <c r="O964" s="33">
        <v>-5000</v>
      </c>
      <c r="P964" s="34">
        <f t="shared" si="126"/>
        <v>-5237.625</v>
      </c>
      <c r="Q964" s="35"/>
      <c r="R964" s="118"/>
      <c r="S964" s="117"/>
      <c r="T964" s="38"/>
      <c r="U964" s="39">
        <f>P964</f>
        <v>-5237.625</v>
      </c>
      <c r="V964" s="39"/>
      <c r="W964" s="39"/>
      <c r="X964" s="39"/>
      <c r="Y964" s="39"/>
      <c r="Z964" s="40"/>
      <c r="AA964" s="72"/>
      <c r="AB964" s="72"/>
    </row>
    <row r="965" spans="1:28" s="41" customFormat="1" ht="12" customHeight="1">
      <c r="A965" s="46">
        <v>25300033</v>
      </c>
      <c r="B965" s="30" t="s">
        <v>1025</v>
      </c>
      <c r="C965" s="31">
        <v>-8973883.1999999993</v>
      </c>
      <c r="D965" s="31">
        <v>-8836465.9299999997</v>
      </c>
      <c r="E965" s="31">
        <v>-8628154.6099999994</v>
      </c>
      <c r="F965" s="31">
        <v>-8792412.3000000007</v>
      </c>
      <c r="G965" s="31">
        <v>-8646585.8399999999</v>
      </c>
      <c r="H965" s="31">
        <v>-8513103.1500000004</v>
      </c>
      <c r="I965" s="32">
        <v>-8701294.8399999999</v>
      </c>
      <c r="J965" s="32">
        <v>-8598422.0700000003</v>
      </c>
      <c r="K965" s="33">
        <v>-8448067.8499999996</v>
      </c>
      <c r="L965" s="33">
        <v>-8442712.8300000001</v>
      </c>
      <c r="M965" s="33">
        <v>-8330492.2800000003</v>
      </c>
      <c r="N965" s="33">
        <v>-8209927.4299999997</v>
      </c>
      <c r="O965" s="33">
        <v>-8260540.0999999996</v>
      </c>
      <c r="P965" s="34">
        <f t="shared" si="126"/>
        <v>-8563737.5649999995</v>
      </c>
      <c r="Q965" s="42"/>
      <c r="R965" s="43"/>
      <c r="S965" s="44"/>
      <c r="T965" s="38"/>
      <c r="U965" s="39">
        <f>P965</f>
        <v>-8563737.5649999995</v>
      </c>
      <c r="V965" s="39"/>
      <c r="W965" s="39"/>
      <c r="X965" s="39"/>
      <c r="Y965" s="39"/>
      <c r="Z965" s="40"/>
      <c r="AA965" s="72"/>
      <c r="AB965" s="72"/>
    </row>
    <row r="966" spans="1:28" s="41" customFormat="1" ht="12" customHeight="1">
      <c r="A966" s="59">
        <v>25300071</v>
      </c>
      <c r="B966" s="30" t="s">
        <v>1026</v>
      </c>
      <c r="C966" s="31">
        <v>-170198346</v>
      </c>
      <c r="D966" s="31">
        <v>-172877620</v>
      </c>
      <c r="E966" s="31">
        <v>-175799180</v>
      </c>
      <c r="F966" s="31">
        <v>-177321272</v>
      </c>
      <c r="G966" s="31">
        <v>-178537997</v>
      </c>
      <c r="H966" s="31">
        <v>-180173108</v>
      </c>
      <c r="I966" s="32">
        <v>-182478178</v>
      </c>
      <c r="J966" s="32">
        <v>-184000490</v>
      </c>
      <c r="K966" s="33">
        <v>-186167012</v>
      </c>
      <c r="L966" s="33">
        <v>-188141427</v>
      </c>
      <c r="M966" s="33">
        <v>-189887837</v>
      </c>
      <c r="N966" s="33">
        <v>-191246149</v>
      </c>
      <c r="O966" s="33">
        <v>-193097986</v>
      </c>
      <c r="P966" s="34">
        <f t="shared" si="126"/>
        <v>-182356536.33333334</v>
      </c>
      <c r="Q966" s="49"/>
      <c r="R966" s="119"/>
      <c r="S966" s="120" t="s">
        <v>116</v>
      </c>
      <c r="T966" s="38"/>
      <c r="U966" s="39"/>
      <c r="V966" s="39"/>
      <c r="W966" s="39">
        <f>P966</f>
        <v>-182356536.33333334</v>
      </c>
      <c r="X966" s="39"/>
      <c r="Y966" s="39"/>
      <c r="Z966" s="40">
        <f>W966</f>
        <v>-182356536.33333334</v>
      </c>
      <c r="AA966" s="72"/>
      <c r="AB966" s="72"/>
    </row>
    <row r="967" spans="1:28" s="41" customFormat="1" ht="12" customHeight="1">
      <c r="A967" s="59">
        <v>25300081</v>
      </c>
      <c r="B967" s="30" t="s">
        <v>1027</v>
      </c>
      <c r="C967" s="31">
        <v>-1000</v>
      </c>
      <c r="D967" s="31">
        <v>-1000</v>
      </c>
      <c r="E967" s="31">
        <v>-1000</v>
      </c>
      <c r="F967" s="31">
        <v>-1000</v>
      </c>
      <c r="G967" s="31">
        <v>-1000</v>
      </c>
      <c r="H967" s="31">
        <v>-1000</v>
      </c>
      <c r="I967" s="32">
        <v>-1000</v>
      </c>
      <c r="J967" s="32">
        <v>-1000</v>
      </c>
      <c r="K967" s="33">
        <v>-1000</v>
      </c>
      <c r="L967" s="33">
        <v>-1000</v>
      </c>
      <c r="M967" s="33">
        <v>-1000</v>
      </c>
      <c r="N967" s="33">
        <v>-1000</v>
      </c>
      <c r="O967" s="33">
        <v>-1000</v>
      </c>
      <c r="P967" s="34">
        <f t="shared" si="126"/>
        <v>-1000</v>
      </c>
      <c r="Q967" s="42"/>
      <c r="R967" s="121"/>
      <c r="S967" s="117"/>
      <c r="T967" s="38"/>
      <c r="U967" s="39">
        <f>P967</f>
        <v>-1000</v>
      </c>
      <c r="V967" s="39"/>
      <c r="W967" s="39"/>
      <c r="X967" s="39"/>
      <c r="Y967" s="39"/>
      <c r="Z967" s="40"/>
      <c r="AA967" s="72"/>
      <c r="AB967" s="72"/>
    </row>
    <row r="968" spans="1:28" s="41" customFormat="1" ht="12" customHeight="1">
      <c r="A968" s="59">
        <v>25300091</v>
      </c>
      <c r="B968" s="30" t="s">
        <v>1028</v>
      </c>
      <c r="C968" s="31">
        <v>-2685077.14</v>
      </c>
      <c r="D968" s="31">
        <v>-2612507.4900000002</v>
      </c>
      <c r="E968" s="31">
        <v>-2539937.84</v>
      </c>
      <c r="F968" s="31">
        <v>-2467368.19</v>
      </c>
      <c r="G968" s="31">
        <v>-2394798.54</v>
      </c>
      <c r="H968" s="31">
        <v>-2322228.89</v>
      </c>
      <c r="I968" s="32">
        <v>-2249659.2400000002</v>
      </c>
      <c r="J968" s="32">
        <v>-2177089.59</v>
      </c>
      <c r="K968" s="33">
        <v>-2104519.94</v>
      </c>
      <c r="L968" s="33">
        <v>-2031950.29</v>
      </c>
      <c r="M968" s="33">
        <v>-1959380.64</v>
      </c>
      <c r="N968" s="33">
        <v>-1886810.99</v>
      </c>
      <c r="O968" s="33">
        <v>-1814241.34</v>
      </c>
      <c r="P968" s="34">
        <f t="shared" si="126"/>
        <v>-2249659.2399999998</v>
      </c>
      <c r="Q968" s="42"/>
      <c r="R968" s="121"/>
      <c r="S968" s="117" t="s">
        <v>116</v>
      </c>
      <c r="T968" s="38"/>
      <c r="U968" s="39"/>
      <c r="V968" s="39"/>
      <c r="W968" s="39">
        <f t="shared" ref="W968:W969" si="127">P968</f>
        <v>-2249659.2399999998</v>
      </c>
      <c r="X968" s="39"/>
      <c r="Y968" s="39"/>
      <c r="Z968" s="40">
        <f t="shared" ref="Z968:Z969" si="128">W968</f>
        <v>-2249659.2399999998</v>
      </c>
      <c r="AA968" s="72"/>
      <c r="AB968" s="72"/>
    </row>
    <row r="969" spans="1:28" s="41" customFormat="1" ht="12" customHeight="1">
      <c r="A969" s="59">
        <v>25300121</v>
      </c>
      <c r="B969" s="30" t="s">
        <v>1029</v>
      </c>
      <c r="C969" s="31">
        <v>-675143.1</v>
      </c>
      <c r="D969" s="31">
        <v>-656895.99</v>
      </c>
      <c r="E969" s="31">
        <v>-638648.88</v>
      </c>
      <c r="F969" s="31">
        <v>-620401.77</v>
      </c>
      <c r="G969" s="31">
        <v>-602154.66</v>
      </c>
      <c r="H969" s="31">
        <v>-583907.55000000005</v>
      </c>
      <c r="I969" s="32">
        <v>-565660.43999999994</v>
      </c>
      <c r="J969" s="32">
        <v>-547413.32999999996</v>
      </c>
      <c r="K969" s="33">
        <v>-529166.22</v>
      </c>
      <c r="L969" s="33">
        <v>-510919.11</v>
      </c>
      <c r="M969" s="33">
        <v>-492672</v>
      </c>
      <c r="N969" s="33">
        <v>-474424.89</v>
      </c>
      <c r="O969" s="33">
        <v>-456177.78</v>
      </c>
      <c r="P969" s="34">
        <f t="shared" si="126"/>
        <v>-565660.43999999994</v>
      </c>
      <c r="Q969" s="42"/>
      <c r="R969" s="121"/>
      <c r="S969" s="117" t="s">
        <v>116</v>
      </c>
      <c r="T969" s="38"/>
      <c r="U969" s="39"/>
      <c r="V969" s="39"/>
      <c r="W969" s="39">
        <f t="shared" si="127"/>
        <v>-565660.43999999994</v>
      </c>
      <c r="X969" s="39"/>
      <c r="Y969" s="39"/>
      <c r="Z969" s="40">
        <f t="shared" si="128"/>
        <v>-565660.43999999994</v>
      </c>
      <c r="AA969" s="72"/>
      <c r="AB969" s="72"/>
    </row>
    <row r="970" spans="1:28" s="41" customFormat="1" ht="12" customHeight="1">
      <c r="A970" s="112">
        <v>25300141</v>
      </c>
      <c r="B970" s="30" t="s">
        <v>1030</v>
      </c>
      <c r="C970" s="31">
        <v>-1955403.57</v>
      </c>
      <c r="D970" s="31">
        <v>-2059858.3</v>
      </c>
      <c r="E970" s="31">
        <v>-1343770.92</v>
      </c>
      <c r="F970" s="31">
        <v>-2836727.1</v>
      </c>
      <c r="G970" s="31">
        <v>-2477956.9300000002</v>
      </c>
      <c r="H970" s="31">
        <v>-3955661.35</v>
      </c>
      <c r="I970" s="32">
        <v>-3938686.42</v>
      </c>
      <c r="J970" s="32">
        <v>-3061282.89</v>
      </c>
      <c r="K970" s="33">
        <v>-3033405.8</v>
      </c>
      <c r="L970" s="33">
        <v>-3401232.97</v>
      </c>
      <c r="M970" s="33">
        <v>-3119013.74</v>
      </c>
      <c r="N970" s="33">
        <v>-2591506</v>
      </c>
      <c r="O970" s="33">
        <v>-2066406.24</v>
      </c>
      <c r="P970" s="34">
        <f t="shared" si="126"/>
        <v>-2819167.2770833336</v>
      </c>
      <c r="Q970" s="42"/>
      <c r="R970" s="121"/>
      <c r="S970" s="117"/>
      <c r="T970" s="38"/>
      <c r="U970" s="39">
        <f>P970</f>
        <v>-2819167.2770833336</v>
      </c>
      <c r="V970" s="39"/>
      <c r="W970" s="39"/>
      <c r="X970" s="39"/>
      <c r="Y970" s="39"/>
      <c r="Z970" s="40"/>
      <c r="AA970" s="72"/>
      <c r="AB970" s="72"/>
    </row>
    <row r="971" spans="1:28" s="41" customFormat="1" ht="12" customHeight="1">
      <c r="A971" s="46">
        <v>25300151</v>
      </c>
      <c r="B971" s="30" t="s">
        <v>1031</v>
      </c>
      <c r="C971" s="31">
        <v>-9606354.9399999995</v>
      </c>
      <c r="D971" s="31">
        <v>-9738245.4600000009</v>
      </c>
      <c r="E971" s="31">
        <v>-9747303.9499999993</v>
      </c>
      <c r="F971" s="31">
        <v>-9826754.6899999995</v>
      </c>
      <c r="G971" s="31">
        <v>-9901707.6799999997</v>
      </c>
      <c r="H971" s="31">
        <v>-9923335.1799999997</v>
      </c>
      <c r="I971" s="32">
        <v>-9986116.2799999993</v>
      </c>
      <c r="J971" s="32">
        <v>-10014019.439999999</v>
      </c>
      <c r="K971" s="33">
        <v>-10058023.99</v>
      </c>
      <c r="L971" s="33">
        <v>-10109503.369999999</v>
      </c>
      <c r="M971" s="33">
        <v>-10139498.73</v>
      </c>
      <c r="N971" s="33">
        <v>-10262919.560000001</v>
      </c>
      <c r="O971" s="33">
        <v>-10355863.109999999</v>
      </c>
      <c r="P971" s="34">
        <f t="shared" si="126"/>
        <v>-9974044.7795833349</v>
      </c>
      <c r="Q971" s="42"/>
      <c r="R971" s="43"/>
      <c r="S971" s="44"/>
      <c r="T971" s="38"/>
      <c r="U971" s="39">
        <f t="shared" ref="U971:U973" si="129">P971</f>
        <v>-9974044.7795833349</v>
      </c>
      <c r="V971" s="39"/>
      <c r="W971" s="39"/>
      <c r="X971" s="39"/>
      <c r="Y971" s="39"/>
      <c r="Z971" s="40"/>
      <c r="AA971" s="72"/>
      <c r="AB971" s="72"/>
    </row>
    <row r="972" spans="1:28" s="41" customFormat="1" ht="12" customHeight="1">
      <c r="A972" s="46">
        <v>25300153</v>
      </c>
      <c r="B972" s="30" t="s">
        <v>1032</v>
      </c>
      <c r="C972" s="31">
        <v>-100000</v>
      </c>
      <c r="D972" s="31">
        <v>-100000</v>
      </c>
      <c r="E972" s="31">
        <v>-100000</v>
      </c>
      <c r="F972" s="31">
        <v>-100000</v>
      </c>
      <c r="G972" s="31">
        <v>-100000</v>
      </c>
      <c r="H972" s="31">
        <v>-75000</v>
      </c>
      <c r="I972" s="32">
        <v>-75000</v>
      </c>
      <c r="J972" s="32">
        <v>-75000</v>
      </c>
      <c r="K972" s="33">
        <v>-75000</v>
      </c>
      <c r="L972" s="33">
        <v>-75000</v>
      </c>
      <c r="M972" s="33">
        <v>-75000</v>
      </c>
      <c r="N972" s="33">
        <v>-75000</v>
      </c>
      <c r="O972" s="33">
        <v>-75000</v>
      </c>
      <c r="P972" s="34">
        <f t="shared" si="126"/>
        <v>-84375</v>
      </c>
      <c r="Q972" s="42"/>
      <c r="R972" s="43"/>
      <c r="S972" s="44"/>
      <c r="T972" s="38"/>
      <c r="U972" s="39">
        <f t="shared" si="129"/>
        <v>-84375</v>
      </c>
      <c r="V972" s="39"/>
      <c r="W972" s="39"/>
      <c r="X972" s="39"/>
      <c r="Y972" s="39"/>
      <c r="Z972" s="40"/>
      <c r="AA972" s="72"/>
      <c r="AB972" s="72"/>
    </row>
    <row r="973" spans="1:28" s="41" customFormat="1" ht="12" customHeight="1">
      <c r="A973" s="46">
        <v>25300161</v>
      </c>
      <c r="B973" s="30" t="s">
        <v>1033</v>
      </c>
      <c r="C973" s="31">
        <v>-1020477.55</v>
      </c>
      <c r="D973" s="31">
        <v>-862959.66</v>
      </c>
      <c r="E973" s="31">
        <v>-696478.95</v>
      </c>
      <c r="F973" s="31">
        <v>-520435.51</v>
      </c>
      <c r="G973" s="31">
        <v>-511821.43</v>
      </c>
      <c r="H973" s="31">
        <v>-505824.03</v>
      </c>
      <c r="I973" s="32">
        <v>-505560.83</v>
      </c>
      <c r="J973" s="32">
        <v>-505560.83</v>
      </c>
      <c r="K973" s="33">
        <v>-505560.83</v>
      </c>
      <c r="L973" s="33">
        <v>-505560.83</v>
      </c>
      <c r="M973" s="33">
        <v>-505560.83</v>
      </c>
      <c r="N973" s="33">
        <v>-505560.83</v>
      </c>
      <c r="O973" s="33">
        <v>-505560.83</v>
      </c>
      <c r="P973" s="34">
        <f t="shared" si="126"/>
        <v>-574491.97916666674</v>
      </c>
      <c r="Q973" s="42"/>
      <c r="R973" s="43"/>
      <c r="S973" s="44"/>
      <c r="T973" s="38"/>
      <c r="U973" s="39">
        <f t="shared" si="129"/>
        <v>-574491.97916666674</v>
      </c>
      <c r="V973" s="39"/>
      <c r="W973" s="39"/>
      <c r="X973" s="39"/>
      <c r="Y973" s="39"/>
      <c r="Z973" s="40"/>
      <c r="AA973" s="72"/>
      <c r="AB973" s="72"/>
    </row>
    <row r="974" spans="1:28" s="41" customFormat="1" ht="12" customHeight="1">
      <c r="A974" s="46">
        <v>25300181</v>
      </c>
      <c r="B974" s="30" t="s">
        <v>1034</v>
      </c>
      <c r="C974" s="31">
        <v>-4371301.71</v>
      </c>
      <c r="D974" s="31">
        <v>-4359683.7699999996</v>
      </c>
      <c r="E974" s="31">
        <v>-4347556.6900000004</v>
      </c>
      <c r="F974" s="31">
        <v>-4335667.74</v>
      </c>
      <c r="G974" s="31">
        <v>-4323799.45</v>
      </c>
      <c r="H974" s="31">
        <v>-4311268.26</v>
      </c>
      <c r="I974" s="32">
        <v>-4299270.97</v>
      </c>
      <c r="J974" s="32">
        <v>-4286994.66</v>
      </c>
      <c r="K974" s="33">
        <v>-4274951.63</v>
      </c>
      <c r="L974" s="33">
        <v>-4262550.25</v>
      </c>
      <c r="M974" s="33">
        <v>-4250460.09</v>
      </c>
      <c r="N974" s="33">
        <v>-4238305.43</v>
      </c>
      <c r="O974" s="33">
        <v>-4225797.05</v>
      </c>
      <c r="P974" s="34">
        <f t="shared" si="126"/>
        <v>-4299088.1933333343</v>
      </c>
      <c r="Q974" s="49"/>
      <c r="R974" s="122"/>
      <c r="S974" s="50" t="s">
        <v>116</v>
      </c>
      <c r="T974" s="38"/>
      <c r="U974" s="39"/>
      <c r="V974" s="39"/>
      <c r="W974" s="39">
        <f t="shared" ref="W974:W979" si="130">P974</f>
        <v>-4299088.1933333343</v>
      </c>
      <c r="X974" s="39"/>
      <c r="Y974" s="39"/>
      <c r="Z974" s="40">
        <f>W974</f>
        <v>-4299088.1933333343</v>
      </c>
      <c r="AA974" s="72"/>
      <c r="AB974" s="72"/>
    </row>
    <row r="975" spans="1:28" s="41" customFormat="1" ht="12" customHeight="1">
      <c r="A975" s="46">
        <v>25300201</v>
      </c>
      <c r="B975" s="30" t="s">
        <v>1035</v>
      </c>
      <c r="C975" s="31">
        <v>-5971505</v>
      </c>
      <c r="D975" s="31">
        <v>-5948449</v>
      </c>
      <c r="E975" s="31">
        <v>-5925393</v>
      </c>
      <c r="F975" s="31">
        <v>-5902337</v>
      </c>
      <c r="G975" s="31">
        <v>-5879281</v>
      </c>
      <c r="H975" s="31">
        <v>-5856225</v>
      </c>
      <c r="I975" s="32">
        <v>-5833169</v>
      </c>
      <c r="J975" s="32">
        <v>-5810113</v>
      </c>
      <c r="K975" s="33">
        <v>-5787057</v>
      </c>
      <c r="L975" s="33">
        <v>-5764001</v>
      </c>
      <c r="M975" s="33">
        <v>-5740945</v>
      </c>
      <c r="N975" s="33">
        <v>-5717889</v>
      </c>
      <c r="O975" s="33">
        <v>-5694833</v>
      </c>
      <c r="P975" s="34">
        <f t="shared" si="126"/>
        <v>-5833169</v>
      </c>
      <c r="Q975" s="42"/>
      <c r="R975" s="43"/>
      <c r="S975" s="45" t="s">
        <v>116</v>
      </c>
      <c r="T975" s="38"/>
      <c r="U975" s="39"/>
      <c r="V975" s="39"/>
      <c r="W975" s="39">
        <f t="shared" si="130"/>
        <v>-5833169</v>
      </c>
      <c r="X975" s="39"/>
      <c r="Y975" s="39"/>
      <c r="Z975" s="40">
        <f>W975</f>
        <v>-5833169</v>
      </c>
      <c r="AA975" s="72"/>
      <c r="AB975" s="72"/>
    </row>
    <row r="976" spans="1:28" s="41" customFormat="1" ht="12" customHeight="1">
      <c r="A976" s="46">
        <v>25300212</v>
      </c>
      <c r="B976" s="30" t="s">
        <v>1036</v>
      </c>
      <c r="C976" s="31">
        <v>-107953.05</v>
      </c>
      <c r="D976" s="31">
        <v>-104954.35</v>
      </c>
      <c r="E976" s="31">
        <v>-101955.65</v>
      </c>
      <c r="F976" s="31">
        <v>-98956.95</v>
      </c>
      <c r="G976" s="31">
        <v>-95958.25</v>
      </c>
      <c r="H976" s="31">
        <v>-92959.55</v>
      </c>
      <c r="I976" s="32">
        <v>-89960.85</v>
      </c>
      <c r="J976" s="32">
        <v>-86962.15</v>
      </c>
      <c r="K976" s="33">
        <v>-83963.45</v>
      </c>
      <c r="L976" s="33">
        <v>-80964.75</v>
      </c>
      <c r="M976" s="33">
        <v>-77966.05</v>
      </c>
      <c r="N976" s="33">
        <v>-74967.350000000006</v>
      </c>
      <c r="O976" s="33">
        <v>-71968.649999999994</v>
      </c>
      <c r="P976" s="34">
        <f t="shared" si="126"/>
        <v>-89960.849999999991</v>
      </c>
      <c r="Q976" s="42" t="s">
        <v>115</v>
      </c>
      <c r="R976" s="43" t="s">
        <v>685</v>
      </c>
      <c r="S976" s="45" t="s">
        <v>1037</v>
      </c>
      <c r="T976" s="38"/>
      <c r="U976" s="39"/>
      <c r="V976" s="39"/>
      <c r="W976" s="39">
        <f t="shared" si="130"/>
        <v>-89960.849999999991</v>
      </c>
      <c r="X976" s="39"/>
      <c r="Y976" s="39">
        <f>W976</f>
        <v>-89960.849999999991</v>
      </c>
      <c r="Z976" s="40"/>
      <c r="AA976" s="72"/>
      <c r="AB976" s="72"/>
    </row>
    <row r="977" spans="1:28" s="41" customFormat="1" ht="12" customHeight="1">
      <c r="A977" s="46">
        <v>25300271</v>
      </c>
      <c r="B977" s="30" t="s">
        <v>1038</v>
      </c>
      <c r="C977" s="31">
        <v>-897361.32</v>
      </c>
      <c r="D977" s="31">
        <v>-776412.62</v>
      </c>
      <c r="E977" s="31">
        <v>-655463.92000000004</v>
      </c>
      <c r="F977" s="31">
        <v>-534515.22</v>
      </c>
      <c r="G977" s="31">
        <v>-413566.52</v>
      </c>
      <c r="H977" s="31">
        <v>-292617.82</v>
      </c>
      <c r="I977" s="32">
        <v>-171669.12</v>
      </c>
      <c r="J977" s="32">
        <v>0</v>
      </c>
      <c r="K977" s="33">
        <v>0</v>
      </c>
      <c r="L977" s="33">
        <v>0</v>
      </c>
      <c r="M977" s="33">
        <v>0</v>
      </c>
      <c r="N977" s="33">
        <v>0</v>
      </c>
      <c r="O977" s="33">
        <v>0</v>
      </c>
      <c r="P977" s="34">
        <f t="shared" si="126"/>
        <v>-274410.49000000005</v>
      </c>
      <c r="Q977" s="42"/>
      <c r="R977" s="43"/>
      <c r="S977" s="45" t="s">
        <v>116</v>
      </c>
      <c r="T977" s="38"/>
      <c r="U977" s="39"/>
      <c r="V977" s="39"/>
      <c r="W977" s="39">
        <f t="shared" si="130"/>
        <v>-274410.49000000005</v>
      </c>
      <c r="X977" s="39"/>
      <c r="Y977" s="39"/>
      <c r="Z977" s="40">
        <f>W977</f>
        <v>-274410.49000000005</v>
      </c>
      <c r="AA977" s="72"/>
      <c r="AB977" s="72"/>
    </row>
    <row r="978" spans="1:28" s="41" customFormat="1" ht="12" customHeight="1">
      <c r="A978" s="46">
        <v>25300281</v>
      </c>
      <c r="B978" s="30" t="s">
        <v>1039</v>
      </c>
      <c r="C978" s="31">
        <v>-502860</v>
      </c>
      <c r="D978" s="31">
        <v>-506260</v>
      </c>
      <c r="E978" s="31">
        <v>-506260</v>
      </c>
      <c r="F978" s="31">
        <v>-506260</v>
      </c>
      <c r="G978" s="31">
        <v>-506260</v>
      </c>
      <c r="H978" s="31">
        <v>-506260</v>
      </c>
      <c r="I978" s="32">
        <v>-506260</v>
      </c>
      <c r="J978" s="32">
        <v>-506260</v>
      </c>
      <c r="K978" s="33">
        <v>-506260</v>
      </c>
      <c r="L978" s="33">
        <v>-506260</v>
      </c>
      <c r="M978" s="33">
        <v>-506260</v>
      </c>
      <c r="N978" s="33">
        <v>-506260</v>
      </c>
      <c r="O978" s="33">
        <v>-506260</v>
      </c>
      <c r="P978" s="34">
        <f t="shared" si="126"/>
        <v>-506118.33333333331</v>
      </c>
      <c r="Q978" s="49" t="s">
        <v>115</v>
      </c>
      <c r="R978" s="122"/>
      <c r="S978" s="50" t="s">
        <v>116</v>
      </c>
      <c r="T978" s="38"/>
      <c r="U978" s="39"/>
      <c r="V978" s="39"/>
      <c r="W978" s="39">
        <f t="shared" si="130"/>
        <v>-506118.33333333331</v>
      </c>
      <c r="X978" s="39"/>
      <c r="Y978" s="39"/>
      <c r="Z978" s="40">
        <f>W978</f>
        <v>-506118.33333333331</v>
      </c>
      <c r="AA978" s="72"/>
      <c r="AB978" s="72"/>
    </row>
    <row r="979" spans="1:28" s="41" customFormat="1" ht="12" customHeight="1">
      <c r="A979" s="46">
        <v>25300293</v>
      </c>
      <c r="B979" s="30" t="s">
        <v>1040</v>
      </c>
      <c r="C979" s="31">
        <v>-6930255</v>
      </c>
      <c r="D979" s="31">
        <v>-7264477</v>
      </c>
      <c r="E979" s="31">
        <v>-7598699</v>
      </c>
      <c r="F979" s="31">
        <v>-8537308</v>
      </c>
      <c r="G979" s="31">
        <v>-8878308</v>
      </c>
      <c r="H979" s="31">
        <v>-9219308</v>
      </c>
      <c r="I979" s="32">
        <v>-5771198.3200000003</v>
      </c>
      <c r="J979" s="32">
        <v>-6133198.3200000003</v>
      </c>
      <c r="K979" s="33">
        <v>-6495198.3200000003</v>
      </c>
      <c r="L979" s="33">
        <v>-6746981.3200000003</v>
      </c>
      <c r="M979" s="33">
        <v>-7123981.3200000003</v>
      </c>
      <c r="N979" s="33">
        <v>-7500981.3200000003</v>
      </c>
      <c r="O979" s="33">
        <v>-7523047.3200000003</v>
      </c>
      <c r="P979" s="34">
        <f t="shared" si="126"/>
        <v>-7374690.8399999989</v>
      </c>
      <c r="Q979" s="42"/>
      <c r="R979" s="43"/>
      <c r="S979" s="45" t="s">
        <v>116</v>
      </c>
      <c r="T979" s="38"/>
      <c r="U979" s="39"/>
      <c r="V979" s="39"/>
      <c r="W979" s="39">
        <f t="shared" si="130"/>
        <v>-7374690.8399999989</v>
      </c>
      <c r="X979" s="39"/>
      <c r="Y979" s="39"/>
      <c r="Z979" s="40">
        <f>W979</f>
        <v>-7374690.8399999989</v>
      </c>
      <c r="AA979" s="72"/>
      <c r="AB979" s="72"/>
    </row>
    <row r="980" spans="1:28" s="41" customFormat="1" ht="12" customHeight="1">
      <c r="A980" s="46">
        <v>25300303</v>
      </c>
      <c r="B980" s="30" t="s">
        <v>1041</v>
      </c>
      <c r="C980" s="31">
        <v>0</v>
      </c>
      <c r="D980" s="31">
        <v>0</v>
      </c>
      <c r="E980" s="31">
        <v>-0.01</v>
      </c>
      <c r="F980" s="31">
        <v>-0.01</v>
      </c>
      <c r="G980" s="31">
        <v>-0.01</v>
      </c>
      <c r="H980" s="31">
        <v>-0.01</v>
      </c>
      <c r="I980" s="32">
        <v>-0.01</v>
      </c>
      <c r="J980" s="32">
        <v>-0.01</v>
      </c>
      <c r="K980" s="33">
        <v>-0.01</v>
      </c>
      <c r="L980" s="33">
        <v>-0.01</v>
      </c>
      <c r="M980" s="33">
        <v>-0.01</v>
      </c>
      <c r="N980" s="33">
        <v>-0.01</v>
      </c>
      <c r="O980" s="33">
        <v>-0.01</v>
      </c>
      <c r="P980" s="34">
        <f t="shared" si="126"/>
        <v>-8.7499999999999991E-3</v>
      </c>
      <c r="Q980" s="42"/>
      <c r="R980" s="43"/>
      <c r="S980" s="44"/>
      <c r="T980" s="38"/>
      <c r="U980" s="39"/>
      <c r="V980" s="39"/>
      <c r="W980" s="39"/>
      <c r="X980" s="39"/>
      <c r="Y980" s="39"/>
      <c r="Z980" s="40"/>
      <c r="AA980" s="72"/>
      <c r="AB980" s="72"/>
    </row>
    <row r="981" spans="1:28" s="41" customFormat="1" ht="12" customHeight="1">
      <c r="A981" s="46">
        <v>25300323</v>
      </c>
      <c r="B981" s="30" t="s">
        <v>1042</v>
      </c>
      <c r="C981" s="31">
        <v>-57809.81</v>
      </c>
      <c r="D981" s="31">
        <v>-56663.98</v>
      </c>
      <c r="E981" s="31">
        <v>-55518.15</v>
      </c>
      <c r="F981" s="31">
        <v>-54372.32</v>
      </c>
      <c r="G981" s="31">
        <v>-53226.49</v>
      </c>
      <c r="H981" s="31">
        <v>-52080.66</v>
      </c>
      <c r="I981" s="32">
        <v>-50934.83</v>
      </c>
      <c r="J981" s="32">
        <v>-49789</v>
      </c>
      <c r="K981" s="33">
        <v>-48643.17</v>
      </c>
      <c r="L981" s="33">
        <v>-47497.34</v>
      </c>
      <c r="M981" s="33">
        <v>-46351.51</v>
      </c>
      <c r="N981" s="33">
        <v>-45205.68</v>
      </c>
      <c r="O981" s="33">
        <v>-44059.85</v>
      </c>
      <c r="P981" s="34">
        <f t="shared" si="126"/>
        <v>-50934.829999999994</v>
      </c>
      <c r="Q981" s="42"/>
      <c r="R981" s="42"/>
      <c r="S981" s="45"/>
      <c r="T981" s="38"/>
      <c r="U981" s="39">
        <f>P981</f>
        <v>-50934.829999999994</v>
      </c>
      <c r="V981" s="39"/>
      <c r="W981" s="39"/>
      <c r="X981" s="39"/>
      <c r="Y981" s="39"/>
      <c r="Z981" s="40"/>
      <c r="AA981" s="72"/>
      <c r="AB981" s="72"/>
    </row>
    <row r="982" spans="1:28" s="41" customFormat="1" ht="12" customHeight="1">
      <c r="A982" s="46">
        <v>25300343</v>
      </c>
      <c r="B982" s="30" t="s">
        <v>1043</v>
      </c>
      <c r="C982" s="31">
        <v>-3274792.39</v>
      </c>
      <c r="D982" s="31">
        <v>-3274792.39</v>
      </c>
      <c r="E982" s="31">
        <v>-3274792.39</v>
      </c>
      <c r="F982" s="31">
        <v>-3180708.68</v>
      </c>
      <c r="G982" s="31">
        <v>-3180708.68</v>
      </c>
      <c r="H982" s="31">
        <v>-3180708.68</v>
      </c>
      <c r="I982" s="32">
        <v>-2794875.48</v>
      </c>
      <c r="J982" s="32">
        <v>-2794875.48</v>
      </c>
      <c r="K982" s="33">
        <v>-2794875.48</v>
      </c>
      <c r="L982" s="33">
        <v>-2706078</v>
      </c>
      <c r="M982" s="33">
        <v>-2706078</v>
      </c>
      <c r="N982" s="33">
        <v>-2706078</v>
      </c>
      <c r="O982" s="33">
        <v>-2664901.7799999998</v>
      </c>
      <c r="P982" s="34">
        <f t="shared" si="126"/>
        <v>-2963701.5287500001</v>
      </c>
      <c r="Q982" s="42"/>
      <c r="R982" s="42"/>
      <c r="S982" s="45"/>
      <c r="T982" s="38"/>
      <c r="U982" s="39">
        <f>P982</f>
        <v>-2963701.5287500001</v>
      </c>
      <c r="V982" s="39"/>
      <c r="W982" s="39"/>
      <c r="X982" s="39"/>
      <c r="Y982" s="39"/>
      <c r="Z982" s="40"/>
      <c r="AA982" s="72"/>
      <c r="AB982" s="72"/>
    </row>
    <row r="983" spans="1:28" s="41" customFormat="1" ht="12" customHeight="1">
      <c r="A983" s="46">
        <v>25300353</v>
      </c>
      <c r="B983" s="30" t="s">
        <v>1044</v>
      </c>
      <c r="C983" s="31">
        <v>-6289342.3600000003</v>
      </c>
      <c r="D983" s="31">
        <v>-6289342.3600000003</v>
      </c>
      <c r="E983" s="31">
        <v>-6184521.2999999998</v>
      </c>
      <c r="F983" s="31">
        <v>-6079700.5999999996</v>
      </c>
      <c r="G983" s="31">
        <v>-5974879.9000000004</v>
      </c>
      <c r="H983" s="31">
        <v>-5870059.2000000002</v>
      </c>
      <c r="I983" s="32">
        <v>-5765238.5</v>
      </c>
      <c r="J983" s="32">
        <v>-5660417.7999999998</v>
      </c>
      <c r="K983" s="33">
        <v>-5555597.0999999996</v>
      </c>
      <c r="L983" s="33">
        <v>-5450776.4000000004</v>
      </c>
      <c r="M983" s="33">
        <v>-5345955.7</v>
      </c>
      <c r="N983" s="33">
        <v>-5241135</v>
      </c>
      <c r="O983" s="33">
        <v>-5136314.3</v>
      </c>
      <c r="P983" s="34">
        <f t="shared" si="126"/>
        <v>-5760871.0158333331</v>
      </c>
      <c r="Q983" s="42">
        <v>5</v>
      </c>
      <c r="R983" s="42" t="s">
        <v>33</v>
      </c>
      <c r="S983" s="45" t="s">
        <v>34</v>
      </c>
      <c r="T983" s="38"/>
      <c r="U983" s="39"/>
      <c r="V983" s="39"/>
      <c r="W983" s="39">
        <f>P983</f>
        <v>-5760871.0158333331</v>
      </c>
      <c r="X983" s="39">
        <f>W983*B1102</f>
        <v>-3870153.1484368327</v>
      </c>
      <c r="Y983" s="39">
        <f>W983*B1103</f>
        <v>-1890717.8673965</v>
      </c>
      <c r="Z983" s="40"/>
      <c r="AA983" s="72"/>
      <c r="AB983" s="72"/>
    </row>
    <row r="984" spans="1:28" s="41" customFormat="1" ht="12" customHeight="1">
      <c r="A984" s="46">
        <v>25300363</v>
      </c>
      <c r="B984" s="30" t="s">
        <v>1045</v>
      </c>
      <c r="C984" s="31">
        <v>-1841867.76</v>
      </c>
      <c r="D984" s="31">
        <v>-1787695.17</v>
      </c>
      <c r="E984" s="31">
        <v>-1733522.58</v>
      </c>
      <c r="F984" s="31">
        <v>-1679349.99</v>
      </c>
      <c r="G984" s="31">
        <v>-1625177.4</v>
      </c>
      <c r="H984" s="31">
        <v>-1571004.81</v>
      </c>
      <c r="I984" s="32">
        <v>-1516832.22</v>
      </c>
      <c r="J984" s="32">
        <v>-1462659.63</v>
      </c>
      <c r="K984" s="33">
        <v>-1408487.04</v>
      </c>
      <c r="L984" s="33">
        <v>-1354314.45</v>
      </c>
      <c r="M984" s="33">
        <v>-1300141.8600000001</v>
      </c>
      <c r="N984" s="33">
        <v>-1245969.27</v>
      </c>
      <c r="O984" s="33">
        <v>-1191796.68</v>
      </c>
      <c r="P984" s="34">
        <f t="shared" si="126"/>
        <v>-1516832.2199999997</v>
      </c>
      <c r="Q984" s="42">
        <v>5</v>
      </c>
      <c r="R984" s="42" t="s">
        <v>33</v>
      </c>
      <c r="S984" s="45" t="s">
        <v>34</v>
      </c>
      <c r="T984" s="38"/>
      <c r="U984" s="39"/>
      <c r="V984" s="39"/>
      <c r="W984" s="39">
        <f>P984</f>
        <v>-1516832.2199999997</v>
      </c>
      <c r="X984" s="39">
        <f>W984*B1102</f>
        <v>-1019007.8853959998</v>
      </c>
      <c r="Y984" s="39">
        <f>W984*B1103</f>
        <v>-497824.33460399992</v>
      </c>
      <c r="Z984" s="40"/>
      <c r="AA984" s="72"/>
      <c r="AB984" s="72"/>
    </row>
    <row r="985" spans="1:28" s="41" customFormat="1" ht="12" customHeight="1">
      <c r="A985" s="46">
        <v>25300371</v>
      </c>
      <c r="B985" s="30" t="s">
        <v>1046</v>
      </c>
      <c r="C985" s="31">
        <v>0</v>
      </c>
      <c r="D985" s="31">
        <v>0</v>
      </c>
      <c r="E985" s="31">
        <v>0</v>
      </c>
      <c r="F985" s="31">
        <v>0</v>
      </c>
      <c r="G985" s="31">
        <v>-1402396.64</v>
      </c>
      <c r="H985" s="31">
        <v>-1402396.64</v>
      </c>
      <c r="I985" s="32">
        <v>-1402396.64</v>
      </c>
      <c r="J985" s="32">
        <v>-1402396.64</v>
      </c>
      <c r="K985" s="33">
        <v>-1402396.64</v>
      </c>
      <c r="L985" s="33">
        <v>0</v>
      </c>
      <c r="M985" s="33">
        <v>0</v>
      </c>
      <c r="N985" s="33">
        <v>0</v>
      </c>
      <c r="O985" s="33">
        <v>0</v>
      </c>
      <c r="P985" s="34">
        <f t="shared" si="126"/>
        <v>-584331.93333333323</v>
      </c>
      <c r="Q985" s="42"/>
      <c r="R985" s="42"/>
      <c r="S985" s="45"/>
      <c r="T985" s="38"/>
      <c r="U985" s="39">
        <f>P985</f>
        <v>-584331.93333333323</v>
      </c>
      <c r="V985" s="39"/>
      <c r="W985" s="39"/>
      <c r="X985" s="39"/>
      <c r="Y985" s="39"/>
      <c r="Z985" s="40"/>
      <c r="AA985" s="72"/>
      <c r="AB985" s="72"/>
    </row>
    <row r="986" spans="1:28" s="41" customFormat="1" ht="12" customHeight="1">
      <c r="A986" s="46">
        <v>25300413</v>
      </c>
      <c r="B986" s="30" t="s">
        <v>1047</v>
      </c>
      <c r="C986" s="31">
        <v>-688979.3</v>
      </c>
      <c r="D986" s="31">
        <v>-668715.19999999995</v>
      </c>
      <c r="E986" s="31">
        <v>-648451.1</v>
      </c>
      <c r="F986" s="31">
        <v>-628187</v>
      </c>
      <c r="G986" s="31">
        <v>-607922.9</v>
      </c>
      <c r="H986" s="31">
        <v>-587658.80000000005</v>
      </c>
      <c r="I986" s="32">
        <v>-567394.69999999995</v>
      </c>
      <c r="J986" s="32">
        <v>-547130.6</v>
      </c>
      <c r="K986" s="33">
        <v>-526866.5</v>
      </c>
      <c r="L986" s="33">
        <v>-506602.4</v>
      </c>
      <c r="M986" s="33">
        <v>-486338.3</v>
      </c>
      <c r="N986" s="33">
        <v>-466074.2</v>
      </c>
      <c r="O986" s="33">
        <v>-445810.1</v>
      </c>
      <c r="P986" s="34">
        <f t="shared" si="126"/>
        <v>-567394.70000000007</v>
      </c>
      <c r="Q986" s="42">
        <v>5</v>
      </c>
      <c r="R986" s="42" t="s">
        <v>33</v>
      </c>
      <c r="S986" s="45" t="s">
        <v>34</v>
      </c>
      <c r="T986" s="38"/>
      <c r="U986" s="39"/>
      <c r="V986" s="39"/>
      <c r="W986" s="39">
        <f>P986</f>
        <v>-567394.70000000007</v>
      </c>
      <c r="X986" s="39">
        <f>W986*B1102</f>
        <v>-381175.75946000003</v>
      </c>
      <c r="Y986" s="39">
        <f>W986*B1103</f>
        <v>-186218.94054000001</v>
      </c>
      <c r="Z986" s="40"/>
      <c r="AA986" s="72"/>
      <c r="AB986" s="72"/>
    </row>
    <row r="987" spans="1:28" s="41" customFormat="1" ht="12" customHeight="1">
      <c r="A987" s="46">
        <v>25300443</v>
      </c>
      <c r="B987" s="30" t="s">
        <v>1048</v>
      </c>
      <c r="C987" s="31">
        <v>-791981.16</v>
      </c>
      <c r="D987" s="31">
        <v>-780503.18</v>
      </c>
      <c r="E987" s="31">
        <v>-769025.2</v>
      </c>
      <c r="F987" s="31">
        <v>-757547.22</v>
      </c>
      <c r="G987" s="31">
        <v>-746069.24</v>
      </c>
      <c r="H987" s="31">
        <v>-734591.26</v>
      </c>
      <c r="I987" s="32">
        <v>-723113.28</v>
      </c>
      <c r="J987" s="32">
        <v>-711635.3</v>
      </c>
      <c r="K987" s="33">
        <v>-700157.32</v>
      </c>
      <c r="L987" s="33">
        <v>-688679.34</v>
      </c>
      <c r="M987" s="33">
        <v>-677201.36</v>
      </c>
      <c r="N987" s="33">
        <v>-665723.38</v>
      </c>
      <c r="O987" s="33">
        <v>-654245.4</v>
      </c>
      <c r="P987" s="34">
        <f t="shared" si="126"/>
        <v>-723113.27999999991</v>
      </c>
      <c r="Q987" s="42">
        <v>5</v>
      </c>
      <c r="R987" s="42" t="s">
        <v>33</v>
      </c>
      <c r="S987" s="45" t="s">
        <v>34</v>
      </c>
      <c r="T987" s="38"/>
      <c r="U987" s="39"/>
      <c r="V987" s="39"/>
      <c r="W987" s="39">
        <f>P987</f>
        <v>-723113.27999999991</v>
      </c>
      <c r="X987" s="39">
        <f>W987*B1102</f>
        <v>-485787.50150399993</v>
      </c>
      <c r="Y987" s="39">
        <f>W987*B1103</f>
        <v>-237325.77849599996</v>
      </c>
      <c r="Z987" s="40"/>
      <c r="AA987" s="72"/>
      <c r="AB987" s="72"/>
    </row>
    <row r="988" spans="1:28" s="41" customFormat="1" ht="12" customHeight="1">
      <c r="A988" s="46">
        <v>25300503</v>
      </c>
      <c r="B988" s="30" t="s">
        <v>1049</v>
      </c>
      <c r="C988" s="31">
        <v>-563274.27</v>
      </c>
      <c r="D988" s="31">
        <v>-500</v>
      </c>
      <c r="E988" s="31">
        <v>-500</v>
      </c>
      <c r="F988" s="31">
        <v>-1915.18</v>
      </c>
      <c r="G988" s="31">
        <v>-1915.18</v>
      </c>
      <c r="H988" s="31">
        <v>-1915.18</v>
      </c>
      <c r="I988" s="32">
        <v>-1915.18</v>
      </c>
      <c r="J988" s="32">
        <v>-1915.18</v>
      </c>
      <c r="K988" s="33">
        <v>-1915.18</v>
      </c>
      <c r="L988" s="33">
        <v>-1915.18</v>
      </c>
      <c r="M988" s="33">
        <v>-1915.18</v>
      </c>
      <c r="N988" s="33">
        <v>-1915.18</v>
      </c>
      <c r="O988" s="33">
        <v>-148305.53</v>
      </c>
      <c r="P988" s="34">
        <f t="shared" si="126"/>
        <v>-31168.876666666667</v>
      </c>
      <c r="Q988" s="42"/>
      <c r="R988" s="43"/>
      <c r="S988" s="44"/>
      <c r="T988" s="38"/>
      <c r="U988" s="39">
        <f>P988</f>
        <v>-31168.876666666667</v>
      </c>
      <c r="V988" s="39"/>
      <c r="W988" s="39"/>
      <c r="X988" s="39"/>
      <c r="Y988" s="39"/>
      <c r="Z988" s="40"/>
      <c r="AA988" s="72"/>
      <c r="AB988" s="72"/>
    </row>
    <row r="989" spans="1:28" s="41" customFormat="1" ht="12" customHeight="1">
      <c r="A989" s="46">
        <v>25300541</v>
      </c>
      <c r="B989" s="30" t="s">
        <v>1050</v>
      </c>
      <c r="C989" s="31">
        <v>-7966998.29</v>
      </c>
      <c r="D989" s="31">
        <v>-7454265.7400000002</v>
      </c>
      <c r="E989" s="31">
        <v>-5810168.9500000002</v>
      </c>
      <c r="F989" s="31">
        <v>-5453799.6500000004</v>
      </c>
      <c r="G989" s="31">
        <v>-5955240.4500000002</v>
      </c>
      <c r="H989" s="31">
        <v>-7264027.8899999997</v>
      </c>
      <c r="I989" s="32">
        <v>-7914899.75</v>
      </c>
      <c r="J989" s="32">
        <v>-9167223.7100000009</v>
      </c>
      <c r="K989" s="33">
        <v>-9589801.2300000004</v>
      </c>
      <c r="L989" s="33">
        <v>-9904485.5999999996</v>
      </c>
      <c r="M989" s="33">
        <v>-9810039.3699999992</v>
      </c>
      <c r="N989" s="33">
        <v>-9850693.5999999996</v>
      </c>
      <c r="O989" s="33">
        <v>-7611087.1900000004</v>
      </c>
      <c r="P989" s="34">
        <f t="shared" si="126"/>
        <v>-7996974.0566666657</v>
      </c>
      <c r="Q989" s="49"/>
      <c r="R989" s="122"/>
      <c r="S989" s="123" t="s">
        <v>115</v>
      </c>
      <c r="T989" s="38"/>
      <c r="U989" s="39">
        <f>P989</f>
        <v>-7996974.0566666657</v>
      </c>
      <c r="V989" s="39"/>
      <c r="W989" s="39"/>
      <c r="X989" s="39"/>
      <c r="Y989" s="39"/>
      <c r="Z989" s="40"/>
      <c r="AA989" s="72"/>
      <c r="AB989" s="72"/>
    </row>
    <row r="990" spans="1:28" s="41" customFormat="1" ht="12" customHeight="1">
      <c r="A990" s="46">
        <v>25300553</v>
      </c>
      <c r="B990" s="124" t="s">
        <v>1051</v>
      </c>
      <c r="C990" s="31">
        <v>0</v>
      </c>
      <c r="D990" s="31">
        <v>-3513.77</v>
      </c>
      <c r="E990" s="31">
        <v>-3513.77</v>
      </c>
      <c r="F990" s="31">
        <v>-3513.77</v>
      </c>
      <c r="G990" s="31">
        <v>-3513.77</v>
      </c>
      <c r="H990" s="31">
        <v>-3513.77</v>
      </c>
      <c r="I990" s="32">
        <v>-3513.77</v>
      </c>
      <c r="J990" s="32">
        <v>-3513.77</v>
      </c>
      <c r="K990" s="33">
        <v>-3513.77</v>
      </c>
      <c r="L990" s="33">
        <v>-3513.77</v>
      </c>
      <c r="M990" s="33">
        <v>-3513.77</v>
      </c>
      <c r="N990" s="33">
        <v>-3513.77</v>
      </c>
      <c r="O990" s="33">
        <v>-3375.06</v>
      </c>
      <c r="P990" s="34">
        <f t="shared" si="126"/>
        <v>-3361.5833333333326</v>
      </c>
      <c r="Q990" s="42"/>
      <c r="R990" s="42"/>
      <c r="S990" s="45"/>
      <c r="T990" s="38"/>
      <c r="U990" s="39">
        <f>P990</f>
        <v>-3361.5833333333326</v>
      </c>
      <c r="V990" s="39"/>
      <c r="W990" s="39"/>
      <c r="X990" s="39"/>
      <c r="Y990" s="39"/>
      <c r="Z990" s="40"/>
      <c r="AA990" s="72"/>
      <c r="AB990" s="72"/>
    </row>
    <row r="991" spans="1:28" s="41" customFormat="1" ht="12" customHeight="1">
      <c r="A991" s="46">
        <v>25300561</v>
      </c>
      <c r="B991" s="30" t="s">
        <v>1052</v>
      </c>
      <c r="C991" s="31">
        <v>-8126893</v>
      </c>
      <c r="D991" s="31">
        <v>-8126893</v>
      </c>
      <c r="E991" s="31">
        <v>-8126893</v>
      </c>
      <c r="F991" s="31">
        <v>-7979899</v>
      </c>
      <c r="G991" s="31">
        <v>-7979899</v>
      </c>
      <c r="H991" s="31">
        <v>-7979899</v>
      </c>
      <c r="I991" s="32">
        <v>-7989232</v>
      </c>
      <c r="J991" s="32">
        <v>-7989232</v>
      </c>
      <c r="K991" s="33">
        <v>-7989232</v>
      </c>
      <c r="L991" s="33">
        <v>-7998721</v>
      </c>
      <c r="M991" s="33">
        <v>-7998721</v>
      </c>
      <c r="N991" s="33">
        <v>-7998721</v>
      </c>
      <c r="O991" s="33">
        <v>-8008370</v>
      </c>
      <c r="P991" s="34">
        <f t="shared" si="126"/>
        <v>-8018747.791666667</v>
      </c>
      <c r="Q991" s="42"/>
      <c r="R991" s="42"/>
      <c r="S991" s="45" t="s">
        <v>116</v>
      </c>
      <c r="T991" s="38"/>
      <c r="U991" s="39"/>
      <c r="V991" s="39"/>
      <c r="W991" s="39">
        <f>P991</f>
        <v>-8018747.791666667</v>
      </c>
      <c r="X991" s="39"/>
      <c r="Y991" s="39"/>
      <c r="Z991" s="40">
        <f>W991</f>
        <v>-8018747.791666667</v>
      </c>
      <c r="AA991" s="72"/>
      <c r="AB991" s="72"/>
    </row>
    <row r="992" spans="1:28" s="41" customFormat="1" ht="12" customHeight="1">
      <c r="A992" s="54">
        <v>25300581</v>
      </c>
      <c r="B992" s="55" t="s">
        <v>1053</v>
      </c>
      <c r="C992" s="31">
        <v>-4536636.9400000004</v>
      </c>
      <c r="D992" s="31">
        <v>-5048811.0999999996</v>
      </c>
      <c r="E992" s="31">
        <v>-5048811.0999999996</v>
      </c>
      <c r="F992" s="31">
        <v>-5174706.6399999997</v>
      </c>
      <c r="G992" s="31">
        <v>-5174706.6399999997</v>
      </c>
      <c r="H992" s="31">
        <v>-5174706.6399999997</v>
      </c>
      <c r="I992" s="32">
        <v>-5174706.6399999997</v>
      </c>
      <c r="J992" s="32">
        <v>-5174706.6399999997</v>
      </c>
      <c r="K992" s="33">
        <v>-5174706.6399999997</v>
      </c>
      <c r="L992" s="33">
        <v>-5174706.6399999997</v>
      </c>
      <c r="M992" s="33">
        <v>-5174706.6399999997</v>
      </c>
      <c r="N992" s="33">
        <v>-5174706.6399999997</v>
      </c>
      <c r="O992" s="33">
        <v>-5174706.6399999997</v>
      </c>
      <c r="P992" s="34">
        <f t="shared" si="126"/>
        <v>-5127137.8125</v>
      </c>
      <c r="Q992" s="42"/>
      <c r="R992" s="43"/>
      <c r="S992" s="44"/>
      <c r="T992" s="38"/>
      <c r="U992" s="39">
        <f>P992</f>
        <v>-5127137.8125</v>
      </c>
      <c r="V992" s="39"/>
      <c r="W992" s="39"/>
      <c r="X992" s="39"/>
      <c r="Y992" s="39"/>
      <c r="Z992" s="40"/>
      <c r="AA992" s="72"/>
      <c r="AB992" s="72"/>
    </row>
    <row r="993" spans="1:28" s="41" customFormat="1" ht="12" customHeight="1">
      <c r="A993" s="54">
        <v>25300582</v>
      </c>
      <c r="B993" s="55" t="s">
        <v>1054</v>
      </c>
      <c r="C993" s="31">
        <v>-1916881.14</v>
      </c>
      <c r="D993" s="31">
        <v>-2151861.11</v>
      </c>
      <c r="E993" s="31">
        <v>-2151861.11</v>
      </c>
      <c r="F993" s="31">
        <v>-2209620.63</v>
      </c>
      <c r="G993" s="31">
        <v>-2209620.63</v>
      </c>
      <c r="H993" s="31">
        <v>-2209620.63</v>
      </c>
      <c r="I993" s="32">
        <v>-2209620.63</v>
      </c>
      <c r="J993" s="32">
        <v>-2209620.63</v>
      </c>
      <c r="K993" s="33">
        <v>-2209620.63</v>
      </c>
      <c r="L993" s="33">
        <v>-2209620.63</v>
      </c>
      <c r="M993" s="33">
        <v>-2209620.63</v>
      </c>
      <c r="N993" s="33">
        <v>-2209620.63</v>
      </c>
      <c r="O993" s="33">
        <v>-2209620.63</v>
      </c>
      <c r="P993" s="34">
        <f t="shared" si="126"/>
        <v>-2187796.5645833327</v>
      </c>
      <c r="Q993" s="42"/>
      <c r="R993" s="43"/>
      <c r="S993" s="44"/>
      <c r="T993" s="38"/>
      <c r="U993" s="39">
        <f>P993</f>
        <v>-2187796.5645833327</v>
      </c>
      <c r="V993" s="39"/>
      <c r="W993" s="39"/>
      <c r="X993" s="39"/>
      <c r="Y993" s="39"/>
      <c r="Z993" s="40"/>
      <c r="AA993" s="72"/>
      <c r="AB993" s="72"/>
    </row>
    <row r="994" spans="1:28" s="41" customFormat="1" ht="12" customHeight="1">
      <c r="A994" s="54">
        <v>25300591</v>
      </c>
      <c r="B994" s="55" t="s">
        <v>1055</v>
      </c>
      <c r="C994" s="31">
        <v>4536636.9400000004</v>
      </c>
      <c r="D994" s="31">
        <v>5048811.0999999996</v>
      </c>
      <c r="E994" s="31">
        <v>5048811.0999999996</v>
      </c>
      <c r="F994" s="31">
        <v>5174706.6399999997</v>
      </c>
      <c r="G994" s="31">
        <v>5174706.6399999997</v>
      </c>
      <c r="H994" s="31">
        <v>5174706.6399999997</v>
      </c>
      <c r="I994" s="32">
        <v>5174706.6399999997</v>
      </c>
      <c r="J994" s="32">
        <v>5174706.6399999997</v>
      </c>
      <c r="K994" s="33">
        <v>5174706.6399999997</v>
      </c>
      <c r="L994" s="33">
        <v>5174706.6399999997</v>
      </c>
      <c r="M994" s="33">
        <v>5174706.6399999997</v>
      </c>
      <c r="N994" s="33">
        <v>5174706.6399999997</v>
      </c>
      <c r="O994" s="33">
        <v>5174706.6399999997</v>
      </c>
      <c r="P994" s="34">
        <f t="shared" si="126"/>
        <v>5127137.8125</v>
      </c>
      <c r="Q994" s="42"/>
      <c r="R994" s="43"/>
      <c r="S994" s="44"/>
      <c r="T994" s="38"/>
      <c r="U994" s="39">
        <f t="shared" ref="U994:U995" si="131">P994</f>
        <v>5127137.8125</v>
      </c>
      <c r="V994" s="39"/>
      <c r="W994" s="39"/>
      <c r="X994" s="39"/>
      <c r="Y994" s="39"/>
      <c r="Z994" s="40"/>
      <c r="AA994" s="72"/>
      <c r="AB994" s="72"/>
    </row>
    <row r="995" spans="1:28" s="41" customFormat="1" ht="12" customHeight="1">
      <c r="A995" s="54">
        <v>25300592</v>
      </c>
      <c r="B995" s="55" t="s">
        <v>1056</v>
      </c>
      <c r="C995" s="31">
        <v>1916881.14</v>
      </c>
      <c r="D995" s="31">
        <v>2151861.11</v>
      </c>
      <c r="E995" s="31">
        <v>2151861.11</v>
      </c>
      <c r="F995" s="31">
        <v>2209620.63</v>
      </c>
      <c r="G995" s="31">
        <v>2209620.63</v>
      </c>
      <c r="H995" s="31">
        <v>2209620.63</v>
      </c>
      <c r="I995" s="32">
        <v>2209620.63</v>
      </c>
      <c r="J995" s="32">
        <v>2209620.63</v>
      </c>
      <c r="K995" s="33">
        <v>2209620.63</v>
      </c>
      <c r="L995" s="33">
        <v>2209620.63</v>
      </c>
      <c r="M995" s="33">
        <v>2209620.63</v>
      </c>
      <c r="N995" s="33">
        <v>2209620.63</v>
      </c>
      <c r="O995" s="33">
        <v>2209620.63</v>
      </c>
      <c r="P995" s="34">
        <f t="shared" si="126"/>
        <v>2187796.5645833327</v>
      </c>
      <c r="Q995" s="42"/>
      <c r="R995" s="43"/>
      <c r="S995" s="44"/>
      <c r="T995" s="38"/>
      <c r="U995" s="39">
        <f t="shared" si="131"/>
        <v>2187796.5645833327</v>
      </c>
      <c r="V995" s="39"/>
      <c r="W995" s="39"/>
      <c r="X995" s="39"/>
      <c r="Y995" s="39"/>
      <c r="Z995" s="40"/>
      <c r="AA995" s="72"/>
      <c r="AB995" s="72"/>
    </row>
    <row r="996" spans="1:28" s="41" customFormat="1" ht="12" customHeight="1">
      <c r="A996" s="46">
        <v>25300611</v>
      </c>
      <c r="B996" s="30" t="s">
        <v>1057</v>
      </c>
      <c r="C996" s="31">
        <v>-60429728.780000001</v>
      </c>
      <c r="D996" s="31">
        <v>-60429728.780000001</v>
      </c>
      <c r="E996" s="31">
        <v>-60429728.780000001</v>
      </c>
      <c r="F996" s="31">
        <v>-63393508.810000002</v>
      </c>
      <c r="G996" s="31">
        <v>-63393508.810000002</v>
      </c>
      <c r="H996" s="31">
        <v>-63393508.810000002</v>
      </c>
      <c r="I996" s="32">
        <v>-62260372.530000001</v>
      </c>
      <c r="J996" s="32">
        <v>-62260372.530000001</v>
      </c>
      <c r="K996" s="33">
        <v>-62260372.530000001</v>
      </c>
      <c r="L996" s="33">
        <v>-62246365.829999998</v>
      </c>
      <c r="M996" s="33">
        <v>-62246365.829999998</v>
      </c>
      <c r="N996" s="33">
        <v>-62246365.829999998</v>
      </c>
      <c r="O996" s="33">
        <v>-62946100.609999999</v>
      </c>
      <c r="P996" s="34">
        <f t="shared" si="126"/>
        <v>-62187342.813750006</v>
      </c>
      <c r="Q996" s="42"/>
      <c r="R996" s="42"/>
      <c r="S996" s="45" t="s">
        <v>116</v>
      </c>
      <c r="T996" s="38"/>
      <c r="U996" s="39"/>
      <c r="V996" s="39"/>
      <c r="W996" s="39">
        <f>P996</f>
        <v>-62187342.813750006</v>
      </c>
      <c r="X996" s="39"/>
      <c r="Y996" s="39"/>
      <c r="Z996" s="40">
        <f>W996</f>
        <v>-62187342.813750006</v>
      </c>
      <c r="AA996" s="72"/>
      <c r="AB996" s="72"/>
    </row>
    <row r="997" spans="1:28" s="41" customFormat="1" ht="12" customHeight="1">
      <c r="A997" s="46">
        <v>25300621</v>
      </c>
      <c r="B997" s="30" t="s">
        <v>1058</v>
      </c>
      <c r="C997" s="31">
        <v>-8422064.4000000004</v>
      </c>
      <c r="D997" s="31">
        <v>-8348337.4400000004</v>
      </c>
      <c r="E997" s="31">
        <v>-8274610.4800000004</v>
      </c>
      <c r="F997" s="31">
        <v>-8200883.5199999996</v>
      </c>
      <c r="G997" s="31">
        <v>-8127156.5599999996</v>
      </c>
      <c r="H997" s="31">
        <v>-8053429.5999999996</v>
      </c>
      <c r="I997" s="32">
        <v>-7979702.6399999997</v>
      </c>
      <c r="J997" s="32">
        <v>-7905975.6799999997</v>
      </c>
      <c r="K997" s="33">
        <v>-7832248.7199999997</v>
      </c>
      <c r="L997" s="33">
        <v>-7758521.7599999998</v>
      </c>
      <c r="M997" s="33">
        <v>-7684794.7999999998</v>
      </c>
      <c r="N997" s="33">
        <v>-7611067.8399999999</v>
      </c>
      <c r="O997" s="33">
        <v>-7537340.8799999999</v>
      </c>
      <c r="P997" s="34">
        <f t="shared" si="126"/>
        <v>-7979702.6400000006</v>
      </c>
      <c r="Q997" s="42"/>
      <c r="R997" s="43"/>
      <c r="S997" s="44" t="s">
        <v>116</v>
      </c>
      <c r="T997" s="38"/>
      <c r="U997" s="39"/>
      <c r="V997" s="39"/>
      <c r="W997" s="39">
        <f>P997</f>
        <v>-7979702.6400000006</v>
      </c>
      <c r="X997" s="39"/>
      <c r="Y997" s="39"/>
      <c r="Z997" s="40">
        <f>W997</f>
        <v>-7979702.6400000006</v>
      </c>
      <c r="AA997" s="72"/>
      <c r="AB997" s="72"/>
    </row>
    <row r="998" spans="1:28" s="41" customFormat="1" ht="12" customHeight="1">
      <c r="A998" s="46">
        <v>25300641</v>
      </c>
      <c r="B998" s="30" t="s">
        <v>1059</v>
      </c>
      <c r="C998" s="31">
        <v>-406343.95</v>
      </c>
      <c r="D998" s="31">
        <v>-335521.65999999997</v>
      </c>
      <c r="E998" s="31">
        <v>-264699.37</v>
      </c>
      <c r="F998" s="31">
        <v>-193877.08</v>
      </c>
      <c r="G998" s="31">
        <v>-137762.94</v>
      </c>
      <c r="H998" s="31">
        <v>-81648.800000000003</v>
      </c>
      <c r="I998" s="32">
        <v>0</v>
      </c>
      <c r="J998" s="32">
        <v>0</v>
      </c>
      <c r="K998" s="33">
        <v>0</v>
      </c>
      <c r="L998" s="33">
        <v>0</v>
      </c>
      <c r="M998" s="33">
        <v>0</v>
      </c>
      <c r="N998" s="33">
        <v>0</v>
      </c>
      <c r="O998" s="33">
        <v>0</v>
      </c>
      <c r="P998" s="34">
        <f t="shared" si="126"/>
        <v>-101390.15208333335</v>
      </c>
      <c r="Q998" s="42"/>
      <c r="R998" s="43"/>
      <c r="S998" s="45" t="s">
        <v>116</v>
      </c>
      <c r="T998" s="38"/>
      <c r="U998" s="39"/>
      <c r="V998" s="39"/>
      <c r="W998" s="39">
        <f>P998</f>
        <v>-101390.15208333335</v>
      </c>
      <c r="X998" s="39"/>
      <c r="Y998" s="39"/>
      <c r="Z998" s="40">
        <f>W998</f>
        <v>-101390.15208333335</v>
      </c>
      <c r="AA998" s="72"/>
      <c r="AB998" s="72"/>
    </row>
    <row r="999" spans="1:28" s="41" customFormat="1" ht="12" customHeight="1">
      <c r="A999" s="46">
        <v>25300642</v>
      </c>
      <c r="B999" s="30" t="s">
        <v>1060</v>
      </c>
      <c r="C999" s="31">
        <v>-247406.02</v>
      </c>
      <c r="D999" s="31">
        <v>-196644.98</v>
      </c>
      <c r="E999" s="31">
        <v>-145883.94</v>
      </c>
      <c r="F999" s="31">
        <v>-95122.9</v>
      </c>
      <c r="G999" s="31">
        <v>-54903.76</v>
      </c>
      <c r="H999" s="31">
        <v>-14684.62</v>
      </c>
      <c r="I999" s="32">
        <v>0</v>
      </c>
      <c r="J999" s="32">
        <v>0</v>
      </c>
      <c r="K999" s="33">
        <v>0</v>
      </c>
      <c r="L999" s="33">
        <v>0</v>
      </c>
      <c r="M999" s="33">
        <v>0</v>
      </c>
      <c r="N999" s="33">
        <v>0</v>
      </c>
      <c r="O999" s="33">
        <v>0</v>
      </c>
      <c r="P999" s="34">
        <f t="shared" si="126"/>
        <v>-52578.600833333338</v>
      </c>
      <c r="Q999" s="42"/>
      <c r="R999" s="43"/>
      <c r="S999" s="45" t="s">
        <v>116</v>
      </c>
      <c r="T999" s="38"/>
      <c r="U999" s="39"/>
      <c r="V999" s="39"/>
      <c r="W999" s="39">
        <f>P999</f>
        <v>-52578.600833333338</v>
      </c>
      <c r="X999" s="39"/>
      <c r="Y999" s="39"/>
      <c r="Z999" s="40">
        <f>W999</f>
        <v>-52578.600833333338</v>
      </c>
      <c r="AA999" s="72"/>
      <c r="AB999" s="72"/>
    </row>
    <row r="1000" spans="1:28" s="41" customFormat="1" ht="12" customHeight="1">
      <c r="A1000" s="46">
        <v>25300663</v>
      </c>
      <c r="B1000" s="30" t="s">
        <v>1061</v>
      </c>
      <c r="C1000" s="31">
        <v>-95805.92</v>
      </c>
      <c r="D1000" s="31">
        <v>-92121.08</v>
      </c>
      <c r="E1000" s="31">
        <v>-88436.24</v>
      </c>
      <c r="F1000" s="31">
        <v>-84751.4</v>
      </c>
      <c r="G1000" s="31">
        <v>-81066.559999999998</v>
      </c>
      <c r="H1000" s="31">
        <v>-77381.72</v>
      </c>
      <c r="I1000" s="32">
        <v>-73696.88</v>
      </c>
      <c r="J1000" s="32">
        <v>-70012.039999999994</v>
      </c>
      <c r="K1000" s="33">
        <v>-66327.199999999997</v>
      </c>
      <c r="L1000" s="33">
        <v>-62642.36</v>
      </c>
      <c r="M1000" s="33">
        <v>-58957.52</v>
      </c>
      <c r="N1000" s="33">
        <v>-55272.68</v>
      </c>
      <c r="O1000" s="33">
        <v>-51587.839999999997</v>
      </c>
      <c r="P1000" s="34">
        <f t="shared" si="126"/>
        <v>-73696.88</v>
      </c>
      <c r="Q1000" s="42" t="s">
        <v>54</v>
      </c>
      <c r="R1000" s="43" t="s">
        <v>33</v>
      </c>
      <c r="S1000" s="45" t="s">
        <v>34</v>
      </c>
      <c r="T1000" s="38"/>
      <c r="U1000" s="39"/>
      <c r="V1000" s="39"/>
      <c r="W1000" s="39">
        <f>P1000</f>
        <v>-73696.88</v>
      </c>
      <c r="X1000" s="39">
        <f>W1000*B1102</f>
        <v>-49509.563984</v>
      </c>
      <c r="Y1000" s="39">
        <f>W1000*B1103</f>
        <v>-24187.316016000001</v>
      </c>
      <c r="Z1000" s="40"/>
      <c r="AA1000" s="72"/>
      <c r="AB1000" s="72"/>
    </row>
    <row r="1001" spans="1:28" s="41" customFormat="1" ht="12" customHeight="1">
      <c r="A1001" s="46">
        <v>25300731</v>
      </c>
      <c r="B1001" s="30" t="s">
        <v>1062</v>
      </c>
      <c r="C1001" s="31">
        <v>-15154.75</v>
      </c>
      <c r="D1001" s="31">
        <v>-15154.75</v>
      </c>
      <c r="E1001" s="31">
        <v>-15154.75</v>
      </c>
      <c r="F1001" s="31">
        <v>-15154.75</v>
      </c>
      <c r="G1001" s="31">
        <v>-15154.75</v>
      </c>
      <c r="H1001" s="31">
        <v>-15154.75</v>
      </c>
      <c r="I1001" s="32">
        <v>-15154.75</v>
      </c>
      <c r="J1001" s="32">
        <v>-15154.75</v>
      </c>
      <c r="K1001" s="33">
        <v>-15154.75</v>
      </c>
      <c r="L1001" s="33">
        <v>-15154.75</v>
      </c>
      <c r="M1001" s="33">
        <v>-15154.75</v>
      </c>
      <c r="N1001" s="33">
        <v>-15154.75</v>
      </c>
      <c r="O1001" s="33">
        <v>-15154.75</v>
      </c>
      <c r="P1001" s="34">
        <f t="shared" si="126"/>
        <v>-15154.75</v>
      </c>
      <c r="Q1001" s="42"/>
      <c r="R1001" s="43"/>
      <c r="S1001" s="45"/>
      <c r="T1001" s="38"/>
      <c r="U1001" s="39">
        <f>P1001</f>
        <v>-15154.75</v>
      </c>
      <c r="V1001" s="39"/>
      <c r="W1001" s="39"/>
      <c r="X1001" s="39"/>
      <c r="Y1001" s="39"/>
      <c r="Z1001" s="40"/>
      <c r="AA1001" s="72"/>
      <c r="AB1001" s="72"/>
    </row>
    <row r="1002" spans="1:28" s="41" customFormat="1" ht="12" customHeight="1">
      <c r="A1002" s="46">
        <v>25300733</v>
      </c>
      <c r="B1002" s="30" t="s">
        <v>1063</v>
      </c>
      <c r="C1002" s="31">
        <v>-50468.17</v>
      </c>
      <c r="D1002" s="31">
        <v>-50468.17</v>
      </c>
      <c r="E1002" s="31">
        <v>-50468.17</v>
      </c>
      <c r="F1002" s="31">
        <v>-50468.17</v>
      </c>
      <c r="G1002" s="31">
        <v>-50468.17</v>
      </c>
      <c r="H1002" s="31">
        <v>-50468.17</v>
      </c>
      <c r="I1002" s="32">
        <v>-50468.17</v>
      </c>
      <c r="J1002" s="32">
        <v>-50468.17</v>
      </c>
      <c r="K1002" s="33">
        <v>-50468.17</v>
      </c>
      <c r="L1002" s="33">
        <v>-50468.17</v>
      </c>
      <c r="M1002" s="33">
        <v>-50468.17</v>
      </c>
      <c r="N1002" s="33">
        <v>-50468.17</v>
      </c>
      <c r="O1002" s="33">
        <v>-50468.17</v>
      </c>
      <c r="P1002" s="34">
        <f t="shared" si="126"/>
        <v>-50468.169999999991</v>
      </c>
      <c r="Q1002" s="42"/>
      <c r="R1002" s="43"/>
      <c r="S1002" s="45"/>
      <c r="T1002" s="38"/>
      <c r="U1002" s="39">
        <f>P1002</f>
        <v>-50468.169999999991</v>
      </c>
      <c r="V1002" s="39"/>
      <c r="W1002" s="39"/>
      <c r="X1002" s="39"/>
      <c r="Y1002" s="39"/>
      <c r="Z1002" s="40"/>
      <c r="AA1002" s="72"/>
      <c r="AB1002" s="72"/>
    </row>
    <row r="1003" spans="1:28" s="41" customFormat="1" ht="12" customHeight="1">
      <c r="A1003" s="59">
        <v>25300741</v>
      </c>
      <c r="B1003" s="30" t="s">
        <v>1064</v>
      </c>
      <c r="C1003" s="31">
        <v>0</v>
      </c>
      <c r="D1003" s="31">
        <v>0</v>
      </c>
      <c r="E1003" s="31">
        <v>0</v>
      </c>
      <c r="F1003" s="31">
        <v>0</v>
      </c>
      <c r="G1003" s="31">
        <v>0</v>
      </c>
      <c r="H1003" s="31">
        <v>0</v>
      </c>
      <c r="I1003" s="32">
        <v>0</v>
      </c>
      <c r="J1003" s="32">
        <v>0</v>
      </c>
      <c r="K1003" s="33">
        <v>-51042</v>
      </c>
      <c r="L1003" s="33">
        <v>-751584.99</v>
      </c>
      <c r="M1003" s="33">
        <v>-821697.73</v>
      </c>
      <c r="N1003" s="33">
        <v>-972162</v>
      </c>
      <c r="O1003" s="33">
        <v>-368806</v>
      </c>
      <c r="P1003" s="34">
        <f t="shared" si="126"/>
        <v>-231740.80999999997</v>
      </c>
      <c r="Q1003" s="42"/>
      <c r="R1003" s="43"/>
      <c r="S1003" s="45" t="s">
        <v>116</v>
      </c>
      <c r="T1003" s="38"/>
      <c r="U1003" s="39"/>
      <c r="V1003" s="39"/>
      <c r="W1003" s="39">
        <f t="shared" ref="W1003:W1004" si="132">P1003</f>
        <v>-231740.80999999997</v>
      </c>
      <c r="X1003" s="39"/>
      <c r="Y1003" s="39"/>
      <c r="Z1003" s="40">
        <f t="shared" ref="Z1003:Z1004" si="133">W1003</f>
        <v>-231740.80999999997</v>
      </c>
      <c r="AA1003" s="72"/>
      <c r="AB1003" s="72"/>
    </row>
    <row r="1004" spans="1:28" s="41" customFormat="1" ht="12" customHeight="1">
      <c r="A1004" s="59">
        <v>25300742</v>
      </c>
      <c r="B1004" s="30" t="s">
        <v>1065</v>
      </c>
      <c r="C1004" s="31">
        <v>-4957106.62</v>
      </c>
      <c r="D1004" s="31">
        <v>-9788541.9800000004</v>
      </c>
      <c r="E1004" s="31">
        <v>-8058444</v>
      </c>
      <c r="F1004" s="31">
        <v>-9979828</v>
      </c>
      <c r="G1004" s="31">
        <v>-9979828</v>
      </c>
      <c r="H1004" s="31">
        <v>-9979828</v>
      </c>
      <c r="I1004" s="32">
        <v>-9979828</v>
      </c>
      <c r="J1004" s="32">
        <v>-9979828</v>
      </c>
      <c r="K1004" s="33">
        <v>-9068170</v>
      </c>
      <c r="L1004" s="33">
        <v>-10562901.4</v>
      </c>
      <c r="M1004" s="33">
        <v>-11185871.85</v>
      </c>
      <c r="N1004" s="33">
        <v>-11943114</v>
      </c>
      <c r="O1004" s="33">
        <v>-13260885</v>
      </c>
      <c r="P1004" s="34">
        <f t="shared" si="126"/>
        <v>-9967931.5866666678</v>
      </c>
      <c r="Q1004" s="42"/>
      <c r="R1004" s="43"/>
      <c r="S1004" s="45" t="s">
        <v>116</v>
      </c>
      <c r="T1004" s="38"/>
      <c r="U1004" s="39"/>
      <c r="V1004" s="39"/>
      <c r="W1004" s="39">
        <f t="shared" si="132"/>
        <v>-9967931.5866666678</v>
      </c>
      <c r="X1004" s="39"/>
      <c r="Y1004" s="39"/>
      <c r="Z1004" s="40">
        <f t="shared" si="133"/>
        <v>-9967931.5866666678</v>
      </c>
      <c r="AA1004" s="72"/>
      <c r="AB1004" s="72"/>
    </row>
    <row r="1005" spans="1:28" s="41" customFormat="1" ht="12" customHeight="1">
      <c r="A1005" s="46">
        <v>25300761</v>
      </c>
      <c r="B1005" s="30" t="s">
        <v>1066</v>
      </c>
      <c r="C1005" s="31">
        <v>-189789.05</v>
      </c>
      <c r="D1005" s="31">
        <v>-187542.61</v>
      </c>
      <c r="E1005" s="31">
        <v>-185296.17</v>
      </c>
      <c r="F1005" s="31">
        <v>-183049.73</v>
      </c>
      <c r="G1005" s="31">
        <v>-180803.29</v>
      </c>
      <c r="H1005" s="31">
        <v>-178556.85</v>
      </c>
      <c r="I1005" s="32">
        <v>-176310.41</v>
      </c>
      <c r="J1005" s="32">
        <v>-174063.97</v>
      </c>
      <c r="K1005" s="33">
        <v>-171817.53</v>
      </c>
      <c r="L1005" s="33">
        <v>-169571.09</v>
      </c>
      <c r="M1005" s="33">
        <v>-167324.65</v>
      </c>
      <c r="N1005" s="33">
        <v>-165078.21</v>
      </c>
      <c r="O1005" s="33">
        <v>-162831.76999999999</v>
      </c>
      <c r="P1005" s="34">
        <f t="shared" si="126"/>
        <v>-176310.41</v>
      </c>
      <c r="Q1005" s="42"/>
      <c r="R1005" s="43"/>
      <c r="S1005" s="44"/>
      <c r="T1005" s="38"/>
      <c r="U1005" s="39">
        <f t="shared" ref="U1005:U1007" si="134">P1005</f>
        <v>-176310.41</v>
      </c>
      <c r="V1005" s="39"/>
      <c r="W1005" s="39"/>
      <c r="X1005" s="39"/>
      <c r="Y1005" s="39"/>
      <c r="Z1005" s="40"/>
      <c r="AA1005" s="72"/>
      <c r="AB1005" s="72"/>
    </row>
    <row r="1006" spans="1:28" s="41" customFormat="1" ht="12" customHeight="1">
      <c r="A1006" s="46">
        <v>25300771</v>
      </c>
      <c r="B1006" s="30" t="s">
        <v>1067</v>
      </c>
      <c r="C1006" s="31">
        <v>-4735444.3899999997</v>
      </c>
      <c r="D1006" s="31">
        <v>-4772049.84</v>
      </c>
      <c r="E1006" s="31">
        <v>-4833743.4800000004</v>
      </c>
      <c r="F1006" s="31">
        <v>-4587305.4400000004</v>
      </c>
      <c r="G1006" s="31">
        <v>-4385985.3899999997</v>
      </c>
      <c r="H1006" s="31">
        <v>-4890403.99</v>
      </c>
      <c r="I1006" s="32">
        <v>-5187925.78</v>
      </c>
      <c r="J1006" s="32">
        <v>-5370587.5199999996</v>
      </c>
      <c r="K1006" s="33">
        <v>-5563914.6500000004</v>
      </c>
      <c r="L1006" s="33">
        <v>-5782581.9000000004</v>
      </c>
      <c r="M1006" s="33">
        <v>-5882297.4800000004</v>
      </c>
      <c r="N1006" s="33">
        <v>-6060449.5099999998</v>
      </c>
      <c r="O1006" s="33">
        <v>-6298853.25</v>
      </c>
      <c r="P1006" s="34">
        <f t="shared" si="126"/>
        <v>-5236199.4833333334</v>
      </c>
      <c r="Q1006" s="42"/>
      <c r="R1006" s="43"/>
      <c r="S1006" s="44" t="s">
        <v>115</v>
      </c>
      <c r="T1006" s="38"/>
      <c r="U1006" s="39">
        <f t="shared" si="134"/>
        <v>-5236199.4833333334</v>
      </c>
      <c r="V1006" s="39"/>
      <c r="W1006" s="39"/>
      <c r="X1006" s="39"/>
      <c r="Y1006" s="39"/>
      <c r="Z1006" s="40"/>
      <c r="AA1006" s="72"/>
      <c r="AB1006" s="72"/>
    </row>
    <row r="1007" spans="1:28" s="41" customFormat="1" ht="12" customHeight="1">
      <c r="A1007" s="46">
        <v>25300772</v>
      </c>
      <c r="B1007" s="30" t="s">
        <v>1068</v>
      </c>
      <c r="C1007" s="31">
        <v>0</v>
      </c>
      <c r="D1007" s="31">
        <v>0</v>
      </c>
      <c r="E1007" s="31">
        <v>0</v>
      </c>
      <c r="F1007" s="31">
        <v>0</v>
      </c>
      <c r="G1007" s="31">
        <v>0</v>
      </c>
      <c r="H1007" s="31">
        <v>0</v>
      </c>
      <c r="I1007" s="32">
        <v>0</v>
      </c>
      <c r="J1007" s="32">
        <v>7674.62</v>
      </c>
      <c r="K1007" s="33">
        <v>16894.34</v>
      </c>
      <c r="L1007" s="33">
        <v>0</v>
      </c>
      <c r="M1007" s="33">
        <v>-6202.69</v>
      </c>
      <c r="N1007" s="33">
        <v>-10865.42</v>
      </c>
      <c r="O1007" s="33">
        <v>0</v>
      </c>
      <c r="P1007" s="34">
        <f t="shared" si="126"/>
        <v>625.07083333333333</v>
      </c>
      <c r="Q1007" s="42"/>
      <c r="R1007" s="43"/>
      <c r="S1007" s="44" t="s">
        <v>115</v>
      </c>
      <c r="T1007" s="38"/>
      <c r="U1007" s="39">
        <f t="shared" si="134"/>
        <v>625.07083333333333</v>
      </c>
      <c r="V1007" s="39"/>
      <c r="W1007" s="39"/>
      <c r="X1007" s="39"/>
      <c r="Y1007" s="39"/>
      <c r="Z1007" s="40"/>
      <c r="AA1007" s="72"/>
      <c r="AB1007" s="72"/>
    </row>
    <row r="1008" spans="1:28" s="41" customFormat="1" ht="12" customHeight="1">
      <c r="A1008" s="46">
        <v>25301073</v>
      </c>
      <c r="B1008" s="30" t="s">
        <v>1069</v>
      </c>
      <c r="C1008" s="31">
        <v>-1470.92</v>
      </c>
      <c r="D1008" s="31">
        <v>-1476.92</v>
      </c>
      <c r="E1008" s="31">
        <v>-1652.97</v>
      </c>
      <c r="F1008" s="31">
        <v>0</v>
      </c>
      <c r="G1008" s="31">
        <v>-129</v>
      </c>
      <c r="H1008" s="31">
        <v>-143</v>
      </c>
      <c r="I1008" s="32">
        <v>-200</v>
      </c>
      <c r="J1008" s="32">
        <v>-680.54</v>
      </c>
      <c r="K1008" s="33">
        <v>-780.54</v>
      </c>
      <c r="L1008" s="33">
        <v>-977.54</v>
      </c>
      <c r="M1008" s="33">
        <v>-924.48</v>
      </c>
      <c r="N1008" s="33">
        <v>-1074.48</v>
      </c>
      <c r="O1008" s="33">
        <v>-1184.48</v>
      </c>
      <c r="P1008" s="34">
        <f t="shared" si="126"/>
        <v>-780.59749999999997</v>
      </c>
      <c r="Q1008" s="42"/>
      <c r="R1008" s="42"/>
      <c r="S1008" s="45"/>
      <c r="T1008" s="38"/>
      <c r="U1008" s="39">
        <f>P1008</f>
        <v>-780.59749999999997</v>
      </c>
      <c r="V1008" s="39"/>
      <c r="W1008" s="39"/>
      <c r="X1008" s="39"/>
      <c r="Y1008" s="39"/>
      <c r="Z1008" s="40"/>
      <c r="AA1008" s="72"/>
      <c r="AB1008" s="72"/>
    </row>
    <row r="1009" spans="1:28" s="41" customFormat="1" ht="12" customHeight="1">
      <c r="A1009" s="46">
        <v>25301151</v>
      </c>
      <c r="B1009" s="30" t="s">
        <v>1070</v>
      </c>
      <c r="C1009" s="31">
        <v>-2210322.52</v>
      </c>
      <c r="D1009" s="31">
        <v>-2165213.89</v>
      </c>
      <c r="E1009" s="31">
        <v>-2120105.2599999998</v>
      </c>
      <c r="F1009" s="31">
        <v>-2074996.63</v>
      </c>
      <c r="G1009" s="31">
        <v>-2029888</v>
      </c>
      <c r="H1009" s="31">
        <v>-1984779.37</v>
      </c>
      <c r="I1009" s="32">
        <v>-1939670.74</v>
      </c>
      <c r="J1009" s="32">
        <v>-1894562.11</v>
      </c>
      <c r="K1009" s="33">
        <v>-1849453.48</v>
      </c>
      <c r="L1009" s="33">
        <v>-1804344.85</v>
      </c>
      <c r="M1009" s="33">
        <v>-1759236.22</v>
      </c>
      <c r="N1009" s="33">
        <v>-1714127.59</v>
      </c>
      <c r="O1009" s="33">
        <v>-1669018.96</v>
      </c>
      <c r="P1009" s="34">
        <f t="shared" si="126"/>
        <v>-1939670.74</v>
      </c>
      <c r="Q1009" s="42" t="s">
        <v>115</v>
      </c>
      <c r="R1009" s="42"/>
      <c r="S1009" s="45" t="s">
        <v>116</v>
      </c>
      <c r="T1009" s="38"/>
      <c r="U1009" s="39"/>
      <c r="V1009" s="39"/>
      <c r="W1009" s="39">
        <f>P1009</f>
        <v>-1939670.74</v>
      </c>
      <c r="X1009" s="39"/>
      <c r="Y1009" s="39"/>
      <c r="Z1009" s="40">
        <f>W1009</f>
        <v>-1939670.74</v>
      </c>
      <c r="AA1009" s="72"/>
      <c r="AB1009" s="72"/>
    </row>
    <row r="1010" spans="1:28" s="41" customFormat="1" ht="12" customHeight="1">
      <c r="A1010" s="46">
        <v>25301203</v>
      </c>
      <c r="B1010" s="30" t="s">
        <v>1071</v>
      </c>
      <c r="C1010" s="31">
        <v>-199831.98</v>
      </c>
      <c r="D1010" s="31">
        <v>-192146.15</v>
      </c>
      <c r="E1010" s="31">
        <v>-184460.32</v>
      </c>
      <c r="F1010" s="31">
        <v>-176774.49</v>
      </c>
      <c r="G1010" s="31">
        <v>-169088.66</v>
      </c>
      <c r="H1010" s="31">
        <v>-161402.82999999999</v>
      </c>
      <c r="I1010" s="32">
        <v>-153717</v>
      </c>
      <c r="J1010" s="32">
        <v>-146031.17000000001</v>
      </c>
      <c r="K1010" s="33">
        <v>-138345.34</v>
      </c>
      <c r="L1010" s="33">
        <v>-130659.51</v>
      </c>
      <c r="M1010" s="33">
        <v>-122973.68</v>
      </c>
      <c r="N1010" s="33">
        <v>-115287.85</v>
      </c>
      <c r="O1010" s="33">
        <v>-107602.02</v>
      </c>
      <c r="P1010" s="34">
        <f t="shared" si="126"/>
        <v>-153717</v>
      </c>
      <c r="Q1010" s="42">
        <v>5</v>
      </c>
      <c r="R1010" s="42" t="s">
        <v>33</v>
      </c>
      <c r="S1010" s="45" t="s">
        <v>34</v>
      </c>
      <c r="T1010" s="38"/>
      <c r="U1010" s="39"/>
      <c r="V1010" s="39"/>
      <c r="W1010" s="39">
        <f>P1010</f>
        <v>-153717</v>
      </c>
      <c r="X1010" s="39">
        <f>W1010*B1102</f>
        <v>-103267.08059999999</v>
      </c>
      <c r="Y1010" s="39">
        <f>W1010*B1103</f>
        <v>-50449.919399999999</v>
      </c>
      <c r="Z1010" s="40"/>
      <c r="AA1010" s="72"/>
      <c r="AB1010" s="72"/>
    </row>
    <row r="1011" spans="1:28" s="41" customFormat="1" ht="12" customHeight="1">
      <c r="A1011" s="46">
        <v>25301213</v>
      </c>
      <c r="B1011" s="30" t="s">
        <v>1072</v>
      </c>
      <c r="C1011" s="31">
        <v>-675825</v>
      </c>
      <c r="D1011" s="31">
        <v>-675825</v>
      </c>
      <c r="E1011" s="31">
        <v>-675825</v>
      </c>
      <c r="F1011" s="31">
        <v>-675825</v>
      </c>
      <c r="G1011" s="31">
        <v>-675825</v>
      </c>
      <c r="H1011" s="31">
        <v>-675825</v>
      </c>
      <c r="I1011" s="32">
        <v>-675825</v>
      </c>
      <c r="J1011" s="32">
        <v>-675825</v>
      </c>
      <c r="K1011" s="33">
        <v>-675825</v>
      </c>
      <c r="L1011" s="33">
        <v>-675825</v>
      </c>
      <c r="M1011" s="33">
        <v>-675825</v>
      </c>
      <c r="N1011" s="33">
        <v>-675825</v>
      </c>
      <c r="O1011" s="33">
        <v>-675825</v>
      </c>
      <c r="P1011" s="34">
        <f t="shared" si="126"/>
        <v>-675825</v>
      </c>
      <c r="Q1011" s="42" t="s">
        <v>54</v>
      </c>
      <c r="R1011" s="42" t="s">
        <v>33</v>
      </c>
      <c r="S1011" s="45" t="s">
        <v>34</v>
      </c>
      <c r="T1011" s="38"/>
      <c r="U1011" s="39"/>
      <c r="V1011" s="39"/>
      <c r="W1011" s="39">
        <f>P1011</f>
        <v>-675825</v>
      </c>
      <c r="X1011" s="39">
        <f>W1011*B1102</f>
        <v>-454019.23499999999</v>
      </c>
      <c r="Y1011" s="39">
        <f>W1011*B1103</f>
        <v>-221805.76499999998</v>
      </c>
      <c r="Z1011" s="40"/>
      <c r="AA1011" s="72"/>
      <c r="AB1011" s="72"/>
    </row>
    <row r="1012" spans="1:28" s="41" customFormat="1" ht="12" customHeight="1">
      <c r="A1012" s="46">
        <v>25302221</v>
      </c>
      <c r="B1012" s="30" t="s">
        <v>1073</v>
      </c>
      <c r="C1012" s="31">
        <v>-1821930.31</v>
      </c>
      <c r="D1012" s="31">
        <v>-2451710.17</v>
      </c>
      <c r="E1012" s="31">
        <v>-2541361.52</v>
      </c>
      <c r="F1012" s="31">
        <v>-2438070.2999999998</v>
      </c>
      <c r="G1012" s="31">
        <v>-3141411.39</v>
      </c>
      <c r="H1012" s="31">
        <v>-3044741.1200000001</v>
      </c>
      <c r="I1012" s="32">
        <v>-3955001.96</v>
      </c>
      <c r="J1012" s="32">
        <v>-3711115.17</v>
      </c>
      <c r="K1012" s="33">
        <v>-3737354.88</v>
      </c>
      <c r="L1012" s="33">
        <v>-3161967.49</v>
      </c>
      <c r="M1012" s="33">
        <v>-3127470.21</v>
      </c>
      <c r="N1012" s="33">
        <v>-3413863.62</v>
      </c>
      <c r="O1012" s="33">
        <v>-3195173.19</v>
      </c>
      <c r="P1012" s="34">
        <f t="shared" si="126"/>
        <v>-3102718.2983333333</v>
      </c>
      <c r="Q1012" s="49"/>
      <c r="R1012" s="122"/>
      <c r="S1012" s="123"/>
      <c r="T1012" s="38"/>
      <c r="U1012" s="39">
        <f t="shared" ref="U1012:U1013" si="135">P1012</f>
        <v>-3102718.2983333333</v>
      </c>
      <c r="V1012" s="39"/>
      <c r="W1012" s="39"/>
      <c r="X1012" s="39"/>
      <c r="Y1012" s="39"/>
      <c r="Z1012" s="40"/>
      <c r="AA1012" s="72"/>
      <c r="AB1012" s="72"/>
    </row>
    <row r="1013" spans="1:28" s="41" customFormat="1" ht="12" customHeight="1">
      <c r="A1013" s="46">
        <v>25302222</v>
      </c>
      <c r="B1013" s="30" t="s">
        <v>1074</v>
      </c>
      <c r="C1013" s="31">
        <v>-3518154.78</v>
      </c>
      <c r="D1013" s="31">
        <v>-3731000.5</v>
      </c>
      <c r="E1013" s="31">
        <v>-4257776.16</v>
      </c>
      <c r="F1013" s="31">
        <v>-4746203.17</v>
      </c>
      <c r="G1013" s="31">
        <v>-5339521.24</v>
      </c>
      <c r="H1013" s="31">
        <v>-5778279.4800000004</v>
      </c>
      <c r="I1013" s="32">
        <v>-6186727.46</v>
      </c>
      <c r="J1013" s="32">
        <v>-6199652.1900000004</v>
      </c>
      <c r="K1013" s="33">
        <v>-6391780.2000000002</v>
      </c>
      <c r="L1013" s="33">
        <v>-6253910.5199999996</v>
      </c>
      <c r="M1013" s="33">
        <v>-6222819.1100000003</v>
      </c>
      <c r="N1013" s="33">
        <v>-6291851.5099999998</v>
      </c>
      <c r="O1013" s="33">
        <v>-6345283.5700000003</v>
      </c>
      <c r="P1013" s="34">
        <f t="shared" si="126"/>
        <v>-5527603.3929166663</v>
      </c>
      <c r="Q1013" s="49"/>
      <c r="R1013" s="122"/>
      <c r="S1013" s="123"/>
      <c r="T1013" s="38"/>
      <c r="U1013" s="39">
        <f t="shared" si="135"/>
        <v>-5527603.3929166663</v>
      </c>
      <c r="V1013" s="39"/>
      <c r="W1013" s="39"/>
      <c r="X1013" s="39"/>
      <c r="Y1013" s="39"/>
      <c r="Z1013" s="40"/>
      <c r="AA1013" s="72"/>
      <c r="AB1013" s="72"/>
    </row>
    <row r="1014" spans="1:28" s="41" customFormat="1" ht="12" customHeight="1">
      <c r="A1014" s="46">
        <v>25302223</v>
      </c>
      <c r="B1014" s="30" t="s">
        <v>1075</v>
      </c>
      <c r="C1014" s="31">
        <v>-5402685</v>
      </c>
      <c r="D1014" s="31">
        <v>-5391282</v>
      </c>
      <c r="E1014" s="31">
        <v>-6085105</v>
      </c>
      <c r="F1014" s="31">
        <v>-6803607</v>
      </c>
      <c r="G1014" s="31">
        <v>-7417503</v>
      </c>
      <c r="H1014" s="31">
        <v>-7502997</v>
      </c>
      <c r="I1014" s="32">
        <v>-7582336</v>
      </c>
      <c r="J1014" s="32">
        <v>-7642404</v>
      </c>
      <c r="K1014" s="33">
        <v>-7642404</v>
      </c>
      <c r="L1014" s="33">
        <v>-7726826</v>
      </c>
      <c r="M1014" s="33">
        <v>-7726826</v>
      </c>
      <c r="N1014" s="33">
        <v>-7726826</v>
      </c>
      <c r="O1014" s="33">
        <v>-7772522</v>
      </c>
      <c r="P1014" s="34">
        <f t="shared" si="126"/>
        <v>-7152976.625</v>
      </c>
      <c r="Q1014" s="42"/>
      <c r="R1014" s="43"/>
      <c r="S1014" s="44" t="s">
        <v>45</v>
      </c>
      <c r="T1014" s="38"/>
      <c r="U1014" s="39"/>
      <c r="V1014" s="39"/>
      <c r="W1014" s="39">
        <f>P1014</f>
        <v>-7152976.625</v>
      </c>
      <c r="X1014" s="39"/>
      <c r="Y1014" s="39"/>
      <c r="Z1014" s="40">
        <f>W1014</f>
        <v>-7152976.625</v>
      </c>
      <c r="AA1014" s="72"/>
      <c r="AB1014" s="72"/>
    </row>
    <row r="1015" spans="1:28" s="41" customFormat="1" ht="12" customHeight="1">
      <c r="A1015" s="46">
        <v>25400101</v>
      </c>
      <c r="B1015" s="30" t="s">
        <v>1076</v>
      </c>
      <c r="C1015" s="31">
        <v>-40212.589999999997</v>
      </c>
      <c r="D1015" s="31">
        <v>-38047.199999999997</v>
      </c>
      <c r="E1015" s="31">
        <v>-35881.81</v>
      </c>
      <c r="F1015" s="31">
        <v>-33631.07</v>
      </c>
      <c r="G1015" s="31">
        <v>-31465.68</v>
      </c>
      <c r="H1015" s="31">
        <v>-29300.29</v>
      </c>
      <c r="I1015" s="32">
        <v>-27134.9</v>
      </c>
      <c r="J1015" s="32">
        <v>-24969.51</v>
      </c>
      <c r="K1015" s="33">
        <v>-22804.52</v>
      </c>
      <c r="L1015" s="33">
        <v>-21666.6</v>
      </c>
      <c r="M1015" s="33">
        <v>-20528.68</v>
      </c>
      <c r="N1015" s="33">
        <v>-19390.759999999998</v>
      </c>
      <c r="O1015" s="33">
        <v>-18252.84</v>
      </c>
      <c r="P1015" s="34">
        <f t="shared" si="126"/>
        <v>-27837.811249999999</v>
      </c>
      <c r="Q1015" s="42"/>
      <c r="R1015" s="42"/>
      <c r="S1015" s="45"/>
      <c r="T1015" s="38"/>
      <c r="U1015" s="39">
        <f>P1015</f>
        <v>-27837.811249999999</v>
      </c>
      <c r="V1015" s="39"/>
      <c r="W1015" s="39"/>
      <c r="X1015" s="39"/>
      <c r="Y1015" s="39"/>
      <c r="Z1015" s="40"/>
      <c r="AA1015" s="72"/>
      <c r="AB1015" s="72"/>
    </row>
    <row r="1016" spans="1:28" s="41" customFormat="1" ht="12" customHeight="1">
      <c r="A1016" s="46">
        <v>25400111</v>
      </c>
      <c r="B1016" s="30" t="s">
        <v>1076</v>
      </c>
      <c r="C1016" s="31">
        <v>-9006.9699999999993</v>
      </c>
      <c r="D1016" s="31">
        <v>-8521.91</v>
      </c>
      <c r="E1016" s="31">
        <v>-8036.85</v>
      </c>
      <c r="F1016" s="31">
        <v>-7533.05</v>
      </c>
      <c r="G1016" s="31">
        <v>-7047.99</v>
      </c>
      <c r="H1016" s="31">
        <v>-6562.93</v>
      </c>
      <c r="I1016" s="32">
        <v>-6077.87</v>
      </c>
      <c r="J1016" s="32">
        <v>-5592.81</v>
      </c>
      <c r="K1016" s="33">
        <v>-5108.3500000000004</v>
      </c>
      <c r="L1016" s="33">
        <v>-4853.47</v>
      </c>
      <c r="M1016" s="33">
        <v>-4598.59</v>
      </c>
      <c r="N1016" s="33">
        <v>-4343.71</v>
      </c>
      <c r="O1016" s="33">
        <v>-4088.83</v>
      </c>
      <c r="P1016" s="34">
        <f t="shared" si="126"/>
        <v>-6235.4525000000003</v>
      </c>
      <c r="Q1016" s="42"/>
      <c r="R1016" s="42"/>
      <c r="S1016" s="45"/>
      <c r="T1016" s="38"/>
      <c r="U1016" s="39">
        <f>P1016</f>
        <v>-6235.4525000000003</v>
      </c>
      <c r="V1016" s="39"/>
      <c r="W1016" s="39"/>
      <c r="X1016" s="39"/>
      <c r="Y1016" s="39"/>
      <c r="Z1016" s="40"/>
      <c r="AA1016" s="72"/>
      <c r="AB1016" s="72"/>
    </row>
    <row r="1017" spans="1:28" s="41" customFormat="1" ht="12" customHeight="1">
      <c r="A1017" s="46">
        <v>25400181</v>
      </c>
      <c r="B1017" s="125" t="s">
        <v>1077</v>
      </c>
      <c r="C1017" s="31">
        <v>-5216103</v>
      </c>
      <c r="D1017" s="31">
        <v>-5130594</v>
      </c>
      <c r="E1017" s="31">
        <v>-5045085</v>
      </c>
      <c r="F1017" s="31">
        <v>-4959576</v>
      </c>
      <c r="G1017" s="31">
        <v>-4874067</v>
      </c>
      <c r="H1017" s="31">
        <v>-4788558</v>
      </c>
      <c r="I1017" s="32">
        <v>-4703049</v>
      </c>
      <c r="J1017" s="32">
        <v>-4617540</v>
      </c>
      <c r="K1017" s="33">
        <v>-4532031</v>
      </c>
      <c r="L1017" s="33">
        <v>-4446522</v>
      </c>
      <c r="M1017" s="33">
        <v>-4361013</v>
      </c>
      <c r="N1017" s="33">
        <v>-4275504</v>
      </c>
      <c r="O1017" s="33">
        <v>-4189995</v>
      </c>
      <c r="P1017" s="34">
        <f t="shared" si="126"/>
        <v>-4703049</v>
      </c>
      <c r="Q1017" s="42"/>
      <c r="R1017" s="42"/>
      <c r="S1017" s="45"/>
      <c r="T1017" s="38"/>
      <c r="U1017" s="39">
        <f>P1017</f>
        <v>-4703049</v>
      </c>
      <c r="V1017" s="39"/>
      <c r="W1017" s="39"/>
      <c r="X1017" s="39"/>
      <c r="Y1017" s="39"/>
      <c r="Z1017" s="40"/>
      <c r="AA1017" s="72"/>
      <c r="AB1017" s="72"/>
    </row>
    <row r="1018" spans="1:28" s="41" customFormat="1" ht="12" customHeight="1">
      <c r="A1018" s="46">
        <v>25400182</v>
      </c>
      <c r="B1018" s="125" t="s">
        <v>1078</v>
      </c>
      <c r="C1018" s="31">
        <v>-2790147</v>
      </c>
      <c r="D1018" s="31">
        <v>-2744406</v>
      </c>
      <c r="E1018" s="31">
        <v>-2698665</v>
      </c>
      <c r="F1018" s="31">
        <v>-2652924</v>
      </c>
      <c r="G1018" s="31">
        <v>-2607183</v>
      </c>
      <c r="H1018" s="31">
        <v>-2561442</v>
      </c>
      <c r="I1018" s="32">
        <v>-2515701</v>
      </c>
      <c r="J1018" s="32">
        <v>-2469960</v>
      </c>
      <c r="K1018" s="33">
        <v>-2424219</v>
      </c>
      <c r="L1018" s="33">
        <v>-2378478</v>
      </c>
      <c r="M1018" s="33">
        <v>-2332737</v>
      </c>
      <c r="N1018" s="33">
        <v>-2286996</v>
      </c>
      <c r="O1018" s="33">
        <v>-2241255</v>
      </c>
      <c r="P1018" s="34">
        <f t="shared" si="126"/>
        <v>-2515701</v>
      </c>
      <c r="Q1018" s="42"/>
      <c r="R1018" s="42"/>
      <c r="S1018" s="45"/>
      <c r="T1018" s="38"/>
      <c r="U1018" s="39">
        <f>P1018</f>
        <v>-2515701</v>
      </c>
      <c r="V1018" s="39"/>
      <c r="W1018" s="39"/>
      <c r="X1018" s="39"/>
      <c r="Y1018" s="39"/>
      <c r="Z1018" s="40"/>
      <c r="AA1018" s="72"/>
      <c r="AB1018" s="72"/>
    </row>
    <row r="1019" spans="1:28" s="41" customFormat="1" ht="12" customHeight="1">
      <c r="A1019" s="46">
        <v>25400191</v>
      </c>
      <c r="B1019" s="30" t="s">
        <v>1079</v>
      </c>
      <c r="C1019" s="31">
        <v>-1657681.12</v>
      </c>
      <c r="D1019" s="31">
        <v>-1612878.94</v>
      </c>
      <c r="E1019" s="31">
        <v>-1568076.76</v>
      </c>
      <c r="F1019" s="31">
        <v>-1523274.58</v>
      </c>
      <c r="G1019" s="31">
        <v>-1478472.4</v>
      </c>
      <c r="H1019" s="31">
        <v>-1433670.22</v>
      </c>
      <c r="I1019" s="32">
        <v>-1388868.04</v>
      </c>
      <c r="J1019" s="32">
        <v>-1344065.86</v>
      </c>
      <c r="K1019" s="33">
        <v>-1299263.68</v>
      </c>
      <c r="L1019" s="33">
        <v>-1254461.5</v>
      </c>
      <c r="M1019" s="33">
        <v>-1209659.32</v>
      </c>
      <c r="N1019" s="33">
        <v>-1164857.1399999999</v>
      </c>
      <c r="O1019" s="33">
        <v>-1120054.96</v>
      </c>
      <c r="P1019" s="34">
        <f t="shared" si="126"/>
        <v>-1388868.04</v>
      </c>
      <c r="Q1019" s="126" t="s">
        <v>1080</v>
      </c>
      <c r="R1019" s="126"/>
      <c r="S1019" s="127" t="s">
        <v>113</v>
      </c>
      <c r="T1019" s="38"/>
      <c r="U1019" s="39"/>
      <c r="V1019" s="39"/>
      <c r="W1019" s="39">
        <f>P1019</f>
        <v>-1388868.04</v>
      </c>
      <c r="X1019" s="39">
        <f>W1019</f>
        <v>-1388868.04</v>
      </c>
      <c r="Y1019" s="39"/>
      <c r="Z1019" s="40"/>
      <c r="AA1019" s="72"/>
      <c r="AB1019" s="72"/>
    </row>
    <row r="1020" spans="1:28" s="41" customFormat="1" ht="12" customHeight="1">
      <c r="A1020" s="46">
        <v>25400201</v>
      </c>
      <c r="B1020" s="30" t="s">
        <v>1081</v>
      </c>
      <c r="C1020" s="31">
        <v>-1209190.17</v>
      </c>
      <c r="D1020" s="31">
        <v>-1176509.3600000001</v>
      </c>
      <c r="E1020" s="31">
        <v>-1143828.55</v>
      </c>
      <c r="F1020" s="31">
        <v>-1111147.74</v>
      </c>
      <c r="G1020" s="31">
        <v>-1078466.93</v>
      </c>
      <c r="H1020" s="31">
        <v>-1045786.12</v>
      </c>
      <c r="I1020" s="32">
        <v>-1013105.31</v>
      </c>
      <c r="J1020" s="32">
        <v>-980424.5</v>
      </c>
      <c r="K1020" s="33">
        <v>-947743.69</v>
      </c>
      <c r="L1020" s="33">
        <v>-915062.88</v>
      </c>
      <c r="M1020" s="33">
        <v>-882382.07</v>
      </c>
      <c r="N1020" s="33">
        <v>-849701.26</v>
      </c>
      <c r="O1020" s="33">
        <v>-817020.45</v>
      </c>
      <c r="P1020" s="34">
        <f t="shared" si="126"/>
        <v>-1013105.31</v>
      </c>
      <c r="Q1020" s="126" t="s">
        <v>1080</v>
      </c>
      <c r="R1020" s="126"/>
      <c r="S1020" s="127" t="s">
        <v>113</v>
      </c>
      <c r="T1020" s="38"/>
      <c r="U1020" s="39"/>
      <c r="V1020" s="39"/>
      <c r="W1020" s="39">
        <f>P1020</f>
        <v>-1013105.31</v>
      </c>
      <c r="X1020" s="39">
        <f>W1020</f>
        <v>-1013105.31</v>
      </c>
      <c r="Y1020" s="39"/>
      <c r="Z1020" s="40"/>
      <c r="AA1020" s="72"/>
      <c r="AB1020" s="72"/>
    </row>
    <row r="1021" spans="1:28" s="41" customFormat="1" ht="12" customHeight="1">
      <c r="A1021" s="46">
        <v>25400221</v>
      </c>
      <c r="B1021" s="30" t="s">
        <v>1082</v>
      </c>
      <c r="C1021" s="31">
        <v>-771675</v>
      </c>
      <c r="D1021" s="31">
        <v>-768033.26</v>
      </c>
      <c r="E1021" s="31">
        <v>-767137.57</v>
      </c>
      <c r="F1021" s="31">
        <v>-801100.66</v>
      </c>
      <c r="G1021" s="31">
        <v>-58105.79</v>
      </c>
      <c r="H1021" s="31">
        <v>-58735.32</v>
      </c>
      <c r="I1021" s="32">
        <v>-73852.7</v>
      </c>
      <c r="J1021" s="32">
        <v>-71278.94</v>
      </c>
      <c r="K1021" s="33">
        <v>-68683.009999999995</v>
      </c>
      <c r="L1021" s="33">
        <v>-55782.96</v>
      </c>
      <c r="M1021" s="33">
        <v>-54689</v>
      </c>
      <c r="N1021" s="33">
        <v>-53898.21</v>
      </c>
      <c r="O1021" s="33">
        <v>-52965.279999999999</v>
      </c>
      <c r="P1021" s="34">
        <f t="shared" si="126"/>
        <v>-270301.46333333332</v>
      </c>
      <c r="Q1021" s="126"/>
      <c r="R1021" s="126"/>
      <c r="S1021" s="127" t="s">
        <v>116</v>
      </c>
      <c r="T1021" s="38"/>
      <c r="U1021" s="39"/>
      <c r="V1021" s="39"/>
      <c r="W1021" s="39">
        <f>P1021</f>
        <v>-270301.46333333332</v>
      </c>
      <c r="X1021" s="39"/>
      <c r="Y1021" s="39"/>
      <c r="Z1021" s="40">
        <f>W1021</f>
        <v>-270301.46333333332</v>
      </c>
      <c r="AA1021" s="72"/>
      <c r="AB1021" s="72"/>
    </row>
    <row r="1022" spans="1:28" s="41" customFormat="1" ht="12" customHeight="1">
      <c r="A1022" s="46">
        <v>25400261</v>
      </c>
      <c r="B1022" s="30" t="s">
        <v>1083</v>
      </c>
      <c r="C1022" s="31">
        <v>-93615823</v>
      </c>
      <c r="D1022" s="31">
        <v>-93615823</v>
      </c>
      <c r="E1022" s="31">
        <v>-93615823</v>
      </c>
      <c r="F1022" s="31">
        <v>-93615823</v>
      </c>
      <c r="G1022" s="31">
        <v>-93615823</v>
      </c>
      <c r="H1022" s="31">
        <v>-93615823</v>
      </c>
      <c r="I1022" s="32">
        <v>-93615823</v>
      </c>
      <c r="J1022" s="32">
        <v>-93615823</v>
      </c>
      <c r="K1022" s="33">
        <v>-93615823</v>
      </c>
      <c r="L1022" s="33">
        <v>-93615823</v>
      </c>
      <c r="M1022" s="33">
        <v>-93615823</v>
      </c>
      <c r="N1022" s="33">
        <v>-93615823</v>
      </c>
      <c r="O1022" s="33">
        <v>-93615823</v>
      </c>
      <c r="P1022" s="34">
        <f t="shared" si="126"/>
        <v>-93615823</v>
      </c>
      <c r="Q1022" s="126"/>
      <c r="R1022" s="126"/>
      <c r="S1022" s="127" t="s">
        <v>116</v>
      </c>
      <c r="T1022" s="38"/>
      <c r="U1022" s="39"/>
      <c r="V1022" s="39"/>
      <c r="W1022" s="39">
        <f>P1022</f>
        <v>-93615823</v>
      </c>
      <c r="X1022" s="39"/>
      <c r="Y1022" s="39"/>
      <c r="Z1022" s="40">
        <f>W1022</f>
        <v>-93615823</v>
      </c>
      <c r="AA1022" s="72"/>
      <c r="AB1022" s="72"/>
    </row>
    <row r="1023" spans="1:28" s="41" customFormat="1" ht="12" customHeight="1">
      <c r="A1023" s="46">
        <v>25400291</v>
      </c>
      <c r="B1023" s="30" t="s">
        <v>1084</v>
      </c>
      <c r="C1023" s="31">
        <v>-658589.87</v>
      </c>
      <c r="D1023" s="31">
        <v>-515226.98</v>
      </c>
      <c r="E1023" s="31">
        <v>-336542.32</v>
      </c>
      <c r="F1023" s="31">
        <v>-140927.70000000001</v>
      </c>
      <c r="G1023" s="31">
        <v>-837291.76</v>
      </c>
      <c r="H1023" s="31">
        <v>-751794.1</v>
      </c>
      <c r="I1023" s="32">
        <v>-670951.01</v>
      </c>
      <c r="J1023" s="32">
        <v>-604378.72</v>
      </c>
      <c r="K1023" s="33">
        <v>-538103.55000000005</v>
      </c>
      <c r="L1023" s="33">
        <v>-473486.25</v>
      </c>
      <c r="M1023" s="33">
        <v>-404638.46</v>
      </c>
      <c r="N1023" s="33">
        <v>-335503.07</v>
      </c>
      <c r="O1023" s="33">
        <v>-271173.87</v>
      </c>
      <c r="P1023" s="34">
        <f t="shared" si="126"/>
        <v>-506143.81583333336</v>
      </c>
      <c r="Q1023" s="126"/>
      <c r="R1023" s="126"/>
      <c r="S1023" s="127" t="s">
        <v>116</v>
      </c>
      <c r="T1023" s="38"/>
      <c r="U1023" s="39"/>
      <c r="V1023" s="39"/>
      <c r="W1023" s="39">
        <f t="shared" ref="W1023:W1028" si="136">P1023</f>
        <v>-506143.81583333336</v>
      </c>
      <c r="X1023" s="39"/>
      <c r="Y1023" s="39"/>
      <c r="Z1023" s="40">
        <f t="shared" ref="Z1023:Z1028" si="137">W1023</f>
        <v>-506143.81583333336</v>
      </c>
      <c r="AA1023" s="72"/>
      <c r="AB1023" s="72"/>
    </row>
    <row r="1024" spans="1:28" s="41" customFormat="1" ht="12" customHeight="1">
      <c r="A1024" s="46">
        <v>25400301</v>
      </c>
      <c r="B1024" s="30" t="s">
        <v>1085</v>
      </c>
      <c r="C1024" s="31">
        <v>-19415.27</v>
      </c>
      <c r="D1024" s="31">
        <v>-9864.9</v>
      </c>
      <c r="E1024" s="31">
        <v>3678.93</v>
      </c>
      <c r="F1024" s="31">
        <v>19749.93</v>
      </c>
      <c r="G1024" s="31">
        <v>-25176.85</v>
      </c>
      <c r="H1024" s="31">
        <v>-24028.95</v>
      </c>
      <c r="I1024" s="32">
        <v>-23075.09</v>
      </c>
      <c r="J1024" s="32">
        <v>-22230.22</v>
      </c>
      <c r="K1024" s="33">
        <v>-21033.54</v>
      </c>
      <c r="L1024" s="33">
        <v>-19575.14</v>
      </c>
      <c r="M1024" s="33">
        <v>-17481.47</v>
      </c>
      <c r="N1024" s="33">
        <v>-14985.28</v>
      </c>
      <c r="O1024" s="33">
        <v>-12416.12</v>
      </c>
      <c r="P1024" s="34">
        <f t="shared" si="126"/>
        <v>-14161.522916666667</v>
      </c>
      <c r="Q1024" s="126"/>
      <c r="R1024" s="126"/>
      <c r="S1024" s="127" t="s">
        <v>116</v>
      </c>
      <c r="T1024" s="38"/>
      <c r="U1024" s="39"/>
      <c r="V1024" s="39"/>
      <c r="W1024" s="39">
        <f t="shared" si="136"/>
        <v>-14161.522916666667</v>
      </c>
      <c r="X1024" s="39"/>
      <c r="Y1024" s="39"/>
      <c r="Z1024" s="40">
        <f t="shared" si="137"/>
        <v>-14161.522916666667</v>
      </c>
      <c r="AA1024" s="72"/>
      <c r="AB1024" s="72"/>
    </row>
    <row r="1025" spans="1:28" s="41" customFormat="1" ht="12" customHeight="1">
      <c r="A1025" s="46">
        <v>25400311</v>
      </c>
      <c r="B1025" s="30" t="s">
        <v>1086</v>
      </c>
      <c r="C1025" s="31">
        <v>-29946.99</v>
      </c>
      <c r="D1025" s="31">
        <v>-34238.93</v>
      </c>
      <c r="E1025" s="31">
        <v>-38518.22</v>
      </c>
      <c r="F1025" s="31">
        <v>-42889.68</v>
      </c>
      <c r="G1025" s="31">
        <v>-2395.04</v>
      </c>
      <c r="H1025" s="31">
        <v>-2720.73</v>
      </c>
      <c r="I1025" s="32">
        <v>-3090.32</v>
      </c>
      <c r="J1025" s="32">
        <v>-3494.87</v>
      </c>
      <c r="K1025" s="33">
        <v>-3885.01</v>
      </c>
      <c r="L1025" s="33">
        <v>-4231.96</v>
      </c>
      <c r="M1025" s="33">
        <v>-4539.8999999999996</v>
      </c>
      <c r="N1025" s="33">
        <v>-4842.59</v>
      </c>
      <c r="O1025" s="33">
        <v>-5140.47</v>
      </c>
      <c r="P1025" s="34">
        <f t="shared" si="126"/>
        <v>-13532.581666666665</v>
      </c>
      <c r="Q1025" s="126"/>
      <c r="R1025" s="126"/>
      <c r="S1025" s="127" t="s">
        <v>116</v>
      </c>
      <c r="T1025" s="38"/>
      <c r="U1025" s="39"/>
      <c r="V1025" s="39"/>
      <c r="W1025" s="39">
        <f t="shared" si="136"/>
        <v>-13532.581666666665</v>
      </c>
      <c r="X1025" s="39"/>
      <c r="Y1025" s="39"/>
      <c r="Z1025" s="40">
        <f t="shared" si="137"/>
        <v>-13532.581666666665</v>
      </c>
      <c r="AA1025" s="72"/>
      <c r="AB1025" s="72"/>
    </row>
    <row r="1026" spans="1:28" s="41" customFormat="1" ht="12" customHeight="1">
      <c r="A1026" s="46">
        <v>25400321</v>
      </c>
      <c r="B1026" s="30" t="s">
        <v>1087</v>
      </c>
      <c r="C1026" s="31">
        <v>-183330.37</v>
      </c>
      <c r="D1026" s="31">
        <v>-194327.02</v>
      </c>
      <c r="E1026" s="31">
        <v>-179844.25</v>
      </c>
      <c r="F1026" s="31">
        <v>-151461.54999999999</v>
      </c>
      <c r="G1026" s="31">
        <v>-138520.76999999999</v>
      </c>
      <c r="H1026" s="31">
        <v>-129631.07</v>
      </c>
      <c r="I1026" s="32">
        <v>-120544.19</v>
      </c>
      <c r="J1026" s="32">
        <v>-128144.03</v>
      </c>
      <c r="K1026" s="33">
        <v>-133875.76</v>
      </c>
      <c r="L1026" s="33">
        <v>-139864.56</v>
      </c>
      <c r="M1026" s="33">
        <v>-138438.72</v>
      </c>
      <c r="N1026" s="33">
        <v>-134431.5</v>
      </c>
      <c r="O1026" s="33">
        <v>-135027.54999999999</v>
      </c>
      <c r="P1026" s="34">
        <f t="shared" si="126"/>
        <v>-145688.53166666668</v>
      </c>
      <c r="Q1026" s="35"/>
      <c r="R1026" s="35"/>
      <c r="S1026" s="111" t="s">
        <v>45</v>
      </c>
      <c r="T1026" s="38"/>
      <c r="U1026" s="39"/>
      <c r="V1026" s="39"/>
      <c r="W1026" s="39">
        <f t="shared" si="136"/>
        <v>-145688.53166666668</v>
      </c>
      <c r="X1026" s="39"/>
      <c r="Y1026" s="39"/>
      <c r="Z1026" s="40">
        <f t="shared" si="137"/>
        <v>-145688.53166666668</v>
      </c>
      <c r="AA1026" s="72"/>
      <c r="AB1026" s="72"/>
    </row>
    <row r="1027" spans="1:28" s="41" customFormat="1" ht="12" customHeight="1">
      <c r="A1027" s="46">
        <v>25400331</v>
      </c>
      <c r="B1027" s="30" t="s">
        <v>1088</v>
      </c>
      <c r="C1027" s="31">
        <v>-2058079.63</v>
      </c>
      <c r="D1027" s="31">
        <v>-2196965.2400000002</v>
      </c>
      <c r="E1027" s="31">
        <v>-2040380.46</v>
      </c>
      <c r="F1027" s="31">
        <v>-1728477.79</v>
      </c>
      <c r="G1027" s="31">
        <v>-1436249.06</v>
      </c>
      <c r="H1027" s="31">
        <v>-1290352.92</v>
      </c>
      <c r="I1027" s="32">
        <v>-1153612.1200000001</v>
      </c>
      <c r="J1027" s="32">
        <v>-1243168.3400000001</v>
      </c>
      <c r="K1027" s="33">
        <v>-1319509.32</v>
      </c>
      <c r="L1027" s="33">
        <v>-1409804.79</v>
      </c>
      <c r="M1027" s="33">
        <v>-1415722.34</v>
      </c>
      <c r="N1027" s="33">
        <v>-1399730.2</v>
      </c>
      <c r="O1027" s="33">
        <v>-1453751.45</v>
      </c>
      <c r="P1027" s="34">
        <f t="shared" ref="P1027:P1090" si="138">(C1027+O1027+SUM(D1027:N1027)*2)/24</f>
        <v>-1532490.6766666665</v>
      </c>
      <c r="Q1027" s="35"/>
      <c r="R1027" s="35"/>
      <c r="S1027" s="111" t="s">
        <v>45</v>
      </c>
      <c r="T1027" s="38"/>
      <c r="U1027" s="39"/>
      <c r="V1027" s="39"/>
      <c r="W1027" s="39">
        <f t="shared" si="136"/>
        <v>-1532490.6766666665</v>
      </c>
      <c r="X1027" s="39"/>
      <c r="Y1027" s="39"/>
      <c r="Z1027" s="40">
        <f t="shared" si="137"/>
        <v>-1532490.6766666665</v>
      </c>
      <c r="AA1027" s="72"/>
      <c r="AB1027" s="72"/>
    </row>
    <row r="1028" spans="1:28" s="41" customFormat="1" ht="12" customHeight="1">
      <c r="A1028" s="46">
        <v>25400341</v>
      </c>
      <c r="B1028" s="30" t="s">
        <v>1089</v>
      </c>
      <c r="C1028" s="31">
        <v>0</v>
      </c>
      <c r="D1028" s="31">
        <v>0</v>
      </c>
      <c r="E1028" s="31">
        <v>0</v>
      </c>
      <c r="F1028" s="31">
        <v>0</v>
      </c>
      <c r="G1028" s="31">
        <v>0</v>
      </c>
      <c r="H1028" s="31">
        <v>0</v>
      </c>
      <c r="I1028" s="32">
        <v>0</v>
      </c>
      <c r="J1028" s="32">
        <v>0</v>
      </c>
      <c r="K1028" s="33">
        <v>0</v>
      </c>
      <c r="L1028" s="33">
        <v>0</v>
      </c>
      <c r="M1028" s="33">
        <v>-786417.32</v>
      </c>
      <c r="N1028" s="33">
        <v>-1762292.4</v>
      </c>
      <c r="O1028" s="33">
        <v>-1762292.4</v>
      </c>
      <c r="P1028" s="34">
        <f t="shared" si="138"/>
        <v>-285821.32666666666</v>
      </c>
      <c r="Q1028" s="49"/>
      <c r="R1028" s="49"/>
      <c r="S1028" s="50" t="s">
        <v>116</v>
      </c>
      <c r="T1028" s="38"/>
      <c r="U1028" s="39"/>
      <c r="V1028" s="39"/>
      <c r="W1028" s="39">
        <f t="shared" si="136"/>
        <v>-285821.32666666666</v>
      </c>
      <c r="X1028" s="39"/>
      <c r="Y1028" s="39"/>
      <c r="Z1028" s="40">
        <f t="shared" si="137"/>
        <v>-285821.32666666666</v>
      </c>
      <c r="AA1028" s="72"/>
      <c r="AB1028" s="72"/>
    </row>
    <row r="1029" spans="1:28" s="41" customFormat="1" ht="12" customHeight="1">
      <c r="A1029" s="46">
        <v>25400352</v>
      </c>
      <c r="B1029" s="30" t="s">
        <v>1090</v>
      </c>
      <c r="C1029" s="31">
        <v>0</v>
      </c>
      <c r="D1029" s="31">
        <v>0</v>
      </c>
      <c r="E1029" s="31">
        <v>0</v>
      </c>
      <c r="F1029" s="31">
        <v>0</v>
      </c>
      <c r="G1029" s="31">
        <v>0</v>
      </c>
      <c r="H1029" s="31">
        <v>0</v>
      </c>
      <c r="I1029" s="32">
        <v>0</v>
      </c>
      <c r="J1029" s="32">
        <v>0</v>
      </c>
      <c r="K1029" s="33">
        <v>0</v>
      </c>
      <c r="L1029" s="33">
        <v>0</v>
      </c>
      <c r="M1029" s="33">
        <v>0</v>
      </c>
      <c r="N1029" s="33">
        <v>0</v>
      </c>
      <c r="O1029" s="33">
        <v>-34198.32</v>
      </c>
      <c r="P1029" s="34">
        <f t="shared" si="138"/>
        <v>-1424.93</v>
      </c>
      <c r="Q1029" s="49"/>
      <c r="R1029" s="49"/>
      <c r="S1029" s="50" t="s">
        <v>116</v>
      </c>
      <c r="T1029" s="38"/>
      <c r="U1029" s="39"/>
      <c r="V1029" s="39"/>
      <c r="W1029" s="39">
        <f>P1029</f>
        <v>-1424.93</v>
      </c>
      <c r="X1029" s="39"/>
      <c r="Y1029" s="39"/>
      <c r="Z1029" s="40">
        <f>W1029</f>
        <v>-1424.93</v>
      </c>
      <c r="AA1029" s="72"/>
      <c r="AB1029" s="72"/>
    </row>
    <row r="1030" spans="1:28" s="41" customFormat="1" ht="12" customHeight="1">
      <c r="A1030" s="46">
        <v>25400381</v>
      </c>
      <c r="B1030" s="30" t="s">
        <v>1091</v>
      </c>
      <c r="C1030" s="31">
        <v>-224053.69</v>
      </c>
      <c r="D1030" s="31">
        <v>0</v>
      </c>
      <c r="E1030" s="31">
        <v>0</v>
      </c>
      <c r="F1030" s="31">
        <v>0</v>
      </c>
      <c r="G1030" s="31">
        <v>0</v>
      </c>
      <c r="H1030" s="31">
        <v>0</v>
      </c>
      <c r="I1030" s="32">
        <v>0</v>
      </c>
      <c r="J1030" s="32">
        <v>0</v>
      </c>
      <c r="K1030" s="33">
        <v>0</v>
      </c>
      <c r="L1030" s="33">
        <v>-263465.25</v>
      </c>
      <c r="M1030" s="33">
        <v>-577535.24</v>
      </c>
      <c r="N1030" s="33">
        <v>-847706.3</v>
      </c>
      <c r="O1030" s="33">
        <v>-1211073.43</v>
      </c>
      <c r="P1030" s="34">
        <f t="shared" si="138"/>
        <v>-200522.52916666667</v>
      </c>
      <c r="Q1030" s="126"/>
      <c r="R1030" s="126"/>
      <c r="S1030" s="127" t="s">
        <v>116</v>
      </c>
      <c r="T1030" s="38"/>
      <c r="U1030" s="39"/>
      <c r="V1030" s="39"/>
      <c r="W1030" s="39">
        <f t="shared" ref="W1030:W1039" si="139">P1030</f>
        <v>-200522.52916666667</v>
      </c>
      <c r="X1030" s="39"/>
      <c r="Y1030" s="39"/>
      <c r="Z1030" s="40">
        <f t="shared" ref="Z1030:Z1037" si="140">W1030</f>
        <v>-200522.52916666667</v>
      </c>
      <c r="AA1030" s="72"/>
      <c r="AB1030" s="72"/>
    </row>
    <row r="1031" spans="1:28" s="41" customFormat="1" ht="12" customHeight="1">
      <c r="A1031" s="46">
        <v>25400391</v>
      </c>
      <c r="B1031" s="30" t="s">
        <v>1092</v>
      </c>
      <c r="C1031" s="31">
        <v>0</v>
      </c>
      <c r="D1031" s="31">
        <v>0</v>
      </c>
      <c r="E1031" s="31">
        <v>0</v>
      </c>
      <c r="F1031" s="31">
        <v>0</v>
      </c>
      <c r="G1031" s="31">
        <v>0</v>
      </c>
      <c r="H1031" s="31">
        <v>0</v>
      </c>
      <c r="I1031" s="32">
        <v>0</v>
      </c>
      <c r="J1031" s="32">
        <v>0</v>
      </c>
      <c r="K1031" s="33">
        <v>0</v>
      </c>
      <c r="L1031" s="33">
        <v>-179653.08</v>
      </c>
      <c r="M1031" s="33">
        <v>-179653.08</v>
      </c>
      <c r="N1031" s="33">
        <v>-813122.55</v>
      </c>
      <c r="O1031" s="33">
        <v>-920232.24</v>
      </c>
      <c r="P1031" s="34">
        <f t="shared" si="138"/>
        <v>-136045.4025</v>
      </c>
      <c r="Q1031" s="126"/>
      <c r="R1031" s="126"/>
      <c r="S1031" s="127" t="s">
        <v>116</v>
      </c>
      <c r="T1031" s="38"/>
      <c r="U1031" s="39"/>
      <c r="V1031" s="39"/>
      <c r="W1031" s="39">
        <f t="shared" si="139"/>
        <v>-136045.4025</v>
      </c>
      <c r="X1031" s="39"/>
      <c r="Y1031" s="39"/>
      <c r="Z1031" s="40">
        <f t="shared" si="140"/>
        <v>-136045.4025</v>
      </c>
      <c r="AA1031" s="72"/>
      <c r="AB1031" s="72"/>
    </row>
    <row r="1032" spans="1:28" s="41" customFormat="1" ht="12" customHeight="1">
      <c r="A1032" s="46">
        <v>25400392</v>
      </c>
      <c r="B1032" s="30" t="s">
        <v>1093</v>
      </c>
      <c r="C1032" s="31">
        <v>-8970000</v>
      </c>
      <c r="D1032" s="31">
        <v>-8970000</v>
      </c>
      <c r="E1032" s="31">
        <v>-8970000</v>
      </c>
      <c r="F1032" s="31">
        <v>-9224636</v>
      </c>
      <c r="G1032" s="31">
        <v>-9224636</v>
      </c>
      <c r="H1032" s="31">
        <v>-9224636</v>
      </c>
      <c r="I1032" s="32">
        <v>-13924636</v>
      </c>
      <c r="J1032" s="32">
        <v>-13924636</v>
      </c>
      <c r="K1032" s="33">
        <v>-8662087.2300000004</v>
      </c>
      <c r="L1032" s="33">
        <v>-5200000</v>
      </c>
      <c r="M1032" s="33">
        <v>-5200000</v>
      </c>
      <c r="N1032" s="33">
        <v>-5200000</v>
      </c>
      <c r="O1032" s="33">
        <v>-3700000</v>
      </c>
      <c r="P1032" s="34">
        <f t="shared" si="138"/>
        <v>-8671688.9358333331</v>
      </c>
      <c r="Q1032" s="126"/>
      <c r="R1032" s="126"/>
      <c r="S1032" s="127" t="s">
        <v>116</v>
      </c>
      <c r="T1032" s="38"/>
      <c r="U1032" s="39"/>
      <c r="V1032" s="39"/>
      <c r="W1032" s="39">
        <f t="shared" si="139"/>
        <v>-8671688.9358333331</v>
      </c>
      <c r="X1032" s="39"/>
      <c r="Y1032" s="39"/>
      <c r="Z1032" s="40">
        <f t="shared" si="140"/>
        <v>-8671688.9358333331</v>
      </c>
      <c r="AA1032" s="72"/>
      <c r="AB1032" s="72"/>
    </row>
    <row r="1033" spans="1:28" s="41" customFormat="1" ht="12" customHeight="1">
      <c r="A1033" s="46">
        <v>25400411</v>
      </c>
      <c r="B1033" s="30" t="s">
        <v>1094</v>
      </c>
      <c r="C1033" s="31">
        <v>0</v>
      </c>
      <c r="D1033" s="31">
        <v>0</v>
      </c>
      <c r="E1033" s="31">
        <v>0</v>
      </c>
      <c r="F1033" s="31">
        <v>0</v>
      </c>
      <c r="G1033" s="31">
        <v>0</v>
      </c>
      <c r="H1033" s="31">
        <v>0</v>
      </c>
      <c r="I1033" s="32">
        <v>0</v>
      </c>
      <c r="J1033" s="32">
        <v>-6340.01</v>
      </c>
      <c r="K1033" s="33">
        <v>0</v>
      </c>
      <c r="L1033" s="33">
        <v>0</v>
      </c>
      <c r="M1033" s="33">
        <v>0</v>
      </c>
      <c r="N1033" s="33">
        <v>0</v>
      </c>
      <c r="O1033" s="33">
        <v>0</v>
      </c>
      <c r="P1033" s="34">
        <f t="shared" si="138"/>
        <v>-528.33416666666665</v>
      </c>
      <c r="Q1033" s="126"/>
      <c r="R1033" s="126"/>
      <c r="S1033" s="127" t="s">
        <v>116</v>
      </c>
      <c r="T1033" s="38"/>
      <c r="U1033" s="39"/>
      <c r="V1033" s="39"/>
      <c r="W1033" s="39">
        <f t="shared" si="139"/>
        <v>-528.33416666666665</v>
      </c>
      <c r="X1033" s="39"/>
      <c r="Y1033" s="39"/>
      <c r="Z1033" s="40">
        <f t="shared" si="140"/>
        <v>-528.33416666666665</v>
      </c>
      <c r="AA1033" s="72"/>
      <c r="AB1033" s="72"/>
    </row>
    <row r="1034" spans="1:28" s="41" customFormat="1" ht="12" customHeight="1">
      <c r="A1034" s="46">
        <v>25400431</v>
      </c>
      <c r="B1034" s="30" t="s">
        <v>1095</v>
      </c>
      <c r="C1034" s="31">
        <v>-778288.46</v>
      </c>
      <c r="D1034" s="31">
        <v>-716355.64</v>
      </c>
      <c r="E1034" s="31">
        <v>-639163.81999999995</v>
      </c>
      <c r="F1034" s="31">
        <v>-554658.26</v>
      </c>
      <c r="G1034" s="31">
        <v>-468574.83</v>
      </c>
      <c r="H1034" s="31">
        <v>-416738.48</v>
      </c>
      <c r="I1034" s="32">
        <v>-367724.14</v>
      </c>
      <c r="J1034" s="32">
        <v>-327362.05</v>
      </c>
      <c r="K1034" s="33">
        <v>-287180.09999999998</v>
      </c>
      <c r="L1034" s="33">
        <v>-248003.31</v>
      </c>
      <c r="M1034" s="33">
        <v>-206261.6</v>
      </c>
      <c r="N1034" s="33">
        <v>-164345.53</v>
      </c>
      <c r="O1034" s="33">
        <v>-125343.41</v>
      </c>
      <c r="P1034" s="34">
        <f t="shared" si="138"/>
        <v>-404015.30791666661</v>
      </c>
      <c r="Q1034" s="35"/>
      <c r="R1034" s="35"/>
      <c r="S1034" s="111" t="s">
        <v>116</v>
      </c>
      <c r="T1034" s="38"/>
      <c r="U1034" s="39"/>
      <c r="V1034" s="39"/>
      <c r="W1034" s="39">
        <f t="shared" si="139"/>
        <v>-404015.30791666661</v>
      </c>
      <c r="X1034" s="39"/>
      <c r="Y1034" s="39"/>
      <c r="Z1034" s="40">
        <f t="shared" si="140"/>
        <v>-404015.30791666661</v>
      </c>
      <c r="AA1034" s="72"/>
      <c r="AB1034" s="72"/>
    </row>
    <row r="1035" spans="1:28" s="41" customFormat="1" ht="12" customHeight="1">
      <c r="A1035" s="46">
        <v>25400441</v>
      </c>
      <c r="B1035" s="30" t="s">
        <v>1096</v>
      </c>
      <c r="C1035" s="31">
        <v>-45841.64</v>
      </c>
      <c r="D1035" s="31">
        <v>-11838.07</v>
      </c>
      <c r="E1035" s="31">
        <v>31956.720000000001</v>
      </c>
      <c r="F1035" s="31">
        <v>80710.03</v>
      </c>
      <c r="G1035" s="31">
        <v>57596.93</v>
      </c>
      <c r="H1035" s="31">
        <v>60323.69</v>
      </c>
      <c r="I1035" s="32">
        <v>14362.73</v>
      </c>
      <c r="J1035" s="32">
        <v>8379.86</v>
      </c>
      <c r="K1035" s="33">
        <v>2640.05</v>
      </c>
      <c r="L1035" s="33">
        <v>-2778.04</v>
      </c>
      <c r="M1035" s="33">
        <v>-8227.16</v>
      </c>
      <c r="N1035" s="33">
        <v>-13460.76</v>
      </c>
      <c r="O1035" s="33">
        <v>-18177.34</v>
      </c>
      <c r="P1035" s="34">
        <f t="shared" si="138"/>
        <v>15638.040833333333</v>
      </c>
      <c r="Q1035" s="35"/>
      <c r="R1035" s="35"/>
      <c r="S1035" s="111" t="s">
        <v>116</v>
      </c>
      <c r="T1035" s="38"/>
      <c r="U1035" s="39"/>
      <c r="V1035" s="39"/>
      <c r="W1035" s="39">
        <f t="shared" si="139"/>
        <v>15638.040833333333</v>
      </c>
      <c r="X1035" s="39"/>
      <c r="Y1035" s="39"/>
      <c r="Z1035" s="40">
        <f t="shared" si="140"/>
        <v>15638.040833333333</v>
      </c>
      <c r="AA1035" s="72"/>
      <c r="AB1035" s="72"/>
    </row>
    <row r="1036" spans="1:28" s="41" customFormat="1" ht="12" customHeight="1">
      <c r="A1036" s="46">
        <v>25400471</v>
      </c>
      <c r="B1036" s="30" t="s">
        <v>1097</v>
      </c>
      <c r="C1036" s="31">
        <v>0</v>
      </c>
      <c r="D1036" s="31">
        <v>0</v>
      </c>
      <c r="E1036" s="31">
        <v>0</v>
      </c>
      <c r="F1036" s="31">
        <v>0</v>
      </c>
      <c r="G1036" s="31">
        <v>0</v>
      </c>
      <c r="H1036" s="31">
        <v>0</v>
      </c>
      <c r="I1036" s="32">
        <v>0</v>
      </c>
      <c r="J1036" s="32">
        <v>0</v>
      </c>
      <c r="K1036" s="33">
        <v>0</v>
      </c>
      <c r="L1036" s="33">
        <v>-3151.43</v>
      </c>
      <c r="M1036" s="33">
        <v>-10978.56</v>
      </c>
      <c r="N1036" s="33">
        <v>-18716.34</v>
      </c>
      <c r="O1036" s="33">
        <v>-27032.61</v>
      </c>
      <c r="P1036" s="34">
        <f t="shared" si="138"/>
        <v>-3863.552916666667</v>
      </c>
      <c r="Q1036" s="126"/>
      <c r="R1036" s="126"/>
      <c r="S1036" s="127" t="s">
        <v>116</v>
      </c>
      <c r="T1036" s="38"/>
      <c r="U1036" s="39"/>
      <c r="V1036" s="39"/>
      <c r="W1036" s="39">
        <f t="shared" si="139"/>
        <v>-3863.552916666667</v>
      </c>
      <c r="X1036" s="39"/>
      <c r="Y1036" s="39"/>
      <c r="Z1036" s="40">
        <f t="shared" si="140"/>
        <v>-3863.552916666667</v>
      </c>
      <c r="AA1036" s="72"/>
      <c r="AB1036" s="72"/>
    </row>
    <row r="1037" spans="1:28" s="41" customFormat="1" ht="12" customHeight="1">
      <c r="A1037" s="46">
        <v>25400481</v>
      </c>
      <c r="B1037" s="30" t="s">
        <v>1098</v>
      </c>
      <c r="C1037" s="31">
        <v>1074.3900000000001</v>
      </c>
      <c r="D1037" s="31">
        <v>1074.3900000000001</v>
      </c>
      <c r="E1037" s="31">
        <v>1074.3900000000001</v>
      </c>
      <c r="F1037" s="31">
        <v>1074.28</v>
      </c>
      <c r="G1037" s="31">
        <v>1074.28</v>
      </c>
      <c r="H1037" s="31">
        <v>1074.28</v>
      </c>
      <c r="I1037" s="32">
        <v>1074.28</v>
      </c>
      <c r="J1037" s="32">
        <v>1074.28</v>
      </c>
      <c r="K1037" s="33">
        <v>0</v>
      </c>
      <c r="L1037" s="33">
        <v>0</v>
      </c>
      <c r="M1037" s="33">
        <v>0</v>
      </c>
      <c r="N1037" s="33">
        <v>0</v>
      </c>
      <c r="O1037" s="33">
        <v>0</v>
      </c>
      <c r="P1037" s="34">
        <f t="shared" si="138"/>
        <v>671.44791666666663</v>
      </c>
      <c r="Q1037" s="126"/>
      <c r="R1037" s="126"/>
      <c r="S1037" s="127" t="s">
        <v>116</v>
      </c>
      <c r="T1037" s="38"/>
      <c r="U1037" s="39"/>
      <c r="V1037" s="39"/>
      <c r="W1037" s="39">
        <f t="shared" si="139"/>
        <v>671.44791666666663</v>
      </c>
      <c r="X1037" s="39"/>
      <c r="Y1037" s="39"/>
      <c r="Z1037" s="40">
        <f t="shared" si="140"/>
        <v>671.44791666666663</v>
      </c>
      <c r="AA1037" s="72"/>
      <c r="AB1037" s="72"/>
    </row>
    <row r="1038" spans="1:28" s="41" customFormat="1" ht="12" customHeight="1">
      <c r="A1038" s="46">
        <v>25400491</v>
      </c>
      <c r="B1038" s="30" t="s">
        <v>1099</v>
      </c>
      <c r="C1038" s="31">
        <v>-5112851</v>
      </c>
      <c r="D1038" s="31">
        <v>-4974666</v>
      </c>
      <c r="E1038" s="31">
        <v>-4836481</v>
      </c>
      <c r="F1038" s="31">
        <v>-4698296</v>
      </c>
      <c r="G1038" s="31">
        <v>-4560111</v>
      </c>
      <c r="H1038" s="31">
        <v>-4421926</v>
      </c>
      <c r="I1038" s="32">
        <v>-4283741</v>
      </c>
      <c r="J1038" s="32">
        <v>-4145556</v>
      </c>
      <c r="K1038" s="33">
        <v>-4007371</v>
      </c>
      <c r="L1038" s="33">
        <v>-3869186</v>
      </c>
      <c r="M1038" s="33">
        <v>-3731001</v>
      </c>
      <c r="N1038" s="33">
        <v>-3592816</v>
      </c>
      <c r="O1038" s="33">
        <v>-3454631</v>
      </c>
      <c r="P1038" s="34">
        <f t="shared" si="138"/>
        <v>-4283741</v>
      </c>
      <c r="Q1038" s="35" t="s">
        <v>691</v>
      </c>
      <c r="R1038" s="35"/>
      <c r="S1038" s="111" t="s">
        <v>750</v>
      </c>
      <c r="T1038" s="38"/>
      <c r="U1038" s="39"/>
      <c r="V1038" s="39"/>
      <c r="W1038" s="39">
        <f t="shared" si="139"/>
        <v>-4283741</v>
      </c>
      <c r="X1038" s="39">
        <f>W1038</f>
        <v>-4283741</v>
      </c>
      <c r="Y1038" s="39"/>
      <c r="Z1038" s="40"/>
      <c r="AA1038" s="72"/>
      <c r="AB1038" s="72"/>
    </row>
    <row r="1039" spans="1:28" s="41" customFormat="1" ht="12" customHeight="1">
      <c r="A1039" s="46">
        <v>25400501</v>
      </c>
      <c r="B1039" s="30" t="s">
        <v>1100</v>
      </c>
      <c r="C1039" s="31">
        <v>-1480083</v>
      </c>
      <c r="D1039" s="31">
        <v>-1440081</v>
      </c>
      <c r="E1039" s="31">
        <v>-1400079</v>
      </c>
      <c r="F1039" s="31">
        <v>-1360077</v>
      </c>
      <c r="G1039" s="31">
        <v>-1320075</v>
      </c>
      <c r="H1039" s="31">
        <v>-1280073</v>
      </c>
      <c r="I1039" s="32">
        <v>-1240071</v>
      </c>
      <c r="J1039" s="32">
        <v>-1200069</v>
      </c>
      <c r="K1039" s="33">
        <v>-1160067</v>
      </c>
      <c r="L1039" s="33">
        <v>-1120065</v>
      </c>
      <c r="M1039" s="33">
        <v>-1080063</v>
      </c>
      <c r="N1039" s="33">
        <v>-1040061</v>
      </c>
      <c r="O1039" s="33">
        <v>-1000059</v>
      </c>
      <c r="P1039" s="34">
        <f t="shared" si="138"/>
        <v>-1240071</v>
      </c>
      <c r="Q1039" s="35" t="s">
        <v>691</v>
      </c>
      <c r="R1039" s="35"/>
      <c r="S1039" s="111" t="s">
        <v>750</v>
      </c>
      <c r="T1039" s="38"/>
      <c r="U1039" s="39"/>
      <c r="V1039" s="39"/>
      <c r="W1039" s="39">
        <f t="shared" si="139"/>
        <v>-1240071</v>
      </c>
      <c r="X1039" s="39">
        <f>W1039</f>
        <v>-1240071</v>
      </c>
      <c r="Y1039" s="39"/>
      <c r="Z1039" s="40"/>
      <c r="AA1039" s="72"/>
      <c r="AB1039" s="72"/>
    </row>
    <row r="1040" spans="1:28" s="41" customFormat="1" ht="12" customHeight="1">
      <c r="A1040" s="46">
        <v>25400511</v>
      </c>
      <c r="B1040" s="30" t="s">
        <v>1101</v>
      </c>
      <c r="C1040" s="31">
        <v>-228306.85</v>
      </c>
      <c r="D1040" s="31">
        <v>8507.3700000000008</v>
      </c>
      <c r="E1040" s="31">
        <v>5168.34</v>
      </c>
      <c r="F1040" s="31">
        <v>0</v>
      </c>
      <c r="G1040" s="31">
        <v>0</v>
      </c>
      <c r="H1040" s="31">
        <v>0</v>
      </c>
      <c r="I1040" s="32">
        <v>0</v>
      </c>
      <c r="J1040" s="32">
        <v>0</v>
      </c>
      <c r="K1040" s="33">
        <v>0</v>
      </c>
      <c r="L1040" s="33">
        <v>0</v>
      </c>
      <c r="M1040" s="33">
        <v>0</v>
      </c>
      <c r="N1040" s="33">
        <v>0</v>
      </c>
      <c r="O1040" s="33">
        <v>0</v>
      </c>
      <c r="P1040" s="34">
        <f t="shared" si="138"/>
        <v>-8373.1429166666658</v>
      </c>
      <c r="Q1040" s="35"/>
      <c r="R1040" s="35"/>
      <c r="S1040" s="111" t="s">
        <v>116</v>
      </c>
      <c r="T1040" s="38"/>
      <c r="U1040" s="39"/>
      <c r="V1040" s="39"/>
      <c r="W1040" s="39">
        <f>P1040</f>
        <v>-8373.1429166666658</v>
      </c>
      <c r="X1040" s="39"/>
      <c r="Y1040" s="39"/>
      <c r="Z1040" s="40">
        <f>W1040</f>
        <v>-8373.1429166666658</v>
      </c>
      <c r="AA1040" s="72"/>
      <c r="AB1040" s="72"/>
    </row>
    <row r="1041" spans="1:28" s="41" customFormat="1" ht="12" customHeight="1">
      <c r="A1041" s="46" t="s">
        <v>1102</v>
      </c>
      <c r="B1041" s="30" t="s">
        <v>1103</v>
      </c>
      <c r="C1041" s="31">
        <v>-8690000</v>
      </c>
      <c r="D1041" s="31">
        <v>-8690000</v>
      </c>
      <c r="E1041" s="31">
        <v>-8690000</v>
      </c>
      <c r="F1041" s="31">
        <v>-16259199</v>
      </c>
      <c r="G1041" s="31">
        <v>-16259199</v>
      </c>
      <c r="H1041" s="31">
        <v>-16259199</v>
      </c>
      <c r="I1041" s="32">
        <v>-19559199</v>
      </c>
      <c r="J1041" s="32">
        <v>-19559199</v>
      </c>
      <c r="K1041" s="33">
        <v>-8175064.9699999997</v>
      </c>
      <c r="L1041" s="33">
        <v>0</v>
      </c>
      <c r="M1041" s="33">
        <v>0</v>
      </c>
      <c r="N1041" s="33">
        <v>0</v>
      </c>
      <c r="O1041" s="33">
        <v>-9300000</v>
      </c>
      <c r="P1041" s="34">
        <f t="shared" si="138"/>
        <v>-10203838.330833333</v>
      </c>
      <c r="Q1041" s="126"/>
      <c r="R1041" s="126"/>
      <c r="S1041" s="127" t="s">
        <v>116</v>
      </c>
      <c r="T1041" s="38"/>
      <c r="U1041" s="39"/>
      <c r="V1041" s="39"/>
      <c r="W1041" s="39">
        <f>P1041</f>
        <v>-10203838.330833333</v>
      </c>
      <c r="X1041" s="39"/>
      <c r="Y1041" s="39"/>
      <c r="Z1041" s="40">
        <f>W1041</f>
        <v>-10203838.330833333</v>
      </c>
      <c r="AA1041" s="72"/>
      <c r="AB1041" s="72"/>
    </row>
    <row r="1042" spans="1:28" s="41" customFormat="1" ht="12" customHeight="1">
      <c r="A1042" s="46">
        <v>25500002</v>
      </c>
      <c r="B1042" s="30" t="s">
        <v>1104</v>
      </c>
      <c r="C1042" s="31">
        <v>-8165809</v>
      </c>
      <c r="D1042" s="31">
        <v>-8165809</v>
      </c>
      <c r="E1042" s="31">
        <v>-8165809</v>
      </c>
      <c r="F1042" s="31">
        <v>-8165809</v>
      </c>
      <c r="G1042" s="31">
        <v>-8165809</v>
      </c>
      <c r="H1042" s="31">
        <v>-8165809</v>
      </c>
      <c r="I1042" s="32">
        <v>-8165809</v>
      </c>
      <c r="J1042" s="32">
        <v>-8165809</v>
      </c>
      <c r="K1042" s="33">
        <v>-8165809</v>
      </c>
      <c r="L1042" s="33">
        <v>-8165809</v>
      </c>
      <c r="M1042" s="33">
        <v>-8165809</v>
      </c>
      <c r="N1042" s="33">
        <v>-8165809</v>
      </c>
      <c r="O1042" s="33">
        <v>-8165809</v>
      </c>
      <c r="P1042" s="34">
        <f t="shared" si="138"/>
        <v>-8165809</v>
      </c>
      <c r="Q1042" s="35"/>
      <c r="R1042" s="36"/>
      <c r="S1042" s="37">
        <v>10</v>
      </c>
      <c r="T1042" s="38"/>
      <c r="U1042" s="39"/>
      <c r="V1042" s="39">
        <f>P1042</f>
        <v>-8165809</v>
      </c>
      <c r="W1042" s="39"/>
      <c r="X1042" s="39"/>
      <c r="Y1042" s="39"/>
      <c r="Z1042" s="40"/>
      <c r="AA1042" s="72"/>
      <c r="AB1042" s="72"/>
    </row>
    <row r="1043" spans="1:28" s="41" customFormat="1" ht="12" customHeight="1">
      <c r="A1043" s="46">
        <v>25500022</v>
      </c>
      <c r="B1043" s="30" t="s">
        <v>1104</v>
      </c>
      <c r="C1043" s="31">
        <v>8165809</v>
      </c>
      <c r="D1043" s="31">
        <v>8165809</v>
      </c>
      <c r="E1043" s="31">
        <v>8165809</v>
      </c>
      <c r="F1043" s="31">
        <v>8165809</v>
      </c>
      <c r="G1043" s="31">
        <v>8165809</v>
      </c>
      <c r="H1043" s="31">
        <v>8165809</v>
      </c>
      <c r="I1043" s="32">
        <v>8165809</v>
      </c>
      <c r="J1043" s="32">
        <v>8165809</v>
      </c>
      <c r="K1043" s="33">
        <v>8165809</v>
      </c>
      <c r="L1043" s="33">
        <v>8165809</v>
      </c>
      <c r="M1043" s="33">
        <v>8165809</v>
      </c>
      <c r="N1043" s="33">
        <v>8165809</v>
      </c>
      <c r="O1043" s="33">
        <v>8165809</v>
      </c>
      <c r="P1043" s="34">
        <f t="shared" si="138"/>
        <v>8165809</v>
      </c>
      <c r="Q1043" s="42"/>
      <c r="R1043" s="36"/>
      <c r="S1043" s="37">
        <v>10</v>
      </c>
      <c r="T1043" s="38"/>
      <c r="U1043" s="39"/>
      <c r="V1043" s="39">
        <f>P1043</f>
        <v>8165809</v>
      </c>
      <c r="W1043" s="39"/>
      <c r="X1043" s="39"/>
      <c r="Y1043" s="39"/>
      <c r="Z1043" s="40"/>
      <c r="AA1043" s="72"/>
      <c r="AB1043" s="72"/>
    </row>
    <row r="1044" spans="1:28" s="41" customFormat="1" ht="12" customHeight="1">
      <c r="A1044" s="46">
        <v>25600072</v>
      </c>
      <c r="B1044" s="62" t="s">
        <v>1105</v>
      </c>
      <c r="C1044" s="31">
        <v>-65777.98</v>
      </c>
      <c r="D1044" s="31">
        <v>-65777.98</v>
      </c>
      <c r="E1044" s="31">
        <v>-65777.98</v>
      </c>
      <c r="F1044" s="31">
        <v>-82626.36</v>
      </c>
      <c r="G1044" s="31">
        <v>-82626.36</v>
      </c>
      <c r="H1044" s="31">
        <v>-82626.36</v>
      </c>
      <c r="I1044" s="32">
        <v>-82626.36</v>
      </c>
      <c r="J1044" s="32">
        <v>-82626.36</v>
      </c>
      <c r="K1044" s="33">
        <v>-82626.36</v>
      </c>
      <c r="L1044" s="33">
        <v>-82626.36</v>
      </c>
      <c r="M1044" s="33">
        <v>-82626.36</v>
      </c>
      <c r="N1044" s="33">
        <v>-92024.8</v>
      </c>
      <c r="O1044" s="33">
        <v>-92024.8</v>
      </c>
      <c r="P1044" s="34">
        <f t="shared" si="138"/>
        <v>-80291.085833333331</v>
      </c>
      <c r="Q1044" s="42"/>
      <c r="R1044" s="43"/>
      <c r="S1044" s="44"/>
      <c r="T1044" s="38"/>
      <c r="U1044" s="39">
        <f>P1044</f>
        <v>-80291.085833333331</v>
      </c>
      <c r="V1044" s="39"/>
      <c r="W1044" s="39"/>
      <c r="X1044" s="39"/>
      <c r="Y1044" s="39"/>
      <c r="Z1044" s="40"/>
      <c r="AA1044" s="72"/>
      <c r="AB1044" s="72"/>
    </row>
    <row r="1045" spans="1:28" s="41" customFormat="1" ht="12" customHeight="1">
      <c r="A1045" s="46">
        <v>25600081</v>
      </c>
      <c r="B1045" s="62" t="s">
        <v>1106</v>
      </c>
      <c r="C1045" s="31">
        <v>-3732477.57</v>
      </c>
      <c r="D1045" s="31">
        <v>-3732477.57</v>
      </c>
      <c r="E1045" s="31">
        <v>-3819515.57</v>
      </c>
      <c r="F1045" s="31">
        <v>-3854368.67</v>
      </c>
      <c r="G1045" s="31">
        <v>-3910072.96</v>
      </c>
      <c r="H1045" s="31">
        <v>-3912701.47</v>
      </c>
      <c r="I1045" s="32">
        <v>-3912701.47</v>
      </c>
      <c r="J1045" s="32">
        <v>-3977508.1</v>
      </c>
      <c r="K1045" s="33">
        <v>-3997046.22</v>
      </c>
      <c r="L1045" s="33">
        <v>-3997046.22</v>
      </c>
      <c r="M1045" s="33">
        <v>-3997046.22</v>
      </c>
      <c r="N1045" s="33">
        <v>-4002173.96</v>
      </c>
      <c r="O1045" s="33">
        <v>-4002173.96</v>
      </c>
      <c r="P1045" s="34">
        <f t="shared" si="138"/>
        <v>-3914998.6829166668</v>
      </c>
      <c r="Q1045" s="42"/>
      <c r="R1045" s="43"/>
      <c r="S1045" s="44"/>
      <c r="T1045" s="38"/>
      <c r="U1045" s="39">
        <f>P1045</f>
        <v>-3914998.6829166668</v>
      </c>
      <c r="V1045" s="39"/>
      <c r="W1045" s="39"/>
      <c r="X1045" s="39"/>
      <c r="Y1045" s="39"/>
      <c r="Z1045" s="40"/>
      <c r="AA1045" s="72"/>
      <c r="AB1045" s="72"/>
    </row>
    <row r="1046" spans="1:28" s="41" customFormat="1" ht="12" customHeight="1">
      <c r="A1046" s="46">
        <v>25600102</v>
      </c>
      <c r="B1046" s="62" t="s">
        <v>1107</v>
      </c>
      <c r="C1046" s="31">
        <v>30819.51</v>
      </c>
      <c r="D1046" s="31">
        <v>35973.599999999999</v>
      </c>
      <c r="E1046" s="31">
        <v>41127.69</v>
      </c>
      <c r="F1046" s="31">
        <v>46281.78</v>
      </c>
      <c r="G1046" s="31">
        <v>51435.87</v>
      </c>
      <c r="H1046" s="31">
        <v>56589.96</v>
      </c>
      <c r="I1046" s="32">
        <v>61744.05</v>
      </c>
      <c r="J1046" s="32">
        <v>66898.14</v>
      </c>
      <c r="K1046" s="33">
        <v>72052.23</v>
      </c>
      <c r="L1046" s="33">
        <v>77206.320000000007</v>
      </c>
      <c r="M1046" s="33">
        <v>82360.41</v>
      </c>
      <c r="N1046" s="33">
        <v>87514.5</v>
      </c>
      <c r="O1046" s="33">
        <v>92668.59</v>
      </c>
      <c r="P1046" s="34">
        <f t="shared" si="138"/>
        <v>61744.05000000001</v>
      </c>
      <c r="Q1046" s="42"/>
      <c r="R1046" s="43"/>
      <c r="S1046" s="44"/>
      <c r="T1046" s="38"/>
      <c r="U1046" s="39">
        <f>P1046</f>
        <v>61744.05000000001</v>
      </c>
      <c r="V1046" s="39"/>
      <c r="W1046" s="39"/>
      <c r="X1046" s="39"/>
      <c r="Y1046" s="39"/>
      <c r="Z1046" s="40"/>
      <c r="AA1046" s="72"/>
      <c r="AB1046" s="72"/>
    </row>
    <row r="1047" spans="1:28" s="41" customFormat="1" ht="12" customHeight="1">
      <c r="A1047" s="46">
        <v>25600111</v>
      </c>
      <c r="B1047" s="62" t="s">
        <v>1108</v>
      </c>
      <c r="C1047" s="31">
        <v>311739.83</v>
      </c>
      <c r="D1047" s="31">
        <v>364490.47</v>
      </c>
      <c r="E1047" s="31">
        <v>417241.11</v>
      </c>
      <c r="F1047" s="31">
        <v>469991.75</v>
      </c>
      <c r="G1047" s="31">
        <v>522742.39</v>
      </c>
      <c r="H1047" s="31">
        <v>575493.03</v>
      </c>
      <c r="I1047" s="32">
        <v>628243.67000000004</v>
      </c>
      <c r="J1047" s="32">
        <v>680994.31</v>
      </c>
      <c r="K1047" s="33">
        <v>733744.95</v>
      </c>
      <c r="L1047" s="33">
        <v>786495.59</v>
      </c>
      <c r="M1047" s="33">
        <v>839246.23</v>
      </c>
      <c r="N1047" s="33">
        <v>891996.87</v>
      </c>
      <c r="O1047" s="33">
        <v>944747.51</v>
      </c>
      <c r="P1047" s="34">
        <f t="shared" si="138"/>
        <v>628243.67000000004</v>
      </c>
      <c r="Q1047" s="42"/>
      <c r="R1047" s="43"/>
      <c r="S1047" s="44"/>
      <c r="T1047" s="38"/>
      <c r="U1047" s="39">
        <f>P1047</f>
        <v>628243.67000000004</v>
      </c>
      <c r="V1047" s="39"/>
      <c r="W1047" s="39"/>
      <c r="X1047" s="39"/>
      <c r="Y1047" s="39"/>
      <c r="Z1047" s="40"/>
      <c r="AA1047" s="72"/>
      <c r="AB1047" s="72"/>
    </row>
    <row r="1048" spans="1:28" s="41" customFormat="1" ht="12" customHeight="1">
      <c r="A1048" s="46">
        <v>25700043</v>
      </c>
      <c r="B1048" s="30" t="s">
        <v>1109</v>
      </c>
      <c r="C1048" s="31"/>
      <c r="D1048" s="31"/>
      <c r="E1048" s="31"/>
      <c r="F1048" s="31"/>
      <c r="G1048" s="31"/>
      <c r="H1048" s="31"/>
      <c r="I1048" s="32"/>
      <c r="J1048" s="32"/>
      <c r="K1048" s="33"/>
      <c r="L1048" s="33">
        <v>5021.6000000000004</v>
      </c>
      <c r="M1048" s="33">
        <v>5021.6000000000004</v>
      </c>
      <c r="N1048" s="33">
        <v>5021.6000000000004</v>
      </c>
      <c r="O1048" s="33">
        <v>142319.78</v>
      </c>
      <c r="P1048" s="34">
        <f t="shared" si="138"/>
        <v>7185.3908333333338</v>
      </c>
      <c r="Q1048" s="42"/>
      <c r="R1048" s="43"/>
      <c r="S1048" s="45" t="s">
        <v>418</v>
      </c>
      <c r="T1048" s="38"/>
      <c r="U1048" s="39"/>
      <c r="V1048" s="39">
        <f>P1048</f>
        <v>7185.3908333333338</v>
      </c>
      <c r="W1048" s="39"/>
      <c r="X1048" s="39"/>
      <c r="Y1048" s="39"/>
      <c r="Z1048" s="40"/>
      <c r="AA1048" s="72"/>
      <c r="AB1048" s="72"/>
    </row>
    <row r="1049" spans="1:28" s="41" customFormat="1" ht="12" customHeight="1">
      <c r="A1049" s="46">
        <v>28200002</v>
      </c>
      <c r="B1049" s="30" t="s">
        <v>1110</v>
      </c>
      <c r="C1049" s="31">
        <v>-472094768.52999997</v>
      </c>
      <c r="D1049" s="31">
        <v>-472543363.97000003</v>
      </c>
      <c r="E1049" s="31">
        <v>-471732169.36000001</v>
      </c>
      <c r="F1049" s="31">
        <v>-501487589.61000001</v>
      </c>
      <c r="G1049" s="31">
        <v>-504268983.58999997</v>
      </c>
      <c r="H1049" s="31">
        <v>-507291603.14999998</v>
      </c>
      <c r="I1049" s="32">
        <v>-509820063.49000001</v>
      </c>
      <c r="J1049" s="32">
        <v>-512597554.75</v>
      </c>
      <c r="K1049" s="33">
        <v>-515379007.12</v>
      </c>
      <c r="L1049" s="33">
        <v>-518157290.66000003</v>
      </c>
      <c r="M1049" s="33">
        <v>-520935574.18000001</v>
      </c>
      <c r="N1049" s="33">
        <v>-523756749.56</v>
      </c>
      <c r="O1049" s="33">
        <v>-526596618.98000002</v>
      </c>
      <c r="P1049" s="34">
        <f t="shared" si="138"/>
        <v>-504776303.59958339</v>
      </c>
      <c r="Q1049" s="42"/>
      <c r="R1049" s="43">
        <v>10</v>
      </c>
      <c r="S1049" s="45" t="s">
        <v>686</v>
      </c>
      <c r="T1049" s="38"/>
      <c r="U1049" s="39"/>
      <c r="V1049" s="39"/>
      <c r="W1049" s="39">
        <f>P1049</f>
        <v>-504776303.59958339</v>
      </c>
      <c r="X1049" s="39"/>
      <c r="Y1049" s="39">
        <f>W1049</f>
        <v>-504776303.59958339</v>
      </c>
      <c r="Z1049" s="40"/>
      <c r="AA1049" s="72"/>
      <c r="AB1049" s="72"/>
    </row>
    <row r="1050" spans="1:28" s="41" customFormat="1" ht="12" customHeight="1">
      <c r="A1050" s="46">
        <v>28200013</v>
      </c>
      <c r="B1050" s="125" t="s">
        <v>1111</v>
      </c>
      <c r="C1050" s="31">
        <v>-39105466.789999999</v>
      </c>
      <c r="D1050" s="31">
        <v>-38815571.109999999</v>
      </c>
      <c r="E1050" s="31">
        <v>-38877400.850000001</v>
      </c>
      <c r="F1050" s="31">
        <v>-43557015.049999997</v>
      </c>
      <c r="G1050" s="31">
        <v>-43723692.049999997</v>
      </c>
      <c r="H1050" s="31">
        <v>-44309354.369999997</v>
      </c>
      <c r="I1050" s="32">
        <v>-44691366.869999997</v>
      </c>
      <c r="J1050" s="32">
        <v>-45069484.149999999</v>
      </c>
      <c r="K1050" s="33">
        <v>-45456305.289999999</v>
      </c>
      <c r="L1050" s="33">
        <v>-45836163.340000004</v>
      </c>
      <c r="M1050" s="33">
        <v>-46216021.380000003</v>
      </c>
      <c r="N1050" s="33">
        <v>-46357271.329999998</v>
      </c>
      <c r="O1050" s="33">
        <v>-46640043.740000002</v>
      </c>
      <c r="P1050" s="34">
        <f t="shared" si="138"/>
        <v>-43815200.087916665</v>
      </c>
      <c r="Q1050" s="42" t="s">
        <v>717</v>
      </c>
      <c r="R1050" s="43" t="s">
        <v>711</v>
      </c>
      <c r="S1050" s="44" t="s">
        <v>712</v>
      </c>
      <c r="T1050" s="38"/>
      <c r="U1050" s="39"/>
      <c r="V1050" s="39"/>
      <c r="W1050" s="39">
        <f>P1050</f>
        <v>-43815200.087916665</v>
      </c>
      <c r="X1050" s="39">
        <f>W1050*B1102</f>
        <v>-29435051.419062413</v>
      </c>
      <c r="Y1050" s="39">
        <f>W1050*B1103</f>
        <v>-14380148.66885425</v>
      </c>
      <c r="Z1050" s="40"/>
      <c r="AA1050" s="72"/>
      <c r="AB1050" s="72"/>
    </row>
    <row r="1051" spans="1:28" s="41" customFormat="1" ht="12" customHeight="1">
      <c r="A1051" s="46">
        <v>28200121</v>
      </c>
      <c r="B1051" s="30" t="s">
        <v>1112</v>
      </c>
      <c r="C1051" s="31">
        <v>-1237288917.8099999</v>
      </c>
      <c r="D1051" s="31">
        <v>-1239589858.1300001</v>
      </c>
      <c r="E1051" s="31">
        <v>-1242322489.9000001</v>
      </c>
      <c r="F1051" s="31">
        <v>-1252477095.8399999</v>
      </c>
      <c r="G1051" s="31">
        <v>-1255454760.53</v>
      </c>
      <c r="H1051" s="31">
        <v>-1262436741.3900001</v>
      </c>
      <c r="I1051" s="32">
        <v>-1266929811.77</v>
      </c>
      <c r="J1051" s="32">
        <v>-1271747383.75</v>
      </c>
      <c r="K1051" s="33">
        <v>-1276564955.73</v>
      </c>
      <c r="L1051" s="33">
        <v>-1281382527.71</v>
      </c>
      <c r="M1051" s="33">
        <v>-1286200099.6800001</v>
      </c>
      <c r="N1051" s="33">
        <v>-1291129552.5</v>
      </c>
      <c r="O1051" s="33">
        <v>-1302489454.8599999</v>
      </c>
      <c r="P1051" s="34">
        <f t="shared" si="138"/>
        <v>-1266343705.2720833</v>
      </c>
      <c r="Q1051" s="42">
        <v>33</v>
      </c>
      <c r="R1051" s="43"/>
      <c r="S1051" s="44">
        <v>22</v>
      </c>
      <c r="T1051" s="38"/>
      <c r="U1051" s="39"/>
      <c r="V1051" s="39"/>
      <c r="W1051" s="39">
        <f>P1051</f>
        <v>-1266343705.2720833</v>
      </c>
      <c r="X1051" s="39">
        <f>W1051</f>
        <v>-1266343705.2720833</v>
      </c>
      <c r="Y1051" s="39"/>
      <c r="Z1051" s="40"/>
      <c r="AA1051" s="72"/>
      <c r="AB1051" s="72"/>
    </row>
    <row r="1052" spans="1:28" s="41" customFormat="1" ht="12" customHeight="1">
      <c r="A1052" s="46">
        <v>28300031</v>
      </c>
      <c r="B1052" s="30" t="s">
        <v>1113</v>
      </c>
      <c r="C1052" s="31">
        <v>-4719137</v>
      </c>
      <c r="D1052" s="31">
        <v>-4872528.22</v>
      </c>
      <c r="E1052" s="31">
        <v>-6146076.2000000002</v>
      </c>
      <c r="F1052" s="31">
        <v>-6667841.0199999996</v>
      </c>
      <c r="G1052" s="31">
        <v>-8218807.8600000003</v>
      </c>
      <c r="H1052" s="31">
        <v>-14226754.02</v>
      </c>
      <c r="I1052" s="32">
        <v>-11599257.439999999</v>
      </c>
      <c r="J1052" s="32">
        <v>-8565516.4399999995</v>
      </c>
      <c r="K1052" s="33">
        <v>-7816525.6900000004</v>
      </c>
      <c r="L1052" s="33">
        <v>-8918025.7400000002</v>
      </c>
      <c r="M1052" s="33">
        <v>-6655604.1299999999</v>
      </c>
      <c r="N1052" s="33">
        <v>-4881851.87</v>
      </c>
      <c r="O1052" s="33">
        <v>-3238960.93</v>
      </c>
      <c r="P1052" s="34">
        <f t="shared" si="138"/>
        <v>-7712319.7995833317</v>
      </c>
      <c r="Q1052" s="42"/>
      <c r="R1052" s="42"/>
      <c r="S1052" s="44" t="s">
        <v>415</v>
      </c>
      <c r="T1052" s="38"/>
      <c r="U1052" s="39"/>
      <c r="V1052" s="39"/>
      <c r="W1052" s="39">
        <f>P1052</f>
        <v>-7712319.7995833317</v>
      </c>
      <c r="X1052" s="39"/>
      <c r="Y1052" s="39"/>
      <c r="Z1052" s="40">
        <f>W1052</f>
        <v>-7712319.7995833317</v>
      </c>
      <c r="AA1052" s="72"/>
      <c r="AB1052" s="72"/>
    </row>
    <row r="1053" spans="1:28" s="41" customFormat="1" ht="12" customHeight="1">
      <c r="A1053" s="46">
        <v>28300033</v>
      </c>
      <c r="B1053" s="30" t="s">
        <v>1114</v>
      </c>
      <c r="C1053" s="31">
        <v>-67749545.829999998</v>
      </c>
      <c r="D1053" s="31">
        <v>-67295458.969999999</v>
      </c>
      <c r="E1053" s="31">
        <v>-66841372.109999999</v>
      </c>
      <c r="F1053" s="31">
        <v>-67962285.239999995</v>
      </c>
      <c r="G1053" s="31">
        <v>-67689319.079999998</v>
      </c>
      <c r="H1053" s="31">
        <v>-67416352.909999996</v>
      </c>
      <c r="I1053" s="32">
        <v>-68718386.730000004</v>
      </c>
      <c r="J1053" s="32">
        <v>-68445420.569999993</v>
      </c>
      <c r="K1053" s="33">
        <v>-68172454.400000006</v>
      </c>
      <c r="L1053" s="33">
        <v>-69474488.239999995</v>
      </c>
      <c r="M1053" s="33">
        <v>-70951522.069999993</v>
      </c>
      <c r="N1053" s="33">
        <v>-72428555.900000006</v>
      </c>
      <c r="O1053" s="33">
        <v>-73779078.760000005</v>
      </c>
      <c r="P1053" s="34">
        <f t="shared" si="138"/>
        <v>-68846660.709583327</v>
      </c>
      <c r="Q1053" s="42"/>
      <c r="R1053" s="42"/>
      <c r="S1053" s="44" t="s">
        <v>415</v>
      </c>
      <c r="T1053" s="38"/>
      <c r="U1053" s="39"/>
      <c r="V1053" s="39"/>
      <c r="W1053" s="39">
        <f t="shared" ref="W1053:W1054" si="141">P1053</f>
        <v>-68846660.709583327</v>
      </c>
      <c r="X1053" s="39"/>
      <c r="Y1053" s="39"/>
      <c r="Z1053" s="40">
        <f t="shared" ref="Z1053:Z1054" si="142">W1053</f>
        <v>-68846660.709583327</v>
      </c>
      <c r="AA1053" s="72"/>
      <c r="AB1053" s="72"/>
    </row>
    <row r="1054" spans="1:28" s="41" customFormat="1" ht="12" customHeight="1">
      <c r="A1054" s="46">
        <v>28300041</v>
      </c>
      <c r="B1054" s="30" t="s">
        <v>1115</v>
      </c>
      <c r="C1054" s="31">
        <v>-851459.59</v>
      </c>
      <c r="D1054" s="31">
        <v>-821913.41</v>
      </c>
      <c r="E1054" s="31">
        <v>-1303288.3</v>
      </c>
      <c r="F1054" s="31">
        <v>-1537211.69</v>
      </c>
      <c r="G1054" s="31">
        <v>-1894081.83</v>
      </c>
      <c r="H1054" s="31">
        <v>-3222802.83</v>
      </c>
      <c r="I1054" s="32">
        <v>-2445705.41</v>
      </c>
      <c r="J1054" s="32">
        <v>-1738436.02</v>
      </c>
      <c r="K1054" s="33">
        <v>-1874777.39</v>
      </c>
      <c r="L1054" s="33">
        <v>-2161953.23</v>
      </c>
      <c r="M1054" s="33">
        <v>-2403462.85</v>
      </c>
      <c r="N1054" s="33">
        <v>-1705851.52</v>
      </c>
      <c r="O1054" s="33">
        <v>-1474908.96</v>
      </c>
      <c r="P1054" s="34">
        <f t="shared" si="138"/>
        <v>-1856055.7295833332</v>
      </c>
      <c r="Q1054" s="42"/>
      <c r="R1054" s="42"/>
      <c r="S1054" s="44" t="s">
        <v>415</v>
      </c>
      <c r="T1054" s="38"/>
      <c r="U1054" s="39"/>
      <c r="V1054" s="39"/>
      <c r="W1054" s="39">
        <f t="shared" si="141"/>
        <v>-1856055.7295833332</v>
      </c>
      <c r="X1054" s="39"/>
      <c r="Y1054" s="39"/>
      <c r="Z1054" s="40">
        <f t="shared" si="142"/>
        <v>-1856055.7295833332</v>
      </c>
      <c r="AA1054" s="72"/>
      <c r="AB1054" s="72"/>
    </row>
    <row r="1055" spans="1:28" s="41" customFormat="1" ht="12" customHeight="1">
      <c r="A1055" s="46">
        <v>28300043</v>
      </c>
      <c r="B1055" s="30" t="s">
        <v>1116</v>
      </c>
      <c r="C1055" s="31">
        <v>-15963739.880000001</v>
      </c>
      <c r="D1055" s="31">
        <v>-15882360.560000001</v>
      </c>
      <c r="E1055" s="31">
        <v>-15800981.23</v>
      </c>
      <c r="F1055" s="31">
        <v>-15719601.91</v>
      </c>
      <c r="G1055" s="31">
        <v>-15638222.58</v>
      </c>
      <c r="H1055" s="31">
        <v>-15556843.26</v>
      </c>
      <c r="I1055" s="32">
        <v>-15475463.93</v>
      </c>
      <c r="J1055" s="32">
        <v>-15394084.609999999</v>
      </c>
      <c r="K1055" s="33">
        <v>-15312705.279999999</v>
      </c>
      <c r="L1055" s="33">
        <v>-15231325.949999999</v>
      </c>
      <c r="M1055" s="33">
        <v>-15149946.630000001</v>
      </c>
      <c r="N1055" s="33">
        <v>-15068567.300000001</v>
      </c>
      <c r="O1055" s="33">
        <v>-14987187.98</v>
      </c>
      <c r="P1055" s="34">
        <f t="shared" si="138"/>
        <v>-15475463.930833334</v>
      </c>
      <c r="Q1055" s="42"/>
      <c r="R1055" s="42"/>
      <c r="S1055" s="44" t="s">
        <v>54</v>
      </c>
      <c r="T1055" s="38"/>
      <c r="U1055" s="39"/>
      <c r="V1055" s="39">
        <f>P1055</f>
        <v>-15475463.930833334</v>
      </c>
      <c r="W1055" s="39"/>
      <c r="X1055" s="39"/>
      <c r="Y1055" s="39"/>
      <c r="Z1055" s="40"/>
      <c r="AA1055" s="72"/>
      <c r="AB1055" s="72"/>
    </row>
    <row r="1056" spans="1:28" s="41" customFormat="1" ht="12" customHeight="1">
      <c r="A1056" s="46">
        <v>28300081</v>
      </c>
      <c r="B1056" s="30" t="s">
        <v>1117</v>
      </c>
      <c r="C1056" s="31">
        <v>-5220634.6500000004</v>
      </c>
      <c r="D1056" s="31">
        <v>-5200584.9000000004</v>
      </c>
      <c r="E1056" s="31">
        <v>-5180535.1500000004</v>
      </c>
      <c r="F1056" s="31">
        <v>-5160485.4000000004</v>
      </c>
      <c r="G1056" s="31">
        <v>-5140435.6500000004</v>
      </c>
      <c r="H1056" s="31">
        <v>-5120385.9000000004</v>
      </c>
      <c r="I1056" s="32">
        <v>-5100336.1500000004</v>
      </c>
      <c r="J1056" s="32">
        <v>-5080286.4000000004</v>
      </c>
      <c r="K1056" s="33">
        <v>-5060236.6500000004</v>
      </c>
      <c r="L1056" s="33">
        <v>-5040186.9000000004</v>
      </c>
      <c r="M1056" s="33">
        <v>-5020137.1500000004</v>
      </c>
      <c r="N1056" s="33">
        <v>-5000087.4000000004</v>
      </c>
      <c r="O1056" s="33">
        <v>-4980037.6500000004</v>
      </c>
      <c r="P1056" s="34">
        <f t="shared" si="138"/>
        <v>-5100336.1499999994</v>
      </c>
      <c r="Q1056" s="42" t="s">
        <v>1118</v>
      </c>
      <c r="R1056" s="43"/>
      <c r="S1056" s="45" t="s">
        <v>691</v>
      </c>
      <c r="T1056" s="38"/>
      <c r="U1056" s="39"/>
      <c r="V1056" s="39"/>
      <c r="W1056" s="39">
        <f>P1056</f>
        <v>-5100336.1499999994</v>
      </c>
      <c r="X1056" s="39">
        <f>W1056</f>
        <v>-5100336.1499999994</v>
      </c>
      <c r="Y1056" s="39"/>
      <c r="Z1056" s="40"/>
      <c r="AA1056" s="72"/>
      <c r="AB1056" s="72"/>
    </row>
    <row r="1057" spans="1:28" s="41" customFormat="1" ht="12" customHeight="1">
      <c r="A1057" s="46">
        <v>28300091</v>
      </c>
      <c r="B1057" s="30" t="s">
        <v>1119</v>
      </c>
      <c r="C1057" s="31">
        <v>-2853448.4</v>
      </c>
      <c r="D1057" s="31">
        <v>-2776328</v>
      </c>
      <c r="E1057" s="31">
        <v>-2699207.6</v>
      </c>
      <c r="F1057" s="31">
        <v>-2622087.2000000002</v>
      </c>
      <c r="G1057" s="31">
        <v>-2544966.7999999998</v>
      </c>
      <c r="H1057" s="31">
        <v>-2467846.4</v>
      </c>
      <c r="I1057" s="32">
        <v>-2390726</v>
      </c>
      <c r="J1057" s="32">
        <v>-2313605.6</v>
      </c>
      <c r="K1057" s="33">
        <v>-2236485.2000000002</v>
      </c>
      <c r="L1057" s="33">
        <v>-2159364.7999999998</v>
      </c>
      <c r="M1057" s="33">
        <v>-2082244.4</v>
      </c>
      <c r="N1057" s="33">
        <v>-2005124</v>
      </c>
      <c r="O1057" s="33">
        <v>-1928003.6</v>
      </c>
      <c r="P1057" s="34">
        <f t="shared" si="138"/>
        <v>-2390726</v>
      </c>
      <c r="Q1057" s="42" t="s">
        <v>1120</v>
      </c>
      <c r="R1057" s="43"/>
      <c r="S1057" s="45" t="s">
        <v>691</v>
      </c>
      <c r="T1057" s="38"/>
      <c r="U1057" s="39"/>
      <c r="V1057" s="39"/>
      <c r="W1057" s="39">
        <f>P1057</f>
        <v>-2390726</v>
      </c>
      <c r="X1057" s="39">
        <f>W1057</f>
        <v>-2390726</v>
      </c>
      <c r="Y1057" s="39"/>
      <c r="Z1057" s="40"/>
      <c r="AA1057" s="72"/>
      <c r="AB1057" s="72"/>
    </row>
    <row r="1058" spans="1:28" s="41" customFormat="1" ht="12" customHeight="1">
      <c r="A1058" s="46">
        <v>28300152</v>
      </c>
      <c r="B1058" s="30" t="s">
        <v>1121</v>
      </c>
      <c r="C1058" s="31">
        <v>-1850826.4</v>
      </c>
      <c r="D1058" s="31">
        <v>-2141721</v>
      </c>
      <c r="E1058" s="31">
        <v>-2164809.41</v>
      </c>
      <c r="F1058" s="31">
        <v>-1878569.28</v>
      </c>
      <c r="G1058" s="31">
        <v>-2253178.5099999998</v>
      </c>
      <c r="H1058" s="31">
        <v>-3185169.07</v>
      </c>
      <c r="I1058" s="32">
        <v>-2251742.5099999998</v>
      </c>
      <c r="J1058" s="32">
        <v>-1895947.77</v>
      </c>
      <c r="K1058" s="33">
        <v>-2194114.73</v>
      </c>
      <c r="L1058" s="33">
        <v>-3771366.89</v>
      </c>
      <c r="M1058" s="33">
        <v>-3296308.66</v>
      </c>
      <c r="N1058" s="33">
        <v>-2607812.5</v>
      </c>
      <c r="O1058" s="33">
        <v>-2013712.24</v>
      </c>
      <c r="P1058" s="34">
        <f t="shared" si="138"/>
        <v>-2464417.4708333332</v>
      </c>
      <c r="Q1058" s="42"/>
      <c r="R1058" s="42"/>
      <c r="S1058" s="44" t="s">
        <v>415</v>
      </c>
      <c r="T1058" s="38"/>
      <c r="U1058" s="39"/>
      <c r="V1058" s="39"/>
      <c r="W1058" s="39">
        <f>P1058</f>
        <v>-2464417.4708333332</v>
      </c>
      <c r="X1058" s="39"/>
      <c r="Y1058" s="39"/>
      <c r="Z1058" s="40">
        <f>W1058</f>
        <v>-2464417.4708333332</v>
      </c>
      <c r="AA1058" s="72"/>
      <c r="AB1058" s="72"/>
    </row>
    <row r="1059" spans="1:28" s="41" customFormat="1" ht="12" customHeight="1">
      <c r="A1059" s="46">
        <v>28300162</v>
      </c>
      <c r="B1059" s="30" t="s">
        <v>1122</v>
      </c>
      <c r="C1059" s="31">
        <v>-306806.74</v>
      </c>
      <c r="D1059" s="31">
        <v>-281163.90999999997</v>
      </c>
      <c r="E1059" s="31">
        <v>-273081.33</v>
      </c>
      <c r="F1059" s="31">
        <v>-291704.28999999998</v>
      </c>
      <c r="G1059" s="31">
        <v>-283258.71000000002</v>
      </c>
      <c r="H1059" s="31">
        <v>-253376.73</v>
      </c>
      <c r="I1059" s="32">
        <v>-337176.67</v>
      </c>
      <c r="J1059" s="32">
        <v>-556729.37</v>
      </c>
      <c r="K1059" s="33">
        <v>-632500.79</v>
      </c>
      <c r="L1059" s="33">
        <v>-911860.03</v>
      </c>
      <c r="M1059" s="33">
        <v>-899005.97</v>
      </c>
      <c r="N1059" s="33">
        <v>-609461.64</v>
      </c>
      <c r="O1059" s="33">
        <v>-418127.74</v>
      </c>
      <c r="P1059" s="34">
        <f t="shared" si="138"/>
        <v>-474315.55666666664</v>
      </c>
      <c r="Q1059" s="42"/>
      <c r="R1059" s="43"/>
      <c r="S1059" s="44" t="s">
        <v>415</v>
      </c>
      <c r="T1059" s="38"/>
      <c r="U1059" s="39"/>
      <c r="V1059" s="39"/>
      <c r="W1059" s="39">
        <f>P1059</f>
        <v>-474315.55666666664</v>
      </c>
      <c r="X1059" s="39"/>
      <c r="Y1059" s="39"/>
      <c r="Z1059" s="40">
        <f>W1059</f>
        <v>-474315.55666666664</v>
      </c>
      <c r="AA1059" s="72"/>
      <c r="AB1059" s="72"/>
    </row>
    <row r="1060" spans="1:28" s="41" customFormat="1" ht="12" customHeight="1">
      <c r="A1060" s="46">
        <v>28300211</v>
      </c>
      <c r="B1060" s="82" t="s">
        <v>1123</v>
      </c>
      <c r="C1060" s="31">
        <v>-31234909.98</v>
      </c>
      <c r="D1060" s="31">
        <v>-30783485.93</v>
      </c>
      <c r="E1060" s="31">
        <v>-30332061.879999999</v>
      </c>
      <c r="F1060" s="31">
        <v>-29880637.829999998</v>
      </c>
      <c r="G1060" s="31">
        <v>-29429213.780000001</v>
      </c>
      <c r="H1060" s="31">
        <v>-28977789.73</v>
      </c>
      <c r="I1060" s="32">
        <v>-28526365.68</v>
      </c>
      <c r="J1060" s="32">
        <v>-28074941.629999999</v>
      </c>
      <c r="K1060" s="33">
        <v>-27623517.579999998</v>
      </c>
      <c r="L1060" s="33">
        <v>-27172093.530000001</v>
      </c>
      <c r="M1060" s="33">
        <v>-26720669.48</v>
      </c>
      <c r="N1060" s="33">
        <v>-26269245.43</v>
      </c>
      <c r="O1060" s="33">
        <v>-25817821.379999999</v>
      </c>
      <c r="P1060" s="34">
        <f t="shared" si="138"/>
        <v>-28526365.680000003</v>
      </c>
      <c r="Q1060" s="80"/>
      <c r="R1060" s="44"/>
      <c r="S1060" s="44"/>
      <c r="T1060" s="38"/>
      <c r="U1060" s="39">
        <f>P1060</f>
        <v>-28526365.680000003</v>
      </c>
      <c r="V1060" s="39"/>
      <c r="W1060" s="39"/>
      <c r="X1060" s="39"/>
      <c r="Y1060" s="39"/>
      <c r="Z1060" s="40"/>
      <c r="AA1060" s="72"/>
      <c r="AB1060" s="72"/>
    </row>
    <row r="1061" spans="1:28" s="41" customFormat="1" ht="12" customHeight="1">
      <c r="A1061" s="46">
        <v>28300221</v>
      </c>
      <c r="B1061" s="82" t="s">
        <v>1124</v>
      </c>
      <c r="C1061" s="31">
        <v>-6364792.1699999999</v>
      </c>
      <c r="D1061" s="31">
        <v>-6364792.1699999999</v>
      </c>
      <c r="E1061" s="31">
        <v>-6364792.1699999999</v>
      </c>
      <c r="F1061" s="31">
        <v>-6364985.4299999997</v>
      </c>
      <c r="G1061" s="31">
        <v>-6365020.4299999997</v>
      </c>
      <c r="H1061" s="31">
        <v>-6365020.4299999997</v>
      </c>
      <c r="I1061" s="32">
        <v>-6365020.4299999997</v>
      </c>
      <c r="J1061" s="32">
        <v>-6365020.4299999997</v>
      </c>
      <c r="K1061" s="33">
        <v>-6365020.4299999997</v>
      </c>
      <c r="L1061" s="33">
        <v>-6364985.4299999997</v>
      </c>
      <c r="M1061" s="33">
        <v>-6364985.4299999997</v>
      </c>
      <c r="N1061" s="33">
        <v>-6364985.4299999997</v>
      </c>
      <c r="O1061" s="33">
        <v>-6364985.4299999997</v>
      </c>
      <c r="P1061" s="34">
        <f t="shared" si="138"/>
        <v>-6364959.7508333335</v>
      </c>
      <c r="Q1061" s="80"/>
      <c r="R1061" s="44"/>
      <c r="S1061" s="44"/>
      <c r="T1061" s="38"/>
      <c r="U1061" s="39">
        <f>P1061</f>
        <v>-6364959.7508333335</v>
      </c>
      <c r="V1061" s="39"/>
      <c r="W1061" s="39"/>
      <c r="X1061" s="39"/>
      <c r="Y1061" s="39"/>
      <c r="Z1061" s="40"/>
      <c r="AA1061" s="72"/>
      <c r="AB1061" s="72"/>
    </row>
    <row r="1062" spans="1:28" s="41" customFormat="1" ht="12" customHeight="1">
      <c r="A1062" s="46">
        <v>28300232</v>
      </c>
      <c r="B1062" s="30" t="s">
        <v>1125</v>
      </c>
      <c r="C1062" s="31">
        <v>-22191284.02</v>
      </c>
      <c r="D1062" s="31">
        <v>-24556465.920000002</v>
      </c>
      <c r="E1062" s="31">
        <v>-24581573.359999999</v>
      </c>
      <c r="F1062" s="31">
        <v>-21311281.379999999</v>
      </c>
      <c r="G1062" s="31">
        <v>-20040031.879999999</v>
      </c>
      <c r="H1062" s="31">
        <v>-23702427.960000001</v>
      </c>
      <c r="I1062" s="32">
        <v>-16830260.870000001</v>
      </c>
      <c r="J1062" s="32">
        <v>-12897696.470000001</v>
      </c>
      <c r="K1062" s="33">
        <v>-10261188.220000001</v>
      </c>
      <c r="L1062" s="33">
        <v>-4878884.22</v>
      </c>
      <c r="M1062" s="33">
        <v>-4599006.6900000004</v>
      </c>
      <c r="N1062" s="33">
        <v>-5614349.3300000001</v>
      </c>
      <c r="O1062" s="33">
        <v>-6482902.3700000001</v>
      </c>
      <c r="P1062" s="34">
        <f t="shared" si="138"/>
        <v>-15300854.957916668</v>
      </c>
      <c r="Q1062" s="42"/>
      <c r="R1062" s="42"/>
      <c r="S1062" s="44" t="s">
        <v>415</v>
      </c>
      <c r="T1062" s="38"/>
      <c r="U1062" s="39"/>
      <c r="V1062" s="39"/>
      <c r="W1062" s="39">
        <f>P1062</f>
        <v>-15300854.957916668</v>
      </c>
      <c r="X1062" s="39"/>
      <c r="Y1062" s="39"/>
      <c r="Z1062" s="40">
        <f>W1062</f>
        <v>-15300854.957916668</v>
      </c>
      <c r="AA1062" s="72"/>
      <c r="AB1062" s="72"/>
    </row>
    <row r="1063" spans="1:28" s="41" customFormat="1" ht="12" customHeight="1">
      <c r="A1063" s="46">
        <v>28300252</v>
      </c>
      <c r="B1063" s="30" t="s">
        <v>1126</v>
      </c>
      <c r="C1063" s="31">
        <v>-7017061.5899999999</v>
      </c>
      <c r="D1063" s="31">
        <v>-7058850.5899999999</v>
      </c>
      <c r="E1063" s="31">
        <v>-7117769</v>
      </c>
      <c r="F1063" s="31">
        <v>-7120875.9400000004</v>
      </c>
      <c r="G1063" s="31">
        <v>-7201155.5700000003</v>
      </c>
      <c r="H1063" s="31">
        <v>-7266242.9699999997</v>
      </c>
      <c r="I1063" s="32">
        <v>-7319475.7800000003</v>
      </c>
      <c r="J1063" s="32">
        <v>-7356982.3399999999</v>
      </c>
      <c r="K1063" s="33">
        <v>-7352879.8700000001</v>
      </c>
      <c r="L1063" s="33">
        <v>-7393801.7199999997</v>
      </c>
      <c r="M1063" s="33">
        <v>-7477883.5099999998</v>
      </c>
      <c r="N1063" s="33">
        <v>-7541927.9400000004</v>
      </c>
      <c r="O1063" s="33">
        <v>-7673665.5700000003</v>
      </c>
      <c r="P1063" s="34">
        <f t="shared" si="138"/>
        <v>-7296100.7341666659</v>
      </c>
      <c r="Q1063" s="35"/>
      <c r="R1063" s="37"/>
      <c r="S1063" s="37" t="s">
        <v>115</v>
      </c>
      <c r="T1063" s="38"/>
      <c r="U1063" s="39">
        <f>P1063</f>
        <v>-7296100.7341666659</v>
      </c>
      <c r="V1063" s="39"/>
      <c r="W1063" s="39"/>
      <c r="X1063" s="39"/>
      <c r="Y1063" s="39"/>
      <c r="Z1063" s="40"/>
      <c r="AA1063" s="72"/>
      <c r="AB1063" s="72"/>
    </row>
    <row r="1064" spans="1:28" s="41" customFormat="1" ht="12" customHeight="1">
      <c r="A1064" s="46">
        <v>28300262</v>
      </c>
      <c r="B1064" s="30" t="s">
        <v>1127</v>
      </c>
      <c r="C1064" s="31">
        <v>-2715291.54</v>
      </c>
      <c r="D1064" s="31">
        <v>-3018367.17</v>
      </c>
      <c r="E1064" s="31">
        <v>-2759777.75</v>
      </c>
      <c r="F1064" s="31">
        <v>-2815350.4</v>
      </c>
      <c r="G1064" s="31">
        <v>-2653352.79</v>
      </c>
      <c r="H1064" s="31">
        <v>-2569428.85</v>
      </c>
      <c r="I1064" s="32">
        <v>-2402829.12</v>
      </c>
      <c r="J1064" s="32">
        <v>-2449981.42</v>
      </c>
      <c r="K1064" s="33">
        <v>-2473083.83</v>
      </c>
      <c r="L1064" s="33">
        <v>-2676902.91</v>
      </c>
      <c r="M1064" s="33">
        <v>-2759153.99</v>
      </c>
      <c r="N1064" s="33">
        <v>-2931849.99</v>
      </c>
      <c r="O1064" s="33">
        <v>-3067841.3</v>
      </c>
      <c r="P1064" s="34">
        <f t="shared" si="138"/>
        <v>-2700137.0533333332</v>
      </c>
      <c r="Q1064" s="126"/>
      <c r="R1064" s="128"/>
      <c r="S1064" s="129" t="s">
        <v>115</v>
      </c>
      <c r="T1064" s="38"/>
      <c r="U1064" s="39">
        <f>P1064</f>
        <v>-2700137.0533333332</v>
      </c>
      <c r="V1064" s="39"/>
      <c r="W1064" s="39"/>
      <c r="X1064" s="39"/>
      <c r="Y1064" s="39"/>
      <c r="Z1064" s="40"/>
      <c r="AA1064" s="72"/>
      <c r="AB1064" s="72"/>
    </row>
    <row r="1065" spans="1:28" s="41" customFormat="1" ht="12" customHeight="1">
      <c r="A1065" s="46">
        <v>28300311</v>
      </c>
      <c r="B1065" s="56" t="s">
        <v>1128</v>
      </c>
      <c r="C1065" s="31">
        <v>-1727017.69</v>
      </c>
      <c r="D1065" s="31">
        <v>-2145233.46</v>
      </c>
      <c r="E1065" s="31">
        <v>-5745016.3499999996</v>
      </c>
      <c r="F1065" s="31">
        <v>-7776194.04</v>
      </c>
      <c r="G1065" s="31">
        <v>-8023973.1500000004</v>
      </c>
      <c r="H1065" s="31">
        <v>-8031089.71</v>
      </c>
      <c r="I1065" s="32">
        <v>-8488244.3800000008</v>
      </c>
      <c r="J1065" s="32">
        <v>-8441159.7100000009</v>
      </c>
      <c r="K1065" s="33">
        <v>-8443703.0700000003</v>
      </c>
      <c r="L1065" s="33">
        <v>-8454858.3000000007</v>
      </c>
      <c r="M1065" s="33">
        <v>-8455514.1799999997</v>
      </c>
      <c r="N1065" s="33">
        <v>-8455189.1199999992</v>
      </c>
      <c r="O1065" s="33">
        <v>-8455218.4900000002</v>
      </c>
      <c r="P1065" s="34">
        <f t="shared" si="138"/>
        <v>-7295941.1299999999</v>
      </c>
      <c r="Q1065" s="42"/>
      <c r="R1065" s="43"/>
      <c r="S1065" s="45"/>
      <c r="T1065" s="38"/>
      <c r="U1065" s="39">
        <f>P1065</f>
        <v>-7295941.1299999999</v>
      </c>
      <c r="V1065" s="39"/>
      <c r="W1065" s="39"/>
      <c r="X1065" s="39"/>
      <c r="Y1065" s="39"/>
      <c r="Z1065" s="40"/>
      <c r="AA1065" s="72"/>
      <c r="AB1065" s="72"/>
    </row>
    <row r="1066" spans="1:28" s="41" customFormat="1" ht="12" customHeight="1">
      <c r="A1066" s="46">
        <v>28300361</v>
      </c>
      <c r="B1066" s="30" t="s">
        <v>1129</v>
      </c>
      <c r="C1066" s="31">
        <v>-70000128.870000005</v>
      </c>
      <c r="D1066" s="31">
        <v>-69338822.159999996</v>
      </c>
      <c r="E1066" s="31">
        <v>-71909595.430000007</v>
      </c>
      <c r="F1066" s="31">
        <v>-71485314.980000004</v>
      </c>
      <c r="G1066" s="31">
        <v>-71119508.900000006</v>
      </c>
      <c r="H1066" s="31">
        <v>-70097666.950000003</v>
      </c>
      <c r="I1066" s="32">
        <v>-70193099.359999999</v>
      </c>
      <c r="J1066" s="32">
        <v>-69664927.510000005</v>
      </c>
      <c r="K1066" s="33">
        <v>-69852577.170000002</v>
      </c>
      <c r="L1066" s="33">
        <v>-69437160.579999998</v>
      </c>
      <c r="M1066" s="33">
        <v>-68901326.400000006</v>
      </c>
      <c r="N1066" s="33">
        <v>-68721470.900000006</v>
      </c>
      <c r="O1066" s="33">
        <v>-68624721.790000007</v>
      </c>
      <c r="P1066" s="34">
        <f t="shared" si="138"/>
        <v>-70002824.639166668</v>
      </c>
      <c r="Q1066" s="42"/>
      <c r="R1066" s="43"/>
      <c r="S1066" s="45" t="s">
        <v>415</v>
      </c>
      <c r="T1066" s="38"/>
      <c r="U1066" s="39"/>
      <c r="V1066" s="39"/>
      <c r="W1066" s="39">
        <f t="shared" ref="W1066:W1067" si="143">P1066</f>
        <v>-70002824.639166668</v>
      </c>
      <c r="X1066" s="39"/>
      <c r="Y1066" s="39"/>
      <c r="Z1066" s="40">
        <f t="shared" ref="Z1066:Z1067" si="144">W1066</f>
        <v>-70002824.639166668</v>
      </c>
      <c r="AA1066" s="72"/>
      <c r="AB1066" s="72"/>
    </row>
    <row r="1067" spans="1:28" s="41" customFormat="1" ht="12" customHeight="1">
      <c r="A1067" s="46">
        <v>28300362</v>
      </c>
      <c r="B1067" s="30" t="s">
        <v>1130</v>
      </c>
      <c r="C1067" s="31">
        <v>-993655.74</v>
      </c>
      <c r="D1067" s="31">
        <v>-1034878.94</v>
      </c>
      <c r="E1067" s="31">
        <v>-505607.05</v>
      </c>
      <c r="F1067" s="31">
        <v>-1208409.3600000001</v>
      </c>
      <c r="G1067" s="31">
        <v>-1235715.06</v>
      </c>
      <c r="H1067" s="31">
        <v>-1276642.43</v>
      </c>
      <c r="I1067" s="32">
        <v>-1443935.76</v>
      </c>
      <c r="J1067" s="32">
        <v>-1536724.83</v>
      </c>
      <c r="K1067" s="33">
        <v>-1659064.15</v>
      </c>
      <c r="L1067" s="33">
        <v>-1775698.55</v>
      </c>
      <c r="M1067" s="33">
        <v>-1863053.43</v>
      </c>
      <c r="N1067" s="33">
        <v>-1557700.43</v>
      </c>
      <c r="O1067" s="33">
        <v>-1649183.07</v>
      </c>
      <c r="P1067" s="34">
        <f t="shared" si="138"/>
        <v>-1368237.4495833332</v>
      </c>
      <c r="Q1067" s="42"/>
      <c r="R1067" s="43"/>
      <c r="S1067" s="45" t="s">
        <v>415</v>
      </c>
      <c r="T1067" s="38"/>
      <c r="U1067" s="39"/>
      <c r="V1067" s="39"/>
      <c r="W1067" s="39">
        <f t="shared" si="143"/>
        <v>-1368237.4495833332</v>
      </c>
      <c r="X1067" s="39"/>
      <c r="Y1067" s="39"/>
      <c r="Z1067" s="40">
        <f t="shared" si="144"/>
        <v>-1368237.4495833332</v>
      </c>
      <c r="AA1067" s="72"/>
      <c r="AB1067" s="72"/>
    </row>
    <row r="1068" spans="1:28" s="41" customFormat="1" ht="12" customHeight="1">
      <c r="A1068" s="46">
        <v>28300431</v>
      </c>
      <c r="B1068" s="30" t="s">
        <v>1131</v>
      </c>
      <c r="C1068" s="31">
        <v>-1971075.1</v>
      </c>
      <c r="D1068" s="31">
        <v>-1877223.68</v>
      </c>
      <c r="E1068" s="31">
        <v>-1783372.27</v>
      </c>
      <c r="F1068" s="31">
        <v>-1689520.85</v>
      </c>
      <c r="G1068" s="31">
        <v>-1689520.85</v>
      </c>
      <c r="H1068" s="31">
        <v>-1689520.85</v>
      </c>
      <c r="I1068" s="32">
        <v>-1689520.85</v>
      </c>
      <c r="J1068" s="32">
        <v>-1689520.85</v>
      </c>
      <c r="K1068" s="33">
        <v>-1175222.1000000001</v>
      </c>
      <c r="L1068" s="33">
        <v>-1072362.3500000001</v>
      </c>
      <c r="M1068" s="33">
        <v>-1032560.93</v>
      </c>
      <c r="N1068" s="33">
        <v>-938709.52</v>
      </c>
      <c r="O1068" s="33">
        <v>-844858.1</v>
      </c>
      <c r="P1068" s="34">
        <f t="shared" si="138"/>
        <v>-1477918.4749999999</v>
      </c>
      <c r="Q1068" s="42" t="s">
        <v>1132</v>
      </c>
      <c r="R1068" s="43"/>
      <c r="S1068" s="44">
        <v>22</v>
      </c>
      <c r="T1068" s="38"/>
      <c r="U1068" s="39"/>
      <c r="V1068" s="39"/>
      <c r="W1068" s="39">
        <f>P1068</f>
        <v>-1477918.4749999999</v>
      </c>
      <c r="X1068" s="39">
        <f>W1068</f>
        <v>-1477918.4749999999</v>
      </c>
      <c r="Y1068" s="39"/>
      <c r="Z1068" s="40"/>
      <c r="AA1068" s="72"/>
      <c r="AB1068" s="72"/>
    </row>
    <row r="1069" spans="1:28" s="41" customFormat="1" ht="12" customHeight="1">
      <c r="A1069" s="46">
        <v>28300441</v>
      </c>
      <c r="B1069" s="30" t="s">
        <v>1133</v>
      </c>
      <c r="C1069" s="31"/>
      <c r="D1069" s="31"/>
      <c r="E1069" s="31"/>
      <c r="F1069" s="31"/>
      <c r="G1069" s="31"/>
      <c r="H1069" s="31"/>
      <c r="I1069" s="32">
        <v>-1957533.58</v>
      </c>
      <c r="J1069" s="32">
        <v>-1562046.92</v>
      </c>
      <c r="K1069" s="33">
        <v>-1612192.2</v>
      </c>
      <c r="L1069" s="33">
        <v>-1592792.23</v>
      </c>
      <c r="M1069" s="33">
        <v>-1594772.84</v>
      </c>
      <c r="N1069" s="33">
        <v>-1597908.82</v>
      </c>
      <c r="O1069" s="33">
        <v>-1601021.95</v>
      </c>
      <c r="P1069" s="34">
        <f t="shared" si="138"/>
        <v>-893146.46375</v>
      </c>
      <c r="Q1069" s="42"/>
      <c r="R1069" s="43"/>
      <c r="S1069" s="45"/>
      <c r="T1069" s="38"/>
      <c r="U1069" s="39">
        <f>P1069</f>
        <v>-893146.46375</v>
      </c>
      <c r="V1069" s="39"/>
      <c r="W1069" s="39"/>
      <c r="X1069" s="39"/>
      <c r="Y1069" s="39"/>
      <c r="Z1069" s="40"/>
      <c r="AA1069" s="72"/>
      <c r="AB1069" s="72"/>
    </row>
    <row r="1070" spans="1:28" s="41" customFormat="1" ht="12" customHeight="1">
      <c r="A1070" s="46">
        <v>28300501</v>
      </c>
      <c r="B1070" s="30" t="s">
        <v>1134</v>
      </c>
      <c r="C1070" s="31">
        <v>1532303.4</v>
      </c>
      <c r="D1070" s="31">
        <v>1502968.85</v>
      </c>
      <c r="E1070" s="31">
        <v>1473634.31</v>
      </c>
      <c r="F1070" s="31">
        <v>1444299.75</v>
      </c>
      <c r="G1070" s="31">
        <v>1424804.75</v>
      </c>
      <c r="H1070" s="31">
        <v>1405309.75</v>
      </c>
      <c r="I1070" s="32">
        <v>1385814.75</v>
      </c>
      <c r="J1070" s="32">
        <v>1366320.1</v>
      </c>
      <c r="K1070" s="33">
        <v>1346825.45</v>
      </c>
      <c r="L1070" s="33">
        <v>1327330.8</v>
      </c>
      <c r="M1070" s="33">
        <v>1307836.1499999999</v>
      </c>
      <c r="N1070" s="33">
        <v>1288341.5</v>
      </c>
      <c r="O1070" s="33">
        <v>1268845.8</v>
      </c>
      <c r="P1070" s="34">
        <f t="shared" si="138"/>
        <v>1389505.0633333332</v>
      </c>
      <c r="Q1070" s="42" t="s">
        <v>717</v>
      </c>
      <c r="R1070" s="43" t="s">
        <v>711</v>
      </c>
      <c r="S1070" s="44" t="s">
        <v>712</v>
      </c>
      <c r="T1070" s="38"/>
      <c r="U1070" s="39"/>
      <c r="V1070" s="39"/>
      <c r="W1070" s="39">
        <f>P1070</f>
        <v>1389505.0633333332</v>
      </c>
      <c r="X1070" s="39">
        <f>W1070*B1102</f>
        <v>933469.5015473332</v>
      </c>
      <c r="Y1070" s="39">
        <f>W1070*B1103</f>
        <v>456035.56178599998</v>
      </c>
      <c r="Z1070" s="40"/>
      <c r="AA1070" s="72"/>
      <c r="AB1070" s="72"/>
    </row>
    <row r="1071" spans="1:28" s="41" customFormat="1" ht="12" customHeight="1">
      <c r="A1071" s="46">
        <v>28300503</v>
      </c>
      <c r="B1071" s="30" t="s">
        <v>1135</v>
      </c>
      <c r="C1071" s="31">
        <v>-5161365.6900000004</v>
      </c>
      <c r="D1071" s="31">
        <v>-5140637.29</v>
      </c>
      <c r="E1071" s="31">
        <v>-5119908.8899999997</v>
      </c>
      <c r="F1071" s="31">
        <v>-5099180.49</v>
      </c>
      <c r="G1071" s="31">
        <v>-5078452.09</v>
      </c>
      <c r="H1071" s="31">
        <v>-5057723.6900000004</v>
      </c>
      <c r="I1071" s="32">
        <v>-5036995.29</v>
      </c>
      <c r="J1071" s="32">
        <v>-5016266.8899999997</v>
      </c>
      <c r="K1071" s="33">
        <v>-4995538.49</v>
      </c>
      <c r="L1071" s="33">
        <v>-4974810.09</v>
      </c>
      <c r="M1071" s="33">
        <v>-4954081.6900000004</v>
      </c>
      <c r="N1071" s="33">
        <v>-4933353.29</v>
      </c>
      <c r="O1071" s="33">
        <v>-4912624.8899999997</v>
      </c>
      <c r="P1071" s="34">
        <f t="shared" si="138"/>
        <v>-5036995.2899999991</v>
      </c>
      <c r="Q1071" s="49"/>
      <c r="R1071" s="122"/>
      <c r="S1071" s="50" t="s">
        <v>54</v>
      </c>
      <c r="T1071" s="38"/>
      <c r="U1071" s="39"/>
      <c r="V1071" s="39">
        <f>P1071</f>
        <v>-5036995.2899999991</v>
      </c>
      <c r="W1071" s="39"/>
      <c r="X1071" s="39"/>
      <c r="Y1071" s="39"/>
      <c r="Z1071" s="40"/>
      <c r="AA1071" s="72"/>
      <c r="AB1071" s="72"/>
    </row>
    <row r="1072" spans="1:28" s="41" customFormat="1" ht="12" customHeight="1">
      <c r="A1072" s="46">
        <v>28300511</v>
      </c>
      <c r="B1072" s="30" t="s">
        <v>1136</v>
      </c>
      <c r="C1072" s="31">
        <v>-1350431.6</v>
      </c>
      <c r="D1072" s="31">
        <v>-1350431.6</v>
      </c>
      <c r="E1072" s="31">
        <v>-1350431.6</v>
      </c>
      <c r="F1072" s="31">
        <v>-1350431.6</v>
      </c>
      <c r="G1072" s="31">
        <v>-1350431.6</v>
      </c>
      <c r="H1072" s="31">
        <v>-1350431.6</v>
      </c>
      <c r="I1072" s="32">
        <v>-1350431.6</v>
      </c>
      <c r="J1072" s="32">
        <v>-1350431.6</v>
      </c>
      <c r="K1072" s="33">
        <v>-1350431.6</v>
      </c>
      <c r="L1072" s="33">
        <v>-1350431.6</v>
      </c>
      <c r="M1072" s="33">
        <v>-1350431.6</v>
      </c>
      <c r="N1072" s="33">
        <v>-1236584.3</v>
      </c>
      <c r="O1072" s="33">
        <v>-1236584.3</v>
      </c>
      <c r="P1072" s="34">
        <f t="shared" si="138"/>
        <v>-1336200.6875</v>
      </c>
      <c r="Q1072" s="49"/>
      <c r="R1072" s="49"/>
      <c r="S1072" s="123" t="s">
        <v>731</v>
      </c>
      <c r="T1072" s="38"/>
      <c r="U1072" s="39"/>
      <c r="V1072" s="39"/>
      <c r="W1072" s="39">
        <f>P1072</f>
        <v>-1336200.6875</v>
      </c>
      <c r="X1072" s="39"/>
      <c r="Y1072" s="39"/>
      <c r="Z1072" s="40">
        <f>W1072</f>
        <v>-1336200.6875</v>
      </c>
      <c r="AA1072" s="72"/>
      <c r="AB1072" s="72"/>
    </row>
    <row r="1073" spans="1:28" s="41" customFormat="1" ht="12" customHeight="1">
      <c r="A1073" s="46">
        <v>28300561</v>
      </c>
      <c r="B1073" s="30" t="s">
        <v>1137</v>
      </c>
      <c r="C1073" s="31">
        <v>-14849920.02</v>
      </c>
      <c r="D1073" s="31">
        <v>-14772976.720000001</v>
      </c>
      <c r="E1073" s="31">
        <v>-14696033.42</v>
      </c>
      <c r="F1073" s="31">
        <v>-14619086.619999999</v>
      </c>
      <c r="G1073" s="31">
        <v>-14542143.039999999</v>
      </c>
      <c r="H1073" s="31">
        <v>-14465199.460000001</v>
      </c>
      <c r="I1073" s="32">
        <v>-14388256.16</v>
      </c>
      <c r="J1073" s="32">
        <v>-14311312.300000001</v>
      </c>
      <c r="K1073" s="33">
        <v>-14234368.439999999</v>
      </c>
      <c r="L1073" s="33">
        <v>-14157425.140000001</v>
      </c>
      <c r="M1073" s="33">
        <v>-14080481.560000001</v>
      </c>
      <c r="N1073" s="33">
        <v>-14003538.26</v>
      </c>
      <c r="O1073" s="33">
        <v>-13926594.960000001</v>
      </c>
      <c r="P1073" s="34">
        <f t="shared" si="138"/>
        <v>-14388256.550833331</v>
      </c>
      <c r="Q1073" s="42" t="s">
        <v>1138</v>
      </c>
      <c r="R1073" s="43"/>
      <c r="S1073" s="44" t="s">
        <v>691</v>
      </c>
      <c r="T1073" s="38"/>
      <c r="U1073" s="39"/>
      <c r="V1073" s="39"/>
      <c r="W1073" s="39">
        <f>P1073</f>
        <v>-14388256.550833331</v>
      </c>
      <c r="X1073" s="39">
        <f>W1073</f>
        <v>-14388256.550833331</v>
      </c>
      <c r="Y1073" s="39"/>
      <c r="Z1073" s="40"/>
      <c r="AA1073" s="72"/>
      <c r="AB1073" s="72"/>
    </row>
    <row r="1074" spans="1:28" s="41" customFormat="1" ht="12" customHeight="1">
      <c r="A1074" s="46">
        <v>28300581</v>
      </c>
      <c r="B1074" s="30" t="s">
        <v>1139</v>
      </c>
      <c r="C1074" s="31">
        <v>-9086842.9700000007</v>
      </c>
      <c r="D1074" s="31">
        <v>-9049440.8800000008</v>
      </c>
      <c r="E1074" s="31">
        <v>-8899770.8599999994</v>
      </c>
      <c r="F1074" s="31">
        <v>-9156888.7400000002</v>
      </c>
      <c r="G1074" s="31">
        <v>-8023932.6699999999</v>
      </c>
      <c r="H1074" s="31">
        <v>-5334145.63</v>
      </c>
      <c r="I1074" s="32">
        <v>-7245725.9199999999</v>
      </c>
      <c r="J1074" s="32">
        <v>-7434510.8899999997</v>
      </c>
      <c r="K1074" s="33">
        <v>-7587317.2300000004</v>
      </c>
      <c r="L1074" s="33">
        <v>-8705097.1199999992</v>
      </c>
      <c r="M1074" s="33">
        <v>-9137785.0299999993</v>
      </c>
      <c r="N1074" s="33">
        <v>-9553306.0199999996</v>
      </c>
      <c r="O1074" s="33">
        <v>-9670611.7300000004</v>
      </c>
      <c r="P1074" s="34">
        <f t="shared" si="138"/>
        <v>-8292220.6950000003</v>
      </c>
      <c r="Q1074" s="42"/>
      <c r="R1074" s="43"/>
      <c r="S1074" s="45" t="s">
        <v>115</v>
      </c>
      <c r="T1074" s="38"/>
      <c r="U1074" s="39">
        <f>P1074</f>
        <v>-8292220.6950000003</v>
      </c>
      <c r="V1074" s="39"/>
      <c r="W1074" s="39"/>
      <c r="X1074" s="39"/>
      <c r="Y1074" s="39"/>
      <c r="Z1074" s="40"/>
      <c r="AA1074" s="72"/>
      <c r="AB1074" s="72"/>
    </row>
    <row r="1075" spans="1:28" s="41" customFormat="1" ht="12" customHeight="1">
      <c r="A1075" s="46">
        <v>28300651</v>
      </c>
      <c r="B1075" s="30" t="s">
        <v>1140</v>
      </c>
      <c r="C1075" s="31">
        <v>-8321338.0599999996</v>
      </c>
      <c r="D1075" s="31">
        <v>-8279027.2999999998</v>
      </c>
      <c r="E1075" s="31">
        <v>-8236924.3799999999</v>
      </c>
      <c r="F1075" s="31">
        <v>-8068876.6399999997</v>
      </c>
      <c r="G1075" s="31">
        <v>-8029295.8099999996</v>
      </c>
      <c r="H1075" s="31">
        <v>-7987563.0800000001</v>
      </c>
      <c r="I1075" s="32">
        <v>-7946081.3600000003</v>
      </c>
      <c r="J1075" s="32">
        <v>-7904287.6500000004</v>
      </c>
      <c r="K1075" s="33">
        <v>-7862989.8600000003</v>
      </c>
      <c r="L1075" s="33">
        <v>-7820023.5499999998</v>
      </c>
      <c r="M1075" s="33">
        <v>-7777099.4100000001</v>
      </c>
      <c r="N1075" s="33">
        <v>-7735892.2300000004</v>
      </c>
      <c r="O1075" s="33">
        <v>-7693468.1500000004</v>
      </c>
      <c r="P1075" s="34">
        <f t="shared" si="138"/>
        <v>-7971288.697916667</v>
      </c>
      <c r="Q1075" s="42" t="s">
        <v>1141</v>
      </c>
      <c r="R1075" s="43"/>
      <c r="S1075" s="44" t="s">
        <v>691</v>
      </c>
      <c r="T1075" s="38"/>
      <c r="U1075" s="39"/>
      <c r="V1075" s="39"/>
      <c r="W1075" s="39">
        <f t="shared" ref="W1075:W1079" si="145">P1075</f>
        <v>-7971288.697916667</v>
      </c>
      <c r="X1075" s="39">
        <f>W1075</f>
        <v>-7971288.697916667</v>
      </c>
      <c r="Y1075" s="39"/>
      <c r="Z1075" s="40"/>
      <c r="AA1075" s="72"/>
      <c r="AB1075" s="72"/>
    </row>
    <row r="1076" spans="1:28" s="41" customFormat="1" ht="12" customHeight="1">
      <c r="A1076" s="46">
        <v>28300661</v>
      </c>
      <c r="B1076" s="30" t="s">
        <v>1142</v>
      </c>
      <c r="C1076" s="31">
        <v>-9534613.9000000004</v>
      </c>
      <c r="D1076" s="31">
        <v>-9450466.5500000007</v>
      </c>
      <c r="E1076" s="31">
        <v>-9366319.1999999993</v>
      </c>
      <c r="F1076" s="31">
        <v>-9282171.8499999996</v>
      </c>
      <c r="G1076" s="31">
        <v>-9198024.5</v>
      </c>
      <c r="H1076" s="31">
        <v>-9113877.1500000004</v>
      </c>
      <c r="I1076" s="32">
        <v>-9029729.8000000007</v>
      </c>
      <c r="J1076" s="32">
        <v>-8945582.4499999993</v>
      </c>
      <c r="K1076" s="33">
        <v>-8861435.0999999996</v>
      </c>
      <c r="L1076" s="33">
        <v>-8777287.75</v>
      </c>
      <c r="M1076" s="33">
        <v>-8693140.4000000004</v>
      </c>
      <c r="N1076" s="33">
        <v>-8608993.0500000007</v>
      </c>
      <c r="O1076" s="33">
        <v>-8524845.6999999993</v>
      </c>
      <c r="P1076" s="34">
        <f t="shared" si="138"/>
        <v>-9029729.7999999989</v>
      </c>
      <c r="Q1076" s="42" t="s">
        <v>1143</v>
      </c>
      <c r="R1076" s="43"/>
      <c r="S1076" s="44" t="s">
        <v>691</v>
      </c>
      <c r="T1076" s="38"/>
      <c r="U1076" s="39"/>
      <c r="V1076" s="39"/>
      <c r="W1076" s="39">
        <f t="shared" si="145"/>
        <v>-9029729.7999999989</v>
      </c>
      <c r="X1076" s="39">
        <f>W1076</f>
        <v>-9029729.7999999989</v>
      </c>
      <c r="Y1076" s="39"/>
      <c r="Z1076" s="40"/>
      <c r="AA1076" s="72"/>
      <c r="AB1076" s="72"/>
    </row>
    <row r="1077" spans="1:28" s="41" customFormat="1" ht="12" customHeight="1">
      <c r="A1077" s="46">
        <v>28300721</v>
      </c>
      <c r="B1077" s="30" t="s">
        <v>1144</v>
      </c>
      <c r="C1077" s="31">
        <v>-918671.82</v>
      </c>
      <c r="D1077" s="31">
        <v>-787432.32</v>
      </c>
      <c r="E1077" s="31">
        <v>-656192.81999999995</v>
      </c>
      <c r="F1077" s="31">
        <v>-524953.31999999995</v>
      </c>
      <c r="G1077" s="31">
        <v>-393713.82</v>
      </c>
      <c r="H1077" s="31">
        <v>-262474.32</v>
      </c>
      <c r="I1077" s="32">
        <v>-131234.82</v>
      </c>
      <c r="J1077" s="32">
        <v>0</v>
      </c>
      <c r="K1077" s="32">
        <v>0</v>
      </c>
      <c r="L1077" s="32">
        <v>0</v>
      </c>
      <c r="M1077" s="32">
        <v>0</v>
      </c>
      <c r="N1077" s="32">
        <v>0</v>
      </c>
      <c r="O1077" s="32">
        <v>0</v>
      </c>
      <c r="P1077" s="34">
        <f t="shared" si="138"/>
        <v>-267944.77749999997</v>
      </c>
      <c r="Q1077" s="42" t="s">
        <v>1118</v>
      </c>
      <c r="R1077" s="43"/>
      <c r="S1077" s="44" t="s">
        <v>691</v>
      </c>
      <c r="T1077" s="38"/>
      <c r="U1077" s="39"/>
      <c r="V1077" s="39"/>
      <c r="W1077" s="39">
        <f t="shared" si="145"/>
        <v>-267944.77749999997</v>
      </c>
      <c r="X1077" s="39">
        <f t="shared" ref="X1077:X1079" si="146">W1077</f>
        <v>-267944.77749999997</v>
      </c>
      <c r="Y1077" s="39"/>
      <c r="Z1077" s="40"/>
      <c r="AA1077" s="72"/>
      <c r="AB1077" s="72"/>
    </row>
    <row r="1078" spans="1:28" s="41" customFormat="1" ht="12" customHeight="1">
      <c r="A1078" s="46">
        <v>28300731</v>
      </c>
      <c r="B1078" s="30" t="s">
        <v>1145</v>
      </c>
      <c r="C1078" s="31">
        <v>-6460437.1200000001</v>
      </c>
      <c r="D1078" s="31">
        <v>-6328591.4199999999</v>
      </c>
      <c r="E1078" s="31">
        <v>-6196745.7199999997</v>
      </c>
      <c r="F1078" s="31">
        <v>-6064900.0199999996</v>
      </c>
      <c r="G1078" s="31">
        <v>-5933054.3200000003</v>
      </c>
      <c r="H1078" s="31">
        <v>-5801208.6200000001</v>
      </c>
      <c r="I1078" s="32">
        <v>-5669362.9199999999</v>
      </c>
      <c r="J1078" s="32">
        <v>-5537517.2199999997</v>
      </c>
      <c r="K1078" s="32">
        <v>-5405671.5199999996</v>
      </c>
      <c r="L1078" s="32">
        <v>-5273825.82</v>
      </c>
      <c r="M1078" s="32">
        <v>-5141980.12</v>
      </c>
      <c r="N1078" s="32">
        <v>-5010134.42</v>
      </c>
      <c r="O1078" s="32">
        <v>-4878288.72</v>
      </c>
      <c r="P1078" s="34">
        <f t="shared" si="138"/>
        <v>-5669362.9200000009</v>
      </c>
      <c r="Q1078" s="42" t="s">
        <v>1146</v>
      </c>
      <c r="R1078" s="43"/>
      <c r="S1078" s="44" t="s">
        <v>691</v>
      </c>
      <c r="T1078" s="38"/>
      <c r="U1078" s="39"/>
      <c r="V1078" s="39"/>
      <c r="W1078" s="39">
        <f t="shared" si="145"/>
        <v>-5669362.9200000009</v>
      </c>
      <c r="X1078" s="39">
        <f t="shared" si="146"/>
        <v>-5669362.9200000009</v>
      </c>
      <c r="Y1078" s="39"/>
      <c r="Z1078" s="40"/>
      <c r="AA1078" s="72"/>
      <c r="AB1078" s="72"/>
    </row>
    <row r="1079" spans="1:28" s="41" customFormat="1" ht="12" customHeight="1">
      <c r="A1079" s="46">
        <v>28300741</v>
      </c>
      <c r="B1079" s="30" t="s">
        <v>1147</v>
      </c>
      <c r="C1079" s="31">
        <v>-726657.37</v>
      </c>
      <c r="D1079" s="31">
        <v>-707017.82</v>
      </c>
      <c r="E1079" s="31">
        <v>-687378.27</v>
      </c>
      <c r="F1079" s="31">
        <v>-667738.72</v>
      </c>
      <c r="G1079" s="31">
        <v>-648099.17000000004</v>
      </c>
      <c r="H1079" s="31">
        <v>-628459.62</v>
      </c>
      <c r="I1079" s="32">
        <v>-608820.06999999995</v>
      </c>
      <c r="J1079" s="32">
        <v>-589180.52</v>
      </c>
      <c r="K1079" s="32">
        <v>-569540.97</v>
      </c>
      <c r="L1079" s="32">
        <v>-549901.42000000004</v>
      </c>
      <c r="M1079" s="32">
        <v>-530261.87</v>
      </c>
      <c r="N1079" s="32">
        <v>-510622.32</v>
      </c>
      <c r="O1079" s="32">
        <v>-490982.77</v>
      </c>
      <c r="P1079" s="34">
        <f t="shared" si="138"/>
        <v>-608820.06999999995</v>
      </c>
      <c r="Q1079" s="42" t="s">
        <v>1148</v>
      </c>
      <c r="R1079" s="43"/>
      <c r="S1079" s="44" t="s">
        <v>691</v>
      </c>
      <c r="T1079" s="38"/>
      <c r="U1079" s="39"/>
      <c r="V1079" s="39"/>
      <c r="W1079" s="39">
        <f t="shared" si="145"/>
        <v>-608820.06999999995</v>
      </c>
      <c r="X1079" s="39">
        <f t="shared" si="146"/>
        <v>-608820.06999999995</v>
      </c>
      <c r="Y1079" s="39"/>
      <c r="Z1079" s="40"/>
      <c r="AA1079" s="72"/>
      <c r="AB1079" s="72"/>
    </row>
    <row r="1080" spans="1:28" s="41" customFormat="1" ht="12" customHeight="1">
      <c r="A1080" s="59">
        <v>28300761</v>
      </c>
      <c r="B1080" s="30" t="s">
        <v>744</v>
      </c>
      <c r="C1080" s="31">
        <v>-1890939.75</v>
      </c>
      <c r="D1080" s="31">
        <v>-1886948.7</v>
      </c>
      <c r="E1080" s="31">
        <v>-2129786.75</v>
      </c>
      <c r="F1080" s="31">
        <v>-2381262.4500000002</v>
      </c>
      <c r="G1080" s="31">
        <v>-2596126.0499999998</v>
      </c>
      <c r="H1080" s="31">
        <v>-2626048.9500000002</v>
      </c>
      <c r="I1080" s="32">
        <v>-2653817.6</v>
      </c>
      <c r="J1080" s="32">
        <v>-2674841.4</v>
      </c>
      <c r="K1080" s="32">
        <v>-2674841.4</v>
      </c>
      <c r="L1080" s="32">
        <v>-2704389.1</v>
      </c>
      <c r="M1080" s="32">
        <v>-2704389.1</v>
      </c>
      <c r="N1080" s="32">
        <v>-2704389.1</v>
      </c>
      <c r="O1080" s="32">
        <v>-2720382.7</v>
      </c>
      <c r="P1080" s="34">
        <f t="shared" si="138"/>
        <v>-2503541.8187500001</v>
      </c>
      <c r="Q1080" s="42"/>
      <c r="R1080" s="43"/>
      <c r="S1080" s="44" t="s">
        <v>116</v>
      </c>
      <c r="T1080" s="38"/>
      <c r="U1080" s="39"/>
      <c r="V1080" s="39"/>
      <c r="W1080" s="39">
        <f>P1080</f>
        <v>-2503541.8187500001</v>
      </c>
      <c r="X1080" s="39"/>
      <c r="Y1080" s="39"/>
      <c r="Z1080" s="40">
        <f>W1080</f>
        <v>-2503541.8187500001</v>
      </c>
      <c r="AA1080" s="72"/>
      <c r="AB1080" s="72"/>
    </row>
    <row r="1081" spans="1:28" s="41" customFormat="1" ht="12" customHeight="1">
      <c r="A1081" s="46">
        <v>28302001</v>
      </c>
      <c r="B1081" s="30" t="s">
        <v>1149</v>
      </c>
      <c r="C1081" s="31">
        <v>-9766649.6600000001</v>
      </c>
      <c r="D1081" s="31">
        <v>-9035294.1099999994</v>
      </c>
      <c r="E1081" s="31">
        <v>-7393742.8399999999</v>
      </c>
      <c r="F1081" s="31">
        <v>-6649419.2199999997</v>
      </c>
      <c r="G1081" s="31">
        <v>-7107107.6600000001</v>
      </c>
      <c r="H1081" s="31">
        <v>-9356679.7699999996</v>
      </c>
      <c r="I1081" s="32">
        <v>-10729016.630000001</v>
      </c>
      <c r="J1081" s="32">
        <v>-13214001.65</v>
      </c>
      <c r="K1081" s="32">
        <v>-11298422.960000001</v>
      </c>
      <c r="L1081" s="32">
        <v>-12095246.99</v>
      </c>
      <c r="M1081" s="32">
        <v>-11645988.84</v>
      </c>
      <c r="N1081" s="32">
        <v>-11130138.9</v>
      </c>
      <c r="O1081" s="32">
        <v>-11547767.4</v>
      </c>
      <c r="P1081" s="34">
        <f t="shared" si="138"/>
        <v>-10026022.341666667</v>
      </c>
      <c r="Q1081" s="49"/>
      <c r="R1081" s="122"/>
      <c r="S1081" s="123" t="s">
        <v>415</v>
      </c>
      <c r="T1081" s="38"/>
      <c r="U1081" s="39"/>
      <c r="V1081" s="39"/>
      <c r="W1081" s="39">
        <f t="shared" ref="W1081:W1084" si="147">P1081</f>
        <v>-10026022.341666667</v>
      </c>
      <c r="X1081" s="39"/>
      <c r="Y1081" s="39"/>
      <c r="Z1081" s="40">
        <f t="shared" ref="Z1081:Z1084" si="148">W1081</f>
        <v>-10026022.341666667</v>
      </c>
      <c r="AA1081" s="72"/>
      <c r="AB1081" s="72"/>
    </row>
    <row r="1082" spans="1:28" s="41" customFormat="1" ht="12" customHeight="1">
      <c r="A1082" s="46">
        <v>28302002</v>
      </c>
      <c r="B1082" s="30" t="s">
        <v>1150</v>
      </c>
      <c r="C1082" s="31">
        <v>-19139206.800000001</v>
      </c>
      <c r="D1082" s="31">
        <v>-20831503.210000001</v>
      </c>
      <c r="E1082" s="31">
        <v>-20560370.989999998</v>
      </c>
      <c r="F1082" s="31">
        <v>-20812411.649999999</v>
      </c>
      <c r="G1082" s="31">
        <v>-21173743.829999998</v>
      </c>
      <c r="H1082" s="31">
        <v>-23675892.75</v>
      </c>
      <c r="I1082" s="32">
        <v>-24896407.539999999</v>
      </c>
      <c r="J1082" s="32">
        <v>-27436832.16</v>
      </c>
      <c r="K1082" s="32">
        <v>-27011594.370000001</v>
      </c>
      <c r="L1082" s="32">
        <v>-27418685.93</v>
      </c>
      <c r="M1082" s="32">
        <v>-27599853.34</v>
      </c>
      <c r="N1082" s="32">
        <v>-27913578.59</v>
      </c>
      <c r="O1082" s="32">
        <v>-28174889.32</v>
      </c>
      <c r="P1082" s="34">
        <f t="shared" si="138"/>
        <v>-24415660.201666668</v>
      </c>
      <c r="Q1082" s="49"/>
      <c r="R1082" s="122"/>
      <c r="S1082" s="123" t="s">
        <v>415</v>
      </c>
      <c r="T1082" s="38"/>
      <c r="U1082" s="39"/>
      <c r="V1082" s="39"/>
      <c r="W1082" s="39">
        <f t="shared" si="147"/>
        <v>-24415660.201666668</v>
      </c>
      <c r="X1082" s="39"/>
      <c r="Y1082" s="39"/>
      <c r="Z1082" s="40">
        <f t="shared" si="148"/>
        <v>-24415660.201666668</v>
      </c>
      <c r="AA1082" s="72"/>
      <c r="AB1082" s="72"/>
    </row>
    <row r="1083" spans="1:28" s="41" customFormat="1" ht="12" customHeight="1">
      <c r="A1083" s="46">
        <v>28302011</v>
      </c>
      <c r="B1083" s="30" t="s">
        <v>1151</v>
      </c>
      <c r="C1083" s="31">
        <v>-3357594.5</v>
      </c>
      <c r="D1083" s="31">
        <v>-3282769.5</v>
      </c>
      <c r="E1083" s="31">
        <v>-2989799.41</v>
      </c>
      <c r="F1083" s="31">
        <v>-3076073.3</v>
      </c>
      <c r="G1083" s="31">
        <v>-3112055.88</v>
      </c>
      <c r="H1083" s="31">
        <v>-3400940.69</v>
      </c>
      <c r="I1083" s="32">
        <v>-3984513.86</v>
      </c>
      <c r="J1083" s="32">
        <v>-4736772.87</v>
      </c>
      <c r="K1083" s="32">
        <v>-3584342.21</v>
      </c>
      <c r="L1083" s="32">
        <v>-3822824.39</v>
      </c>
      <c r="M1083" s="32">
        <v>-3798380.68</v>
      </c>
      <c r="N1083" s="32">
        <v>-3859340.79</v>
      </c>
      <c r="O1083" s="32">
        <v>-4135310.84</v>
      </c>
      <c r="P1083" s="34">
        <f t="shared" si="138"/>
        <v>-3616188.8541666674</v>
      </c>
      <c r="Q1083" s="49"/>
      <c r="R1083" s="122"/>
      <c r="S1083" s="123" t="s">
        <v>415</v>
      </c>
      <c r="T1083" s="38"/>
      <c r="U1083" s="39"/>
      <c r="V1083" s="39"/>
      <c r="W1083" s="39">
        <f t="shared" si="147"/>
        <v>-3616188.8541666674</v>
      </c>
      <c r="X1083" s="39"/>
      <c r="Y1083" s="39"/>
      <c r="Z1083" s="40">
        <f t="shared" si="148"/>
        <v>-3616188.8541666674</v>
      </c>
      <c r="AA1083" s="72"/>
      <c r="AB1083" s="72"/>
    </row>
    <row r="1084" spans="1:28" s="41" customFormat="1" ht="12" customHeight="1">
      <c r="A1084" s="46">
        <v>28302012</v>
      </c>
      <c r="B1084" s="30" t="s">
        <v>1152</v>
      </c>
      <c r="C1084" s="31">
        <v>-4896144.3600000003</v>
      </c>
      <c r="D1084" s="31">
        <v>-5247994.58</v>
      </c>
      <c r="E1084" s="31">
        <v>-5338376.5599999996</v>
      </c>
      <c r="F1084" s="31">
        <v>-4872530.3</v>
      </c>
      <c r="G1084" s="31">
        <v>-5202306.7300000004</v>
      </c>
      <c r="H1084" s="31">
        <v>-5943713.4000000004</v>
      </c>
      <c r="I1084" s="32">
        <v>-6046058.7000000002</v>
      </c>
      <c r="J1084" s="32">
        <v>-6642884.46</v>
      </c>
      <c r="K1084" s="32">
        <v>-6480221.3399999999</v>
      </c>
      <c r="L1084" s="32">
        <v>-6450270.4800000004</v>
      </c>
      <c r="M1084" s="32">
        <v>-6403128.7699999996</v>
      </c>
      <c r="N1084" s="32">
        <v>-6479790.3399999999</v>
      </c>
      <c r="O1084" s="32">
        <v>-6349302.1699999999</v>
      </c>
      <c r="P1084" s="34">
        <f t="shared" si="138"/>
        <v>-5894166.5770833334</v>
      </c>
      <c r="Q1084" s="49"/>
      <c r="R1084" s="122"/>
      <c r="S1084" s="123" t="s">
        <v>415</v>
      </c>
      <c r="T1084" s="38"/>
      <c r="U1084" s="39"/>
      <c r="V1084" s="39"/>
      <c r="W1084" s="39">
        <f t="shared" si="147"/>
        <v>-5894166.5770833334</v>
      </c>
      <c r="X1084" s="39"/>
      <c r="Y1084" s="39"/>
      <c r="Z1084" s="40">
        <f t="shared" si="148"/>
        <v>-5894166.5770833334</v>
      </c>
      <c r="AA1084" s="72"/>
      <c r="AB1084" s="72"/>
    </row>
    <row r="1085" spans="1:28" s="41" customFormat="1" ht="12" customHeight="1">
      <c r="A1085" s="46">
        <v>28302021</v>
      </c>
      <c r="B1085" s="30" t="s">
        <v>1153</v>
      </c>
      <c r="C1085" s="31">
        <v>-10323230.699999999</v>
      </c>
      <c r="D1085" s="31">
        <v>-10598131.550000001</v>
      </c>
      <c r="E1085" s="31">
        <v>-10884017.85</v>
      </c>
      <c r="F1085" s="31">
        <v>-10456400.18</v>
      </c>
      <c r="G1085" s="31">
        <v>-10469632.279999999</v>
      </c>
      <c r="H1085" s="31">
        <v>-10655630.33</v>
      </c>
      <c r="I1085" s="32">
        <v>-11388554.18</v>
      </c>
      <c r="J1085" s="32">
        <v>-12024445.73</v>
      </c>
      <c r="K1085" s="32">
        <v>-12612463.93</v>
      </c>
      <c r="L1085" s="32">
        <v>-11573608.98</v>
      </c>
      <c r="M1085" s="32">
        <v>-11744868.880000001</v>
      </c>
      <c r="N1085" s="32">
        <v>-11265621.93</v>
      </c>
      <c r="O1085" s="32">
        <v>-11463316.98</v>
      </c>
      <c r="P1085" s="34">
        <f t="shared" si="138"/>
        <v>-11213887.471666666</v>
      </c>
      <c r="Q1085" s="49"/>
      <c r="R1085" s="122"/>
      <c r="S1085" s="123" t="s">
        <v>115</v>
      </c>
      <c r="T1085" s="38"/>
      <c r="U1085" s="39">
        <f>P1085</f>
        <v>-11213887.471666666</v>
      </c>
      <c r="V1085" s="39"/>
      <c r="W1085" s="39"/>
      <c r="X1085" s="39"/>
      <c r="Y1085" s="39"/>
      <c r="Z1085" s="40"/>
      <c r="AA1085" s="72"/>
      <c r="AB1085" s="72"/>
    </row>
    <row r="1086" spans="1:28" s="41" customFormat="1" ht="12" customHeight="1">
      <c r="A1086" s="46">
        <v>28302022</v>
      </c>
      <c r="B1086" s="30" t="s">
        <v>1154</v>
      </c>
      <c r="C1086" s="31">
        <v>-4176673.83</v>
      </c>
      <c r="D1086" s="31">
        <v>-4401766.88</v>
      </c>
      <c r="E1086" s="31">
        <v>-4139119.18</v>
      </c>
      <c r="F1086" s="31">
        <v>-3667066.61</v>
      </c>
      <c r="G1086" s="31">
        <v>-3294654.71</v>
      </c>
      <c r="H1086" s="31">
        <v>-3137530.96</v>
      </c>
      <c r="I1086" s="32">
        <v>-3286286.25</v>
      </c>
      <c r="J1086" s="32">
        <v>-3515340.25</v>
      </c>
      <c r="K1086" s="32">
        <v>-3804827.35</v>
      </c>
      <c r="L1086" s="32">
        <v>-3986156.75</v>
      </c>
      <c r="M1086" s="32">
        <v>-4323923.2</v>
      </c>
      <c r="N1086" s="32">
        <v>-4587812.7</v>
      </c>
      <c r="O1086" s="32">
        <v>-4888014</v>
      </c>
      <c r="P1086" s="34">
        <f t="shared" si="138"/>
        <v>-3889735.7295833337</v>
      </c>
      <c r="Q1086" s="49"/>
      <c r="R1086" s="122"/>
      <c r="S1086" s="123" t="s">
        <v>115</v>
      </c>
      <c r="T1086" s="38"/>
      <c r="U1086" s="39">
        <f>P1086</f>
        <v>-3889735.7295833337</v>
      </c>
      <c r="V1086" s="39"/>
      <c r="W1086" s="39"/>
      <c r="X1086" s="39"/>
      <c r="Y1086" s="39"/>
      <c r="Z1086" s="40"/>
      <c r="AA1086" s="72"/>
      <c r="AB1086" s="72"/>
    </row>
    <row r="1087" spans="1:28" s="41" customFormat="1" ht="12" customHeight="1">
      <c r="A1087" s="46">
        <v>28302031</v>
      </c>
      <c r="B1087" s="30" t="s">
        <v>1155</v>
      </c>
      <c r="C1087" s="31">
        <v>-810121.9</v>
      </c>
      <c r="D1087" s="31">
        <v>-905153.75</v>
      </c>
      <c r="E1087" s="31">
        <v>-1163646.6000000001</v>
      </c>
      <c r="F1087" s="31">
        <v>-1042303.25</v>
      </c>
      <c r="G1087" s="31">
        <v>-1245899.92</v>
      </c>
      <c r="H1087" s="31">
        <v>-1161232.17</v>
      </c>
      <c r="I1087" s="32">
        <v>-1332919.75</v>
      </c>
      <c r="J1087" s="32">
        <v>-1378286.82</v>
      </c>
      <c r="K1087" s="32">
        <v>-536942.6</v>
      </c>
      <c r="L1087" s="32">
        <v>-380565.1</v>
      </c>
      <c r="M1087" s="32">
        <v>-674291.02</v>
      </c>
      <c r="N1087" s="32">
        <v>-304131.76</v>
      </c>
      <c r="O1087" s="32">
        <v>-94629.3</v>
      </c>
      <c r="P1087" s="34">
        <f t="shared" si="138"/>
        <v>-881479.0283333332</v>
      </c>
      <c r="Q1087" s="49"/>
      <c r="R1087" s="122"/>
      <c r="S1087" s="123" t="s">
        <v>415</v>
      </c>
      <c r="T1087" s="38"/>
      <c r="U1087" s="39"/>
      <c r="V1087" s="39"/>
      <c r="W1087" s="39">
        <f t="shared" ref="W1087" si="149">P1087</f>
        <v>-881479.0283333332</v>
      </c>
      <c r="X1087" s="39"/>
      <c r="Y1087" s="39"/>
      <c r="Z1087" s="40">
        <f t="shared" ref="Z1087" si="150">W1087</f>
        <v>-881479.0283333332</v>
      </c>
      <c r="AA1087" s="72"/>
      <c r="AB1087" s="72"/>
    </row>
    <row r="1088" spans="1:28" s="41" customFormat="1" ht="12" customHeight="1">
      <c r="A1088" s="46">
        <v>28302041</v>
      </c>
      <c r="B1088" s="30" t="s">
        <v>1156</v>
      </c>
      <c r="C1088" s="31">
        <v>-5962895.3099999996</v>
      </c>
      <c r="D1088" s="31">
        <v>-6340064.1900000004</v>
      </c>
      <c r="E1088" s="31">
        <v>-6216185.29</v>
      </c>
      <c r="F1088" s="31">
        <v>-6225566.1699999999</v>
      </c>
      <c r="G1088" s="31">
        <v>-6108113.7999999998</v>
      </c>
      <c r="H1088" s="31">
        <v>-6111150.8499999996</v>
      </c>
      <c r="I1088" s="32">
        <v>-5977746.7000000002</v>
      </c>
      <c r="J1088" s="32">
        <v>-5837624.75</v>
      </c>
      <c r="K1088" s="32">
        <v>-5653811.6500000004</v>
      </c>
      <c r="L1088" s="32">
        <v>-7424741.5599999996</v>
      </c>
      <c r="M1088" s="32">
        <v>-7786002.5999999996</v>
      </c>
      <c r="N1088" s="32">
        <v>-7980941.25</v>
      </c>
      <c r="O1088" s="32">
        <v>-7856467.4800000004</v>
      </c>
      <c r="P1088" s="34">
        <f t="shared" si="138"/>
        <v>-6547635.8504166668</v>
      </c>
      <c r="Q1088" s="42"/>
      <c r="R1088" s="43"/>
      <c r="S1088" s="44"/>
      <c r="T1088" s="38"/>
      <c r="U1088" s="39">
        <f>P1088</f>
        <v>-6547635.8504166668</v>
      </c>
      <c r="V1088" s="39"/>
      <c r="W1088" s="39"/>
      <c r="X1088" s="39"/>
      <c r="Y1088" s="39"/>
      <c r="Z1088" s="40"/>
      <c r="AA1088" s="72"/>
      <c r="AB1088" s="72"/>
    </row>
    <row r="1089" spans="1:28" s="41" customFormat="1" ht="12" customHeight="1">
      <c r="A1089" s="46">
        <v>28302051</v>
      </c>
      <c r="B1089" s="30" t="s">
        <v>1157</v>
      </c>
      <c r="C1089" s="31">
        <v>-2066183.23</v>
      </c>
      <c r="D1089" s="31">
        <v>-2147795.8199999998</v>
      </c>
      <c r="E1089" s="31">
        <v>-2145536.7000000002</v>
      </c>
      <c r="F1089" s="31">
        <v>-2064079.31</v>
      </c>
      <c r="G1089" s="31">
        <v>-1982621.92</v>
      </c>
      <c r="H1089" s="31">
        <v>-1901164.54</v>
      </c>
      <c r="I1089" s="32">
        <v>-1964614.33</v>
      </c>
      <c r="J1089" s="32">
        <v>-2055812.65</v>
      </c>
      <c r="K1089" s="32">
        <v>-2342261.56</v>
      </c>
      <c r="L1089" s="32">
        <v>-2865768.23</v>
      </c>
      <c r="M1089" s="32">
        <v>-3220535.25</v>
      </c>
      <c r="N1089" s="32">
        <v>-2722326.78</v>
      </c>
      <c r="O1089" s="32">
        <v>-2615399.0299999998</v>
      </c>
      <c r="P1089" s="34">
        <f t="shared" si="138"/>
        <v>-2312775.6850000001</v>
      </c>
      <c r="Q1089" s="42"/>
      <c r="R1089" s="43"/>
      <c r="S1089" s="44"/>
      <c r="T1089" s="38"/>
      <c r="U1089" s="39">
        <f>P1089</f>
        <v>-2312775.6850000001</v>
      </c>
      <c r="V1089" s="39"/>
      <c r="W1089" s="39"/>
      <c r="X1089" s="39"/>
      <c r="Y1089" s="39"/>
      <c r="Z1089" s="40"/>
      <c r="AA1089" s="72"/>
      <c r="AB1089" s="72"/>
    </row>
    <row r="1090" spans="1:28" s="41" customFormat="1" ht="12" customHeight="1">
      <c r="A1090" s="130">
        <v>28302061</v>
      </c>
      <c r="B1090" s="131" t="s">
        <v>1158</v>
      </c>
      <c r="C1090" s="132">
        <v>-3997176.14</v>
      </c>
      <c r="D1090" s="132">
        <v>-3898257.39</v>
      </c>
      <c r="E1090" s="132">
        <v>-3798176.49</v>
      </c>
      <c r="F1090" s="132">
        <v>-3699257.74</v>
      </c>
      <c r="G1090" s="132">
        <v>-3600338.99</v>
      </c>
      <c r="H1090" s="132">
        <v>-3501420.24</v>
      </c>
      <c r="I1090" s="133">
        <v>-3402501.49</v>
      </c>
      <c r="J1090" s="133">
        <v>-3303582.74</v>
      </c>
      <c r="K1090" s="133">
        <v>-3204663.99</v>
      </c>
      <c r="L1090" s="133">
        <v>-3105745.24</v>
      </c>
      <c r="M1090" s="133">
        <v>-3006826.49</v>
      </c>
      <c r="N1090" s="133">
        <v>-2907907.74</v>
      </c>
      <c r="O1090" s="133">
        <v>-2808988.99</v>
      </c>
      <c r="P1090" s="134">
        <f t="shared" si="138"/>
        <v>-3402646.758750001</v>
      </c>
      <c r="Q1090" s="42" t="s">
        <v>1159</v>
      </c>
      <c r="R1090" s="43"/>
      <c r="S1090" s="44" t="s">
        <v>691</v>
      </c>
      <c r="T1090" s="135"/>
      <c r="U1090" s="136"/>
      <c r="V1090" s="136"/>
      <c r="W1090" s="136">
        <f>P1090</f>
        <v>-3402646.758750001</v>
      </c>
      <c r="X1090" s="136">
        <f>W1090</f>
        <v>-3402646.758750001</v>
      </c>
      <c r="Y1090" s="136"/>
      <c r="Z1090" s="137"/>
      <c r="AA1090" s="72"/>
      <c r="AB1090" s="72"/>
    </row>
    <row r="1091" spans="1:28" s="41" customFormat="1" ht="11.25" customHeight="1" thickBot="1">
      <c r="A1091" s="138" t="s">
        <v>1160</v>
      </c>
      <c r="B1091" s="139"/>
      <c r="C1091" s="33">
        <v>-10959549411.560005</v>
      </c>
      <c r="D1091" s="33">
        <v>-10991954315.549992</v>
      </c>
      <c r="E1091" s="33">
        <v>-11084131179.300001</v>
      </c>
      <c r="F1091" s="33">
        <v>-11196859012.380003</v>
      </c>
      <c r="G1091" s="33">
        <v>-11184525477.869999</v>
      </c>
      <c r="H1091" s="33">
        <v>-11217464807.839998</v>
      </c>
      <c r="I1091" s="33">
        <v>-11175121559.570013</v>
      </c>
      <c r="J1091" s="33">
        <v>-11086137573.030003</v>
      </c>
      <c r="K1091" s="33">
        <v>-11068928781.270008</v>
      </c>
      <c r="L1091" s="33">
        <v>-11068951924.289999</v>
      </c>
      <c r="M1091" s="33">
        <v>-11099872884.920002</v>
      </c>
      <c r="N1091" s="33">
        <v>-11188440927.439999</v>
      </c>
      <c r="O1091" s="33">
        <v>-11215491565.459995</v>
      </c>
      <c r="P1091" s="140">
        <f t="shared" ref="P1091" si="151">(C1091+O1091+SUM(D1091:N1091)*2)/24</f>
        <v>-11120825744.330833</v>
      </c>
      <c r="Q1091" s="50"/>
      <c r="R1091" s="50"/>
      <c r="S1091" s="50" t="s">
        <v>39</v>
      </c>
      <c r="T1091" s="141">
        <f t="shared" ref="T1091:Z1091" si="152">SUM(T683:T1090)</f>
        <v>0</v>
      </c>
      <c r="U1091" s="141">
        <f t="shared" si="152"/>
        <v>-569687333.98625016</v>
      </c>
      <c r="V1091" s="141">
        <f t="shared" si="152"/>
        <v>-7470938252.5945826</v>
      </c>
      <c r="W1091" s="141">
        <f t="shared" si="152"/>
        <v>-3080200157.7412505</v>
      </c>
      <c r="X1091" s="141">
        <f t="shared" si="152"/>
        <v>-1624944513.5497236</v>
      </c>
      <c r="Y1091" s="141">
        <f t="shared" si="152"/>
        <v>-561106831.689026</v>
      </c>
      <c r="Z1091" s="141">
        <f t="shared" si="152"/>
        <v>-894148812.50249994</v>
      </c>
      <c r="AA1091" s="72"/>
      <c r="AB1091" s="72"/>
    </row>
    <row r="1092" spans="1:28" ht="11.25" customHeight="1" thickTop="1">
      <c r="C1092" s="142"/>
      <c r="D1092" s="142"/>
      <c r="E1092" s="142"/>
      <c r="F1092" s="142"/>
      <c r="G1092" s="142"/>
      <c r="H1092" s="142"/>
      <c r="I1092" s="142"/>
      <c r="J1092" s="142"/>
      <c r="K1092" s="142"/>
      <c r="L1092" s="142"/>
      <c r="M1092" s="142"/>
      <c r="N1092" s="142"/>
      <c r="O1092" s="142"/>
      <c r="P1092" s="143"/>
      <c r="Q1092" s="144"/>
      <c r="R1092" s="144"/>
      <c r="S1092" s="144"/>
      <c r="T1092" s="145"/>
      <c r="U1092" s="145"/>
      <c r="V1092" s="145"/>
      <c r="W1092" s="145"/>
      <c r="X1092" s="145"/>
      <c r="Y1092" s="145"/>
      <c r="Z1092" s="145"/>
      <c r="AA1092" s="6"/>
      <c r="AB1092" s="6"/>
    </row>
    <row r="1093" spans="1:28" ht="13.5" thickBot="1">
      <c r="C1093" s="142"/>
      <c r="D1093" s="142"/>
      <c r="E1093" s="142"/>
      <c r="F1093" s="142"/>
      <c r="G1093" s="142"/>
      <c r="H1093" s="142"/>
      <c r="I1093" s="146"/>
      <c r="J1093" s="146"/>
      <c r="K1093" s="146"/>
      <c r="L1093" s="146"/>
      <c r="M1093" s="146"/>
      <c r="N1093" s="146"/>
      <c r="O1093" s="146"/>
      <c r="P1093" s="147" t="s">
        <v>1161</v>
      </c>
      <c r="T1093" s="148">
        <f>T682</f>
        <v>921148642.41041708</v>
      </c>
      <c r="U1093" s="148">
        <f>U1091</f>
        <v>-569687333.98625016</v>
      </c>
      <c r="V1093" s="161">
        <f>V682+V1091</f>
        <v>-7389220146.9962492</v>
      </c>
      <c r="W1093" s="161">
        <f>W682+W1091</f>
        <v>7037758838.5766621</v>
      </c>
      <c r="X1093" s="161">
        <f>X682+X1091</f>
        <v>4926199219.8835926</v>
      </c>
      <c r="Y1093" s="161">
        <f>Y682+Y1091</f>
        <v>1649679152.9743228</v>
      </c>
      <c r="Z1093" s="161">
        <f>Z682+Z1091</f>
        <v>461880465.7187494</v>
      </c>
      <c r="AA1093" s="6"/>
      <c r="AB1093" s="6"/>
    </row>
    <row r="1094" spans="1:28" ht="11.25" customHeight="1" thickTop="1">
      <c r="C1094" s="146"/>
      <c r="D1094" s="146"/>
      <c r="E1094" s="146"/>
      <c r="F1094" s="146"/>
      <c r="G1094" s="146"/>
      <c r="H1094" s="146"/>
      <c r="I1094" s="146"/>
      <c r="J1094" s="146"/>
      <c r="K1094" s="146"/>
      <c r="L1094" s="146"/>
      <c r="M1094" s="146"/>
      <c r="N1094" s="146"/>
      <c r="O1094" s="146"/>
      <c r="AA1094" s="6"/>
      <c r="AB1094" s="6"/>
    </row>
    <row r="1095" spans="1:28" ht="11.25" customHeight="1">
      <c r="B1095" s="149" t="s">
        <v>1162</v>
      </c>
      <c r="C1095" s="146"/>
      <c r="D1095" s="146"/>
      <c r="E1095" s="146"/>
      <c r="F1095" s="146"/>
      <c r="G1095" s="146"/>
      <c r="H1095" s="146"/>
      <c r="I1095" s="146"/>
      <c r="J1095" s="146"/>
      <c r="K1095" s="146"/>
      <c r="L1095" s="146"/>
      <c r="M1095" s="146"/>
      <c r="N1095" s="146"/>
      <c r="O1095" s="146"/>
      <c r="T1095" s="23" t="s">
        <v>1163</v>
      </c>
      <c r="U1095" s="23">
        <f>T1093+U1093</f>
        <v>351461308.42416692</v>
      </c>
      <c r="V1095" s="23" t="s">
        <v>1164</v>
      </c>
      <c r="W1095" s="162">
        <f>SUM(W22:W29)+W478+W479+W480+W485</f>
        <v>413400059.68833333</v>
      </c>
      <c r="X1095" s="162">
        <v>0</v>
      </c>
      <c r="Y1095" s="162">
        <v>0</v>
      </c>
      <c r="Z1095" s="162">
        <f>SUM(Z22:Z29)+Z478+Z479+Z480+Z485</f>
        <v>413400059.68833333</v>
      </c>
      <c r="AA1095" s="6"/>
      <c r="AB1095" s="6"/>
    </row>
    <row r="1096" spans="1:28" ht="11.25" customHeight="1">
      <c r="B1096" s="150">
        <v>0.85422738957607447</v>
      </c>
      <c r="C1096" s="146"/>
      <c r="D1096" s="146"/>
      <c r="E1096" s="146"/>
      <c r="F1096" s="146"/>
      <c r="G1096" s="146"/>
      <c r="H1096" s="146"/>
      <c r="I1096" s="146"/>
      <c r="J1096" s="146"/>
      <c r="K1096" s="146"/>
      <c r="L1096" s="146"/>
      <c r="M1096" s="146"/>
      <c r="N1096" s="146"/>
      <c r="O1096" s="146"/>
      <c r="AA1096" s="6"/>
      <c r="AB1096" s="6"/>
    </row>
    <row r="1097" spans="1:28" ht="13.5" thickBot="1">
      <c r="B1097" s="150">
        <v>0.14577261042392556</v>
      </c>
      <c r="C1097" s="146"/>
      <c r="D1097" s="146"/>
      <c r="E1097" s="146"/>
      <c r="F1097" s="146"/>
      <c r="G1097" s="146"/>
      <c r="H1097" s="146"/>
      <c r="I1097" s="146"/>
      <c r="J1097" s="146"/>
      <c r="K1097" s="146"/>
      <c r="L1097" s="146"/>
      <c r="M1097" s="146"/>
      <c r="N1097" s="146"/>
      <c r="O1097" s="146"/>
      <c r="V1097" s="23" t="s">
        <v>1165</v>
      </c>
      <c r="W1097" s="163">
        <f>W1093-W1095</f>
        <v>6624358778.8883286</v>
      </c>
      <c r="X1097" s="163">
        <f t="shared" ref="X1097" si="153">X1093-X1095</f>
        <v>4926199219.8835926</v>
      </c>
      <c r="Y1097" s="163">
        <f>Y1093-Y1095</f>
        <v>1649679152.9743228</v>
      </c>
      <c r="Z1097" s="163">
        <f>Z1093-Z1095</f>
        <v>48480406.030416071</v>
      </c>
      <c r="AA1097" s="6"/>
      <c r="AB1097" s="6"/>
    </row>
    <row r="1098" spans="1:28" ht="11.25" customHeight="1" thickTop="1">
      <c r="B1098" s="150">
        <f>SUM(B1096:B1097)</f>
        <v>1</v>
      </c>
      <c r="C1098" s="146"/>
      <c r="D1098" s="146"/>
      <c r="E1098" s="146"/>
      <c r="F1098" s="146"/>
      <c r="G1098" s="146"/>
      <c r="H1098" s="146"/>
      <c r="I1098" s="146"/>
      <c r="J1098" s="146"/>
      <c r="K1098" s="146"/>
      <c r="L1098" s="146"/>
      <c r="M1098" s="146"/>
      <c r="N1098" s="146"/>
      <c r="O1098" s="146"/>
      <c r="AA1098" s="6"/>
      <c r="AB1098" s="6"/>
    </row>
    <row r="1099" spans="1:28" ht="11.25" customHeight="1">
      <c r="B1099" s="149"/>
      <c r="C1099" s="146"/>
      <c r="D1099" s="146"/>
      <c r="E1099" s="146"/>
      <c r="F1099" s="146"/>
      <c r="G1099" s="146"/>
      <c r="H1099" s="146"/>
      <c r="I1099" s="146"/>
      <c r="J1099" s="146"/>
      <c r="K1099" s="146"/>
      <c r="L1099" s="146"/>
      <c r="M1099" s="146"/>
      <c r="N1099" s="146"/>
      <c r="O1099" s="146"/>
      <c r="V1099" s="23" t="s">
        <v>1166</v>
      </c>
      <c r="W1099" s="23"/>
      <c r="X1099" s="151">
        <f>X1097/W1097</f>
        <v>0.74364921712623278</v>
      </c>
      <c r="Y1099" s="151">
        <f>Y1097/W1097</f>
        <v>0.24903227739291695</v>
      </c>
      <c r="Z1099" s="151">
        <f>Z1097/W1097</f>
        <v>7.3185054808507588E-3</v>
      </c>
      <c r="AA1099" s="6"/>
      <c r="AB1099" s="6"/>
    </row>
    <row r="1100" spans="1:28" ht="11.25" customHeight="1">
      <c r="A1100" s="6"/>
      <c r="B1100" s="149"/>
      <c r="C1100" s="146"/>
      <c r="D1100" s="146"/>
      <c r="E1100" s="146"/>
      <c r="F1100" s="146"/>
      <c r="G1100" s="146"/>
      <c r="H1100" s="146"/>
      <c r="I1100" s="146"/>
      <c r="J1100" s="146"/>
      <c r="K1100" s="146"/>
      <c r="L1100" s="146"/>
      <c r="M1100" s="146"/>
      <c r="N1100" s="146"/>
      <c r="O1100" s="146"/>
      <c r="T1100" s="152" t="s">
        <v>1167</v>
      </c>
      <c r="U1100" s="153"/>
      <c r="V1100" s="3"/>
      <c r="W1100" s="3"/>
      <c r="X1100" s="3"/>
      <c r="AA1100" s="6"/>
      <c r="AB1100" s="6"/>
    </row>
    <row r="1101" spans="1:28">
      <c r="A1101" s="3"/>
      <c r="B1101" s="149" t="s">
        <v>1168</v>
      </c>
      <c r="C1101" s="146"/>
      <c r="D1101" s="146"/>
      <c r="E1101" s="146"/>
      <c r="F1101" s="146"/>
      <c r="G1101" s="146"/>
      <c r="H1101" s="146"/>
      <c r="I1101" s="146"/>
      <c r="J1101" s="146"/>
      <c r="K1101" s="146"/>
      <c r="L1101" s="146"/>
      <c r="M1101" s="146"/>
      <c r="N1101" s="146"/>
      <c r="O1101" s="146"/>
      <c r="P1101" s="6" t="s">
        <v>1169</v>
      </c>
      <c r="T1101" s="150">
        <f>X1097/W1097</f>
        <v>0.74364921712623278</v>
      </c>
      <c r="U1101" s="6">
        <f>U1095*T1101</f>
        <v>261363926.85979316</v>
      </c>
      <c r="V1101" s="3"/>
      <c r="W1101" s="3"/>
      <c r="X1101" s="3"/>
    </row>
    <row r="1102" spans="1:28">
      <c r="A1102" s="3"/>
      <c r="B1102" s="150">
        <v>0.67179999999999995</v>
      </c>
      <c r="C1102" s="146"/>
      <c r="D1102" s="146"/>
      <c r="E1102" s="146"/>
      <c r="F1102" s="146"/>
      <c r="G1102" s="146"/>
      <c r="H1102" s="146"/>
      <c r="I1102" s="146"/>
      <c r="J1102" s="146"/>
      <c r="K1102" s="146"/>
      <c r="L1102" s="146"/>
      <c r="M1102" s="146"/>
      <c r="N1102" s="146"/>
      <c r="O1102" s="146"/>
      <c r="P1102" s="6" t="s">
        <v>1170</v>
      </c>
      <c r="T1102" s="150">
        <f>Y1093/W1097</f>
        <v>0.24903227739291695</v>
      </c>
      <c r="U1102" s="6">
        <f>U1095*T1102</f>
        <v>87525210.052364677</v>
      </c>
      <c r="V1102" s="3"/>
      <c r="W1102" s="3"/>
      <c r="X1102" s="3"/>
    </row>
    <row r="1103" spans="1:28">
      <c r="A1103" s="3"/>
      <c r="B1103" s="150">
        <v>0.32819999999999999</v>
      </c>
      <c r="C1103" s="146"/>
      <c r="D1103" s="146"/>
      <c r="E1103" s="146"/>
      <c r="F1103" s="146"/>
      <c r="G1103" s="146"/>
      <c r="H1103" s="146"/>
      <c r="I1103" s="146"/>
      <c r="J1103" s="146"/>
      <c r="K1103" s="146"/>
      <c r="L1103" s="146"/>
      <c r="M1103" s="146"/>
      <c r="N1103" s="146"/>
      <c r="O1103" s="146"/>
      <c r="P1103" s="6" t="s">
        <v>1171</v>
      </c>
      <c r="T1103" s="154">
        <f>Z1097/W1097</f>
        <v>7.3185054808507588E-3</v>
      </c>
      <c r="U1103" s="155">
        <f>U1095*T1103</f>
        <v>2572171.5120092444</v>
      </c>
      <c r="V1103" s="3"/>
      <c r="W1103" s="3"/>
      <c r="X1103" s="3"/>
    </row>
    <row r="1104" spans="1:28" ht="11.25" customHeight="1">
      <c r="A1104" s="3"/>
      <c r="B1104" s="150">
        <f>SUM(B1102:B1103)</f>
        <v>1</v>
      </c>
      <c r="C1104" s="146"/>
      <c r="D1104" s="146"/>
      <c r="E1104" s="146"/>
      <c r="F1104" s="146"/>
      <c r="G1104" s="146"/>
      <c r="H1104" s="146"/>
      <c r="I1104" s="146"/>
      <c r="J1104" s="146"/>
      <c r="K1104" s="146"/>
      <c r="L1104" s="146"/>
      <c r="M1104" s="146"/>
      <c r="N1104" s="146"/>
      <c r="O1104" s="146"/>
      <c r="P1104" s="6" t="s">
        <v>1172</v>
      </c>
      <c r="T1104" s="150">
        <f>SUM(T1101:T1103)</f>
        <v>1.0000000000000004</v>
      </c>
      <c r="U1104" s="6">
        <f>SUM(U1101:U1103)</f>
        <v>351461308.4241671</v>
      </c>
      <c r="V1104" s="3"/>
      <c r="W1104" s="3"/>
      <c r="X1104" s="3"/>
    </row>
    <row r="1105" spans="1:19" ht="12" customHeight="1">
      <c r="C1105" s="146"/>
      <c r="D1105" s="146"/>
      <c r="E1105" s="146"/>
      <c r="F1105" s="146"/>
      <c r="G1105" s="146"/>
      <c r="H1105" s="146"/>
      <c r="I1105" s="146"/>
      <c r="J1105" s="146"/>
      <c r="K1105" s="146"/>
      <c r="L1105" s="146"/>
      <c r="M1105" s="146"/>
      <c r="N1105" s="146"/>
      <c r="O1105" s="146"/>
    </row>
    <row r="1106" spans="1:19" ht="12" customHeight="1">
      <c r="C1106" s="146"/>
      <c r="D1106" s="146"/>
      <c r="E1106" s="146"/>
      <c r="F1106" s="146"/>
      <c r="G1106" s="146"/>
      <c r="H1106" s="146"/>
      <c r="I1106" s="146"/>
      <c r="J1106" s="146"/>
      <c r="K1106" s="146"/>
      <c r="L1106" s="146"/>
      <c r="M1106" s="146"/>
      <c r="N1106" s="146"/>
      <c r="O1106" s="146"/>
    </row>
    <row r="1107" spans="1:19">
      <c r="A1107" s="6"/>
      <c r="C1107" s="146"/>
      <c r="D1107" s="146"/>
      <c r="E1107" s="146"/>
      <c r="F1107" s="146"/>
      <c r="G1107" s="146"/>
      <c r="H1107" s="146"/>
      <c r="I1107" s="146"/>
      <c r="J1107" s="146"/>
      <c r="K1107" s="146"/>
      <c r="L1107" s="146"/>
      <c r="M1107" s="146"/>
      <c r="N1107" s="146"/>
      <c r="O1107" s="146"/>
    </row>
    <row r="1108" spans="1:19">
      <c r="A1108" s="3"/>
      <c r="I1108" s="146"/>
      <c r="J1108" s="146"/>
      <c r="K1108" s="146"/>
      <c r="L1108" s="146"/>
      <c r="M1108" s="146"/>
      <c r="N1108" s="146"/>
      <c r="O1108" s="146"/>
      <c r="P1108" s="1"/>
    </row>
    <row r="1109" spans="1:19">
      <c r="A1109" s="3"/>
      <c r="I1109" s="146"/>
      <c r="J1109" s="146"/>
      <c r="K1109" s="146"/>
      <c r="L1109" s="146"/>
      <c r="M1109" s="146"/>
      <c r="N1109" s="146"/>
      <c r="O1109" s="146"/>
      <c r="S1109" s="156"/>
    </row>
    <row r="1110" spans="1:19">
      <c r="A1110" s="6"/>
      <c r="S1110" s="156"/>
    </row>
    <row r="1111" spans="1:19">
      <c r="A1111" s="3"/>
      <c r="C1111" s="146"/>
      <c r="D1111" s="146"/>
      <c r="E1111" s="146"/>
      <c r="F1111" s="146"/>
      <c r="G1111" s="146"/>
      <c r="H1111" s="146"/>
      <c r="Q1111" s="157"/>
      <c r="R1111" s="157"/>
      <c r="S1111" s="158"/>
    </row>
    <row r="1112" spans="1:19">
      <c r="A1112" s="3"/>
      <c r="C1112" s="159"/>
      <c r="D1112" s="159"/>
      <c r="E1112" s="159"/>
      <c r="F1112" s="159"/>
      <c r="G1112" s="159"/>
      <c r="H1112" s="159"/>
      <c r="S1112" s="156"/>
    </row>
    <row r="1113" spans="1:19">
      <c r="A1113" s="3"/>
      <c r="C1113" s="146"/>
      <c r="D1113" s="146"/>
      <c r="E1113" s="146"/>
      <c r="F1113" s="146"/>
      <c r="G1113" s="146"/>
      <c r="H1113" s="146"/>
      <c r="I1113" s="146"/>
      <c r="J1113" s="146"/>
      <c r="K1113" s="146"/>
      <c r="L1113" s="146"/>
      <c r="M1113" s="146"/>
      <c r="N1113" s="146"/>
      <c r="O1113" s="146"/>
    </row>
    <row r="1114" spans="1:19">
      <c r="A1114" s="3"/>
      <c r="C1114" s="146"/>
      <c r="D1114" s="146"/>
      <c r="E1114" s="146"/>
      <c r="F1114" s="146"/>
      <c r="G1114" s="146"/>
      <c r="H1114" s="146"/>
      <c r="I1114" s="146"/>
      <c r="J1114" s="146"/>
      <c r="K1114" s="146"/>
      <c r="L1114" s="146"/>
      <c r="M1114" s="146"/>
      <c r="N1114" s="146"/>
      <c r="O1114" s="146"/>
    </row>
    <row r="1115" spans="1:19">
      <c r="A1115" s="3"/>
      <c r="C1115" s="146"/>
      <c r="D1115" s="146"/>
      <c r="E1115" s="146"/>
      <c r="F1115" s="146"/>
      <c r="G1115" s="146"/>
      <c r="H1115" s="146"/>
      <c r="I1115" s="159"/>
      <c r="J1115" s="159"/>
      <c r="K1115" s="159"/>
      <c r="L1115" s="159"/>
      <c r="M1115" s="159"/>
      <c r="N1115" s="159"/>
      <c r="O1115" s="159"/>
      <c r="P1115" s="143"/>
    </row>
    <row r="1116" spans="1:19">
      <c r="A1116" s="3"/>
      <c r="C1116" s="160"/>
      <c r="D1116" s="160"/>
      <c r="E1116" s="160"/>
      <c r="F1116" s="160"/>
      <c r="G1116" s="160"/>
      <c r="H1116" s="160"/>
      <c r="I1116" s="146"/>
      <c r="J1116" s="146"/>
      <c r="K1116" s="146"/>
      <c r="L1116" s="146"/>
      <c r="M1116" s="146"/>
      <c r="N1116" s="146"/>
      <c r="O1116" s="146"/>
    </row>
    <row r="1117" spans="1:19">
      <c r="A1117" s="3"/>
      <c r="C1117" s="146"/>
      <c r="D1117" s="146"/>
      <c r="E1117" s="146"/>
      <c r="F1117" s="146"/>
      <c r="G1117" s="146"/>
      <c r="H1117" s="146"/>
      <c r="I1117" s="146"/>
      <c r="J1117" s="146"/>
      <c r="K1117" s="146"/>
      <c r="L1117" s="146"/>
      <c r="M1117" s="146"/>
      <c r="N1117" s="146"/>
      <c r="O1117" s="146"/>
    </row>
    <row r="1118" spans="1:19">
      <c r="A1118" s="3"/>
      <c r="C1118" s="146"/>
      <c r="D1118" s="146"/>
      <c r="E1118" s="146"/>
      <c r="F1118" s="146"/>
      <c r="G1118" s="146"/>
      <c r="H1118" s="146"/>
      <c r="I1118" s="160"/>
      <c r="J1118" s="160"/>
      <c r="K1118" s="160"/>
      <c r="L1118" s="160"/>
      <c r="M1118" s="160"/>
      <c r="N1118" s="160"/>
      <c r="O1118" s="160"/>
      <c r="P1118" s="20"/>
    </row>
    <row r="1119" spans="1:19">
      <c r="A1119" s="3"/>
      <c r="C1119" s="146"/>
      <c r="D1119" s="146"/>
      <c r="E1119" s="146"/>
      <c r="F1119" s="146"/>
      <c r="G1119" s="146"/>
      <c r="H1119" s="146"/>
      <c r="I1119" s="146"/>
      <c r="J1119" s="146"/>
      <c r="K1119" s="146"/>
      <c r="L1119" s="146"/>
      <c r="M1119" s="146"/>
      <c r="N1119" s="146"/>
      <c r="O1119" s="146"/>
    </row>
    <row r="1120" spans="1:19">
      <c r="A1120" s="3"/>
      <c r="Q1120" s="3"/>
      <c r="R1120" s="3"/>
      <c r="S1120" s="3"/>
    </row>
    <row r="1121" spans="1:19">
      <c r="A1121" s="3"/>
      <c r="Q1121" s="3"/>
      <c r="R1121" s="3"/>
      <c r="S1121" s="3"/>
    </row>
    <row r="1122" spans="1:19">
      <c r="Q1122" s="3"/>
      <c r="R1122" s="3"/>
      <c r="S1122" s="3"/>
    </row>
    <row r="1123" spans="1:19">
      <c r="Q1123" s="3"/>
      <c r="R1123" s="3"/>
      <c r="S1123" s="3"/>
    </row>
    <row r="1124" spans="1:19">
      <c r="Q1124" s="3"/>
      <c r="R1124" s="3"/>
      <c r="S1124" s="3"/>
    </row>
    <row r="1125" spans="1:19">
      <c r="Q1125" s="3"/>
      <c r="R1125" s="3"/>
      <c r="S1125" s="3"/>
    </row>
    <row r="1126" spans="1:19">
      <c r="Q1126" s="3"/>
      <c r="R1126" s="3"/>
      <c r="S1126" s="3"/>
    </row>
    <row r="1127" spans="1:19">
      <c r="Q1127" s="3"/>
      <c r="R1127" s="3"/>
      <c r="S1127" s="3"/>
    </row>
    <row r="1128" spans="1:19">
      <c r="Q1128" s="3"/>
      <c r="R1128" s="3"/>
      <c r="S1128" s="3"/>
    </row>
    <row r="1129" spans="1:19">
      <c r="Q1129" s="3"/>
      <c r="R1129" s="3"/>
      <c r="S1129" s="3"/>
    </row>
    <row r="1489" spans="1:19">
      <c r="A1489" s="3"/>
    </row>
    <row r="1490" spans="1:19">
      <c r="A1490" s="3"/>
    </row>
    <row r="1491" spans="1:19">
      <c r="A1491" s="3"/>
    </row>
    <row r="1492" spans="1:19">
      <c r="A1492" s="3"/>
    </row>
    <row r="1493" spans="1:19">
      <c r="A1493" s="3"/>
    </row>
    <row r="1494" spans="1:19">
      <c r="A1494" s="3"/>
    </row>
    <row r="1495" spans="1:19">
      <c r="A1495" s="3"/>
    </row>
    <row r="1497" spans="1:19">
      <c r="Q1497" s="3"/>
      <c r="R1497" s="3"/>
      <c r="S1497" s="3"/>
    </row>
    <row r="1498" spans="1:19">
      <c r="Q1498" s="3"/>
      <c r="R1498" s="3"/>
      <c r="S1498" s="3"/>
    </row>
    <row r="1499" spans="1:19">
      <c r="Q1499" s="3"/>
      <c r="R1499" s="3"/>
      <c r="S1499" s="3"/>
    </row>
    <row r="1500" spans="1:19">
      <c r="Q1500" s="3"/>
      <c r="R1500" s="3"/>
      <c r="S1500" s="3"/>
    </row>
    <row r="1501" spans="1:19">
      <c r="Q1501" s="3"/>
      <c r="R1501" s="3"/>
      <c r="S1501" s="3"/>
    </row>
    <row r="1502" spans="1:19">
      <c r="Q1502" s="3"/>
      <c r="R1502" s="3"/>
      <c r="S1502" s="3"/>
    </row>
    <row r="1503" spans="1:19">
      <c r="Q1503" s="3"/>
      <c r="R1503" s="3"/>
      <c r="S1503" s="3"/>
    </row>
    <row r="1563" spans="1:1">
      <c r="A1563" s="3"/>
    </row>
    <row r="1570" spans="1:19">
      <c r="A1570" s="3"/>
    </row>
    <row r="1571" spans="1:19">
      <c r="A1571" s="3"/>
      <c r="Q1571" s="3"/>
      <c r="R1571" s="3"/>
      <c r="S1571" s="3"/>
    </row>
    <row r="1572" spans="1:19">
      <c r="A1572" s="3"/>
    </row>
    <row r="1573" spans="1:19">
      <c r="A1573" s="3"/>
    </row>
    <row r="1574" spans="1:19">
      <c r="A1574" s="3"/>
    </row>
    <row r="1575" spans="1:19">
      <c r="A1575" s="3"/>
    </row>
    <row r="1576" spans="1:19">
      <c r="A1576" s="3"/>
    </row>
    <row r="1577" spans="1:19">
      <c r="A1577" s="3"/>
    </row>
    <row r="1578" spans="1:19">
      <c r="A1578" s="3"/>
      <c r="Q1578" s="3"/>
      <c r="R1578" s="3"/>
      <c r="S1578" s="3"/>
    </row>
    <row r="1579" spans="1:19">
      <c r="A1579" s="3"/>
      <c r="Q1579" s="3"/>
      <c r="R1579" s="3"/>
      <c r="S1579" s="3"/>
    </row>
    <row r="1580" spans="1:19">
      <c r="A1580" s="3"/>
      <c r="Q1580" s="3"/>
      <c r="R1580" s="3"/>
      <c r="S1580" s="3"/>
    </row>
    <row r="1581" spans="1:19">
      <c r="A1581" s="3"/>
      <c r="Q1581" s="3"/>
      <c r="R1581" s="3"/>
      <c r="S1581" s="3"/>
    </row>
    <row r="1582" spans="1:19">
      <c r="A1582" s="3"/>
      <c r="Q1582" s="3"/>
      <c r="R1582" s="3"/>
      <c r="S1582" s="3"/>
    </row>
    <row r="1583" spans="1:19">
      <c r="Q1583" s="3"/>
      <c r="R1583" s="3"/>
      <c r="S1583" s="3"/>
    </row>
    <row r="1584" spans="1:19">
      <c r="Q1584" s="3"/>
      <c r="R1584" s="3"/>
      <c r="S1584" s="3"/>
    </row>
    <row r="1585" spans="17:19">
      <c r="Q1585" s="3"/>
      <c r="R1585" s="3"/>
      <c r="S1585" s="3"/>
    </row>
    <row r="1586" spans="17:19">
      <c r="Q1586" s="3"/>
      <c r="R1586" s="3"/>
      <c r="S1586" s="3"/>
    </row>
    <row r="1587" spans="17:19">
      <c r="Q1587" s="3"/>
      <c r="R1587" s="3"/>
      <c r="S1587" s="3"/>
    </row>
    <row r="1588" spans="17:19">
      <c r="Q1588" s="3"/>
      <c r="R1588" s="3"/>
      <c r="S1588" s="3"/>
    </row>
    <row r="1589" spans="17:19">
      <c r="Q1589" s="3"/>
      <c r="R1589" s="3"/>
      <c r="S1589" s="3"/>
    </row>
    <row r="1590" spans="17:19">
      <c r="Q1590" s="3"/>
      <c r="R1590" s="3"/>
      <c r="S1590" s="3"/>
    </row>
    <row r="2038" spans="1:19">
      <c r="A2038" s="3"/>
    </row>
    <row r="2039" spans="1:19">
      <c r="A2039" s="3"/>
    </row>
    <row r="2046" spans="1:19">
      <c r="Q2046" s="3"/>
      <c r="R2046" s="3"/>
      <c r="S2046" s="3"/>
    </row>
    <row r="2047" spans="1:19">
      <c r="Q2047" s="3"/>
      <c r="R2047" s="3"/>
      <c r="S2047" s="3"/>
    </row>
  </sheetData>
  <autoFilter ref="A7:Z1091"/>
  <mergeCells count="2">
    <mergeCell ref="T6:U6"/>
    <mergeCell ref="X6:Z6"/>
  </mergeCells>
  <conditionalFormatting sqref="B6">
    <cfRule type="cellIs" dxfId="1" priority="1" stopIfTrue="1" operator="equal">
      <formula>"NOT OK!"</formula>
    </cfRule>
    <cfRule type="cellIs" dxfId="0" priority="2" stopIfTrue="1" operator="equal">
      <formula>"OK!"</formula>
    </cfRule>
  </conditionalFormatting>
  <printOptions horizontalCentered="1"/>
  <pageMargins left="0.75" right="0.7" top="0.5" bottom="0.5" header="0.3" footer="0.05"/>
  <pageSetup scale="74" fitToHeight="0" orientation="landscape" r:id="rId1"/>
  <headerFooter>
    <oddFooter>&amp;RExhibit No. ___(SEF-29)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1AC7E15-6979-483D-BDEA-05D95A5A7FC9}"/>
</file>

<file path=customXml/itemProps2.xml><?xml version="1.0" encoding="utf-8"?>
<ds:datastoreItem xmlns:ds="http://schemas.openxmlformats.org/officeDocument/2006/customXml" ds:itemID="{CC0F90F9-FA98-421C-95E5-7DCF7FF32769}"/>
</file>

<file path=customXml/itemProps3.xml><?xml version="1.0" encoding="utf-8"?>
<ds:datastoreItem xmlns:ds="http://schemas.openxmlformats.org/officeDocument/2006/customXml" ds:itemID="{DC149F4C-D3C5-4A8B-801E-CC0404F8D171}"/>
</file>

<file path=customXml/itemProps4.xml><?xml version="1.0" encoding="utf-8"?>
<ds:datastoreItem xmlns:ds="http://schemas.openxmlformats.org/officeDocument/2006/customXml" ds:itemID="{35D91365-A13F-4A2C-9BC7-987DF74960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 Work Cap Exhibit</vt:lpstr>
      <vt:lpstr>'Detail Work Cap Exhibit'!Print_Area</vt:lpstr>
      <vt:lpstr>'Detail Work Cap Exhibit'!Print_Titles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Winne</dc:creator>
  <cp:lastModifiedBy>SFree</cp:lastModifiedBy>
  <cp:lastPrinted>2017-08-04T00:12:14Z</cp:lastPrinted>
  <dcterms:created xsi:type="dcterms:W3CDTF">2017-08-02T16:00:09Z</dcterms:created>
  <dcterms:modified xsi:type="dcterms:W3CDTF">2017-08-04T00:12:44Z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