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10590"/>
  </bookViews>
  <sheets>
    <sheet name="Summary Work Cap Exhibit" sheetId="1" r:id="rId1"/>
  </sheets>
  <externalReferences>
    <externalReference r:id="rId2"/>
  </externalReferences>
  <definedNames>
    <definedName name="__123Graph_D" hidden="1">#REF!</definedName>
    <definedName name="__123Graph_ECURRENT" hidden="1">[1]ConsolidatingPL!#REF!</definedName>
    <definedName name="_Apr16">#REF!</definedName>
    <definedName name="_Aug16">#REF!</definedName>
    <definedName name="_Dec15">#REF!</definedName>
    <definedName name="_End">#REF!</definedName>
    <definedName name="_Feb16">#REF!</definedName>
    <definedName name="_Fill" hidden="1">#REF!</definedName>
    <definedName name="_Filter">#REF!</definedName>
    <definedName name="_Jan16">#REF!</definedName>
    <definedName name="_July16">#REF!</definedName>
    <definedName name="_Jun09">" BS!$AI$7:$AI$1643"</definedName>
    <definedName name="_Jun16">#REF!</definedName>
    <definedName name="_Key1" hidden="1">#REF!</definedName>
    <definedName name="_Key2" hidden="1">#REF!</definedName>
    <definedName name="_Mar16">#REF!</definedName>
    <definedName name="_May16">#REF!</definedName>
    <definedName name="_Nov15">#REF!</definedName>
    <definedName name="_Oct15">#REF!</definedName>
    <definedName name="_Order1" hidden="1">255</definedName>
    <definedName name="_Order2" hidden="1">255</definedName>
    <definedName name="_Sept15">#REF!</definedName>
    <definedName name="_Sept16">#REF!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S_Accounts">#REF!</definedName>
    <definedName name="CBWorkbookPriority" hidden="1">-2060790043</definedName>
    <definedName name="CombWC_LineItem">#REF!</definedName>
    <definedName name="Data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RBLine">#REF!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sRBLine">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_SEF_6_Common_Adjs">'Summary Work Cap Exhibit'!$E$2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ept16AMA">#REF!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C39" i="1"/>
  <c r="D38" i="1"/>
  <c r="C38" i="1"/>
  <c r="C37" i="1"/>
  <c r="D39" i="1"/>
  <c r="D37" i="1"/>
  <c r="C34" i="1" l="1"/>
  <c r="C33" i="1"/>
  <c r="C32" i="1"/>
  <c r="D29" i="1"/>
  <c r="D33" i="1" s="1"/>
  <c r="D32" i="1"/>
  <c r="D20" i="1"/>
  <c r="D24" i="1" s="1"/>
  <c r="C20" i="1"/>
  <c r="C24" i="1" s="1"/>
  <c r="E18" i="1"/>
  <c r="E16" i="1"/>
  <c r="E12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C26" i="1" l="1"/>
  <c r="C28" i="1"/>
  <c r="C30" i="1" s="1"/>
  <c r="D28" i="1"/>
  <c r="D30" i="1" s="1"/>
  <c r="D26" i="1"/>
  <c r="E24" i="1"/>
  <c r="D34" i="1"/>
  <c r="E20" i="1"/>
  <c r="E22" i="1"/>
  <c r="E26" i="1" l="1"/>
</calcChain>
</file>

<file path=xl/sharedStrings.xml><?xml version="1.0" encoding="utf-8"?>
<sst xmlns="http://schemas.openxmlformats.org/spreadsheetml/2006/main" count="39" uniqueCount="32">
  <si>
    <t>Summary Working Capital</t>
  </si>
  <si>
    <t>Comparison Between PSE Original and Rebuttal Filing</t>
  </si>
  <si>
    <t>Adjustment Numbers 20.23E and 15.23G</t>
  </si>
  <si>
    <t>PSE Orginal Filing</t>
  </si>
  <si>
    <t>PSE Rebuttal Filing</t>
  </si>
  <si>
    <t>Line No.</t>
  </si>
  <si>
    <t>Description</t>
  </si>
  <si>
    <t>Adjustment 5.04 E&amp;G WC</t>
  </si>
  <si>
    <t>Adjustment 20.23E and 15.23G WC</t>
  </si>
  <si>
    <t>Adjustment</t>
  </si>
  <si>
    <t>Average Invested Capital</t>
  </si>
  <si>
    <t>Total Average Invested Capital</t>
  </si>
  <si>
    <t>Investments</t>
  </si>
  <si>
    <t>Total Electric Rate Base and Operating</t>
  </si>
  <si>
    <t>Total Gas Rate Base and Operating</t>
  </si>
  <si>
    <t>Total Electric and Gas Investment (lines 7 + 9)</t>
  </si>
  <si>
    <t>Total Non Operating Investments</t>
  </si>
  <si>
    <t>Total Average Investments (Lines 11+13)</t>
  </si>
  <si>
    <t>Investor Supplied Working Capital</t>
  </si>
  <si>
    <t>Remove CWIP</t>
  </si>
  <si>
    <t>Net Investment</t>
  </si>
  <si>
    <t>Total Non-Operating Investments(Line 13)</t>
  </si>
  <si>
    <t>Net Non-Operating Investments</t>
  </si>
  <si>
    <t xml:space="preserve"> </t>
  </si>
  <si>
    <t>Working Capital Spread</t>
  </si>
  <si>
    <t>Percent Electric in Net Investment</t>
  </si>
  <si>
    <t>(Line 7 / Line 21)</t>
  </si>
  <si>
    <t>Percent Gas in Net Investment</t>
  </si>
  <si>
    <t>(Line 9 / Line 21)</t>
  </si>
  <si>
    <t>Percent Non-Operating in Net Investment</t>
  </si>
  <si>
    <t>(Line 25 /Line 21)</t>
  </si>
  <si>
    <t>Exhibit No. ___(SEF-28)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</si>
</sst>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00000"/>
    <numFmt numFmtId="166" formatCode="0.0000000"/>
    <numFmt numFmtId="167" formatCode="0000"/>
    <numFmt numFmtId="168" formatCode="000000"/>
    <numFmt numFmtId="169" formatCode="d\.mmm\.yy"/>
    <numFmt numFmtId="170" formatCode="#."/>
    <numFmt numFmtId="171" formatCode="_(* ###0_);_(* \(###0\);_(* &quot;-&quot;_);_(@_)"/>
    <numFmt numFmtId="172" formatCode="_([$€-2]* #,##0.00_);_([$€-2]* \(#,##0.00\);_([$€-2]* &quot;-&quot;??_)"/>
    <numFmt numFmtId="173" formatCode="_(&quot;$&quot;* #,##0.0_);_(&quot;$&quot;* \(#,##0.0\);_(&quot;$&quot;* &quot;-&quot;??_);_(@_)"/>
    <numFmt numFmtId="174" formatCode="0.00_)"/>
    <numFmt numFmtId="175" formatCode="&quot;$&quot;#,##0;\-&quot;$&quot;#,##0"/>
    <numFmt numFmtId="176" formatCode="0.0%"/>
    <numFmt numFmtId="177" formatCode="_(&quot;$&quot;* #,##0.0000_);_(&quot;$&quot;* \(#,##0.0000\);_(&quot;$&quot;* &quot;-&quot;????_);_(@_)"/>
    <numFmt numFmtId="178" formatCode="_(* #,##0_);_(* \(#,##0\);_(* &quot;-&quot;??_);_(@_)"/>
    <numFmt numFmtId="179" formatCode="_(* #,##0.0_);_(* \(#,##0.0\);_(* &quot;-&quot;_);_(@_)"/>
    <numFmt numFmtId="180" formatCode="&quot;$&quot;#,##0.00"/>
  </numFmts>
  <fonts count="43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</borders>
  <cellStyleXfs count="608">
    <xf numFmtId="0" fontId="0" fillId="0" borderId="0"/>
    <xf numFmtId="44" fontId="2" fillId="0" borderId="0" applyFont="0" applyFill="0" applyBorder="0" applyAlignment="0" applyProtection="0"/>
    <xf numFmtId="0" fontId="2" fillId="0" borderId="0"/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6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3" fillId="0" borderId="0"/>
    <xf numFmtId="0" fontId="3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0" fontId="3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6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3" fillId="0" borderId="0"/>
    <xf numFmtId="0" fontId="3" fillId="0" borderId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3" fillId="0" borderId="0"/>
    <xf numFmtId="167" fontId="4" fillId="0" borderId="0">
      <alignment horizontal="left"/>
    </xf>
    <xf numFmtId="168" fontId="5" fillId="0" borderId="0">
      <alignment horizontal="left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169" fontId="7" fillId="0" borderId="0" applyFill="0" applyBorder="0" applyAlignment="0"/>
    <xf numFmtId="41" fontId="2" fillId="15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70" fontId="14" fillId="0" borderId="0">
      <protection locked="0"/>
    </xf>
    <xf numFmtId="0" fontId="12" fillId="0" borderId="0"/>
    <xf numFmtId="0" fontId="15" fillId="0" borderId="0" applyNumberFormat="0" applyAlignment="0">
      <alignment horizontal="left"/>
    </xf>
    <xf numFmtId="0" fontId="16" fillId="0" borderId="0" applyNumberFormat="0" applyAlignment="0"/>
    <xf numFmtId="0" fontId="11" fillId="0" borderId="0"/>
    <xf numFmtId="0" fontId="12" fillId="0" borderId="0"/>
    <xf numFmtId="0" fontId="11" fillId="0" borderId="0"/>
    <xf numFmtId="0" fontId="1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2" fillId="0" borderId="0"/>
    <xf numFmtId="172" fontId="2" fillId="0" borderId="0" applyFont="0" applyFill="0" applyBorder="0" applyAlignment="0" applyProtection="0">
      <alignment horizontal="left" wrapText="1"/>
    </xf>
    <xf numFmtId="2" fontId="10" fillId="0" borderId="0" applyFont="0" applyFill="0" applyBorder="0" applyAlignment="0" applyProtection="0"/>
    <xf numFmtId="0" fontId="11" fillId="0" borderId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38" fontId="17" fillId="15" borderId="0" applyNumberFormat="0" applyBorder="0" applyAlignment="0" applyProtection="0"/>
    <xf numFmtId="173" fontId="18" fillId="0" borderId="0" applyNumberFormat="0" applyFill="0" applyBorder="0" applyProtection="0">
      <alignment horizontal="right"/>
    </xf>
    <xf numFmtId="0" fontId="19" fillId="0" borderId="5" applyNumberFormat="0" applyAlignment="0" applyProtection="0">
      <alignment horizontal="left" vertical="center"/>
    </xf>
    <xf numFmtId="0" fontId="19" fillId="0" borderId="6">
      <alignment horizontal="left" vertical="center"/>
    </xf>
    <xf numFmtId="14" fontId="1" fillId="16" borderId="7">
      <alignment horizontal="center" vertical="center" wrapText="1"/>
    </xf>
    <xf numFmtId="38" fontId="20" fillId="0" borderId="0"/>
    <xf numFmtId="40" fontId="20" fillId="0" borderId="0"/>
    <xf numFmtId="10" fontId="17" fillId="17" borderId="8" applyNumberFormat="0" applyBorder="0" applyAlignment="0" applyProtection="0"/>
    <xf numFmtId="10" fontId="17" fillId="17" borderId="8" applyNumberFormat="0" applyBorder="0" applyAlignment="0" applyProtection="0"/>
    <xf numFmtId="10" fontId="17" fillId="17" borderId="8" applyNumberFormat="0" applyBorder="0" applyAlignment="0" applyProtection="0"/>
    <xf numFmtId="10" fontId="17" fillId="17" borderId="8" applyNumberFormat="0" applyBorder="0" applyAlignment="0" applyProtection="0"/>
    <xf numFmtId="41" fontId="21" fillId="18" borderId="9">
      <alignment horizontal="left"/>
      <protection locked="0"/>
    </xf>
    <xf numFmtId="10" fontId="21" fillId="18" borderId="9">
      <alignment horizontal="right"/>
      <protection locked="0"/>
    </xf>
    <xf numFmtId="41" fontId="21" fillId="18" borderId="9">
      <alignment horizontal="left"/>
      <protection locked="0"/>
    </xf>
    <xf numFmtId="0" fontId="17" fillId="15" borderId="0"/>
    <xf numFmtId="3" fontId="22" fillId="0" borderId="0" applyFill="0" applyBorder="0" applyAlignment="0" applyProtection="0"/>
    <xf numFmtId="44" fontId="1" fillId="0" borderId="10" applyNumberFormat="0" applyFont="0" applyAlignment="0">
      <alignment horizontal="center"/>
    </xf>
    <xf numFmtId="44" fontId="1" fillId="0" borderId="10" applyNumberFormat="0" applyFont="0" applyAlignment="0">
      <alignment horizontal="center"/>
    </xf>
    <xf numFmtId="44" fontId="1" fillId="0" borderId="10" applyNumberFormat="0" applyFont="0" applyAlignment="0">
      <alignment horizontal="center"/>
    </xf>
    <xf numFmtId="44" fontId="1" fillId="0" borderId="10" applyNumberFormat="0" applyFont="0" applyAlignment="0">
      <alignment horizontal="center"/>
    </xf>
    <xf numFmtId="44" fontId="1" fillId="0" borderId="11" applyNumberFormat="0" applyFont="0" applyAlignment="0">
      <alignment horizontal="center"/>
    </xf>
    <xf numFmtId="44" fontId="1" fillId="0" borderId="11" applyNumberFormat="0" applyFont="0" applyAlignment="0">
      <alignment horizontal="center"/>
    </xf>
    <xf numFmtId="44" fontId="1" fillId="0" borderId="11" applyNumberFormat="0" applyFont="0" applyAlignment="0">
      <alignment horizontal="center"/>
    </xf>
    <xf numFmtId="44" fontId="1" fillId="0" borderId="11" applyNumberFormat="0" applyFont="0" applyAlignment="0">
      <alignment horizontal="center"/>
    </xf>
    <xf numFmtId="37" fontId="23" fillId="0" borderId="0"/>
    <xf numFmtId="174" fontId="24" fillId="0" borderId="0"/>
    <xf numFmtId="175" fontId="2" fillId="0" borderId="0"/>
    <xf numFmtId="175" fontId="2" fillId="0" borderId="0"/>
    <xf numFmtId="175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165" fontId="25" fillId="0" borderId="0">
      <alignment horizontal="left" wrapText="1"/>
    </xf>
    <xf numFmtId="0" fontId="2" fillId="0" borderId="0"/>
    <xf numFmtId="37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6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11" fillId="0" borderId="0"/>
    <xf numFmtId="0" fontId="11" fillId="0" borderId="0"/>
    <xf numFmtId="0" fontId="1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41" fontId="2" fillId="19" borderId="9"/>
    <xf numFmtId="0" fontId="8" fillId="0" borderId="0" applyNumberFormat="0" applyFont="0" applyFill="0" applyBorder="0" applyAlignment="0" applyProtection="0">
      <alignment horizontal="left"/>
    </xf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27" fillId="0" borderId="7">
      <alignment horizontal="center"/>
    </xf>
    <xf numFmtId="3" fontId="8" fillId="0" borderId="0" applyFont="0" applyFill="0" applyBorder="0" applyAlignment="0" applyProtection="0"/>
    <xf numFmtId="0" fontId="8" fillId="20" borderId="0" applyNumberFormat="0" applyFont="0" applyBorder="0" applyAlignment="0" applyProtection="0"/>
    <xf numFmtId="0" fontId="12" fillId="0" borderId="0"/>
    <xf numFmtId="3" fontId="28" fillId="0" borderId="0" applyFill="0" applyBorder="0" applyAlignment="0" applyProtection="0"/>
    <xf numFmtId="0" fontId="29" fillId="0" borderId="0"/>
    <xf numFmtId="3" fontId="28" fillId="0" borderId="0" applyFill="0" applyBorder="0" applyAlignment="0" applyProtection="0"/>
    <xf numFmtId="42" fontId="2" fillId="17" borderId="0"/>
    <xf numFmtId="42" fontId="2" fillId="17" borderId="12">
      <alignment vertical="center"/>
    </xf>
    <xf numFmtId="0" fontId="1" fillId="17" borderId="2" applyNumberFormat="0">
      <alignment horizontal="center" vertical="center" wrapText="1"/>
    </xf>
    <xf numFmtId="10" fontId="2" fillId="17" borderId="0"/>
    <xf numFmtId="177" fontId="2" fillId="17" borderId="0"/>
    <xf numFmtId="178" fontId="20" fillId="0" borderId="0" applyBorder="0" applyAlignment="0"/>
    <xf numFmtId="42" fontId="2" fillId="17" borderId="3">
      <alignment horizontal="left"/>
    </xf>
    <xf numFmtId="177" fontId="30" fillId="17" borderId="3">
      <alignment horizontal="left"/>
    </xf>
    <xf numFmtId="178" fontId="20" fillId="0" borderId="0" applyBorder="0" applyAlignment="0"/>
    <xf numFmtId="14" fontId="25" fillId="0" borderId="0" applyNumberFormat="0" applyFill="0" applyBorder="0" applyAlignment="0" applyProtection="0">
      <alignment horizontal="left"/>
    </xf>
    <xf numFmtId="179" fontId="2" fillId="0" borderId="0" applyFont="0" applyFill="0" applyAlignment="0">
      <alignment horizontal="right"/>
    </xf>
    <xf numFmtId="4" fontId="31" fillId="21" borderId="13" applyNumberFormat="0" applyProtection="0">
      <alignment vertical="center"/>
    </xf>
    <xf numFmtId="4" fontId="32" fillId="18" borderId="13" applyNumberFormat="0" applyProtection="0">
      <alignment vertical="center"/>
    </xf>
    <xf numFmtId="4" fontId="31" fillId="18" borderId="13" applyNumberFormat="0" applyProtection="0">
      <alignment horizontal="left" vertical="center" indent="1"/>
    </xf>
    <xf numFmtId="0" fontId="31" fillId="18" borderId="13" applyNumberFormat="0" applyProtection="0">
      <alignment horizontal="left" vertical="top" indent="1"/>
    </xf>
    <xf numFmtId="4" fontId="31" fillId="22" borderId="0" applyNumberFormat="0" applyProtection="0">
      <alignment horizontal="left" vertical="center" indent="1"/>
    </xf>
    <xf numFmtId="0" fontId="2" fillId="23" borderId="0" applyNumberFormat="0" applyProtection="0">
      <alignment horizontal="left" vertical="center" indent="1"/>
    </xf>
    <xf numFmtId="4" fontId="26" fillId="24" borderId="13" applyNumberFormat="0" applyProtection="0">
      <alignment horizontal="right" vertical="center"/>
    </xf>
    <xf numFmtId="4" fontId="26" fillId="25" borderId="13" applyNumberFormat="0" applyProtection="0">
      <alignment horizontal="right" vertical="center"/>
    </xf>
    <xf numFmtId="4" fontId="26" fillId="26" borderId="13" applyNumberFormat="0" applyProtection="0">
      <alignment horizontal="right" vertical="center"/>
    </xf>
    <xf numFmtId="4" fontId="26" fillId="27" borderId="13" applyNumberFormat="0" applyProtection="0">
      <alignment horizontal="right" vertical="center"/>
    </xf>
    <xf numFmtId="4" fontId="26" fillId="28" borderId="13" applyNumberFormat="0" applyProtection="0">
      <alignment horizontal="right" vertical="center"/>
    </xf>
    <xf numFmtId="4" fontId="26" fillId="29" borderId="13" applyNumberFormat="0" applyProtection="0">
      <alignment horizontal="right" vertical="center"/>
    </xf>
    <xf numFmtId="4" fontId="26" fillId="30" borderId="13" applyNumberFormat="0" applyProtection="0">
      <alignment horizontal="right" vertical="center"/>
    </xf>
    <xf numFmtId="4" fontId="26" fillId="31" borderId="13" applyNumberFormat="0" applyProtection="0">
      <alignment horizontal="right" vertical="center"/>
    </xf>
    <xf numFmtId="4" fontId="26" fillId="32" borderId="13" applyNumberFormat="0" applyProtection="0">
      <alignment horizontal="right" vertical="center"/>
    </xf>
    <xf numFmtId="4" fontId="31" fillId="33" borderId="14" applyNumberFormat="0" applyProtection="0">
      <alignment horizontal="left" vertical="center" indent="1"/>
    </xf>
    <xf numFmtId="4" fontId="26" fillId="34" borderId="0" applyNumberFormat="0" applyProtection="0">
      <alignment horizontal="left" vertical="center" indent="1"/>
    </xf>
    <xf numFmtId="4" fontId="33" fillId="35" borderId="0" applyNumberFormat="0" applyProtection="0">
      <alignment horizontal="left" vertical="center" indent="1"/>
    </xf>
    <xf numFmtId="4" fontId="26" fillId="36" borderId="13" applyNumberFormat="0" applyProtection="0">
      <alignment horizontal="right" vertical="center"/>
    </xf>
    <xf numFmtId="4" fontId="26" fillId="34" borderId="0" applyNumberFormat="0" applyProtection="0">
      <alignment horizontal="left" vertical="center" indent="1"/>
    </xf>
    <xf numFmtId="4" fontId="26" fillId="22" borderId="0" applyNumberFormat="0" applyProtection="0">
      <alignment horizontal="left" vertical="center" indent="1"/>
    </xf>
    <xf numFmtId="0" fontId="2" fillId="35" borderId="13" applyNumberFormat="0" applyProtection="0">
      <alignment horizontal="left" vertical="center" indent="1"/>
    </xf>
    <xf numFmtId="0" fontId="2" fillId="35" borderId="13" applyNumberFormat="0" applyProtection="0">
      <alignment horizontal="left" vertical="top" indent="1"/>
    </xf>
    <xf numFmtId="0" fontId="2" fillId="22" borderId="13" applyNumberFormat="0" applyProtection="0">
      <alignment horizontal="left" vertical="center" indent="1"/>
    </xf>
    <xf numFmtId="0" fontId="2" fillId="22" borderId="13" applyNumberFormat="0" applyProtection="0">
      <alignment horizontal="left" vertical="top" indent="1"/>
    </xf>
    <xf numFmtId="0" fontId="2" fillId="37" borderId="13" applyNumberFormat="0" applyProtection="0">
      <alignment horizontal="left" vertical="center" indent="1"/>
    </xf>
    <xf numFmtId="0" fontId="2" fillId="37" borderId="13" applyNumberFormat="0" applyProtection="0">
      <alignment horizontal="left" vertical="top" indent="1"/>
    </xf>
    <xf numFmtId="0" fontId="2" fillId="19" borderId="13" applyNumberFormat="0" applyProtection="0">
      <alignment horizontal="left" vertical="center" indent="1"/>
    </xf>
    <xf numFmtId="0" fontId="2" fillId="19" borderId="13" applyNumberFormat="0" applyProtection="0">
      <alignment horizontal="left" vertical="top" indent="1"/>
    </xf>
    <xf numFmtId="0" fontId="2" fillId="0" borderId="0"/>
    <xf numFmtId="4" fontId="26" fillId="38" borderId="13" applyNumberFormat="0" applyProtection="0">
      <alignment vertical="center"/>
    </xf>
    <xf numFmtId="4" fontId="34" fillId="38" borderId="13" applyNumberFormat="0" applyProtection="0">
      <alignment vertical="center"/>
    </xf>
    <xf numFmtId="4" fontId="26" fillId="38" borderId="13" applyNumberFormat="0" applyProtection="0">
      <alignment horizontal="left" vertical="center" indent="1"/>
    </xf>
    <xf numFmtId="0" fontId="26" fillId="38" borderId="13" applyNumberFormat="0" applyProtection="0">
      <alignment horizontal="left" vertical="top" indent="1"/>
    </xf>
    <xf numFmtId="4" fontId="26" fillId="34" borderId="13" applyNumberFormat="0" applyProtection="0">
      <alignment horizontal="right" vertical="center"/>
    </xf>
    <xf numFmtId="4" fontId="34" fillId="34" borderId="13" applyNumberFormat="0" applyProtection="0">
      <alignment horizontal="right" vertical="center"/>
    </xf>
    <xf numFmtId="4" fontId="26" fillId="36" borderId="13" applyNumberFormat="0" applyProtection="0">
      <alignment horizontal="left" vertical="center" indent="1"/>
    </xf>
    <xf numFmtId="0" fontId="26" fillId="22" borderId="13" applyNumberFormat="0" applyProtection="0">
      <alignment horizontal="left" vertical="top" indent="1"/>
    </xf>
    <xf numFmtId="4" fontId="35" fillId="39" borderId="0" applyNumberFormat="0" applyProtection="0">
      <alignment horizontal="left" vertical="center" indent="1"/>
    </xf>
    <xf numFmtId="4" fontId="36" fillId="34" borderId="13" applyNumberFormat="0" applyProtection="0">
      <alignment horizontal="right" vertical="center"/>
    </xf>
    <xf numFmtId="39" fontId="2" fillId="40" borderId="0"/>
    <xf numFmtId="38" fontId="17" fillId="0" borderId="15"/>
    <xf numFmtId="38" fontId="17" fillId="0" borderId="15"/>
    <xf numFmtId="38" fontId="17" fillId="0" borderId="15"/>
    <xf numFmtId="38" fontId="17" fillId="0" borderId="15"/>
    <xf numFmtId="38" fontId="20" fillId="0" borderId="3"/>
    <xf numFmtId="39" fontId="25" fillId="41" borderId="0"/>
    <xf numFmtId="165" fontId="2" fillId="0" borderId="0">
      <alignment horizontal="left" wrapText="1"/>
    </xf>
    <xf numFmtId="164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40" fontId="37" fillId="0" borderId="0" applyBorder="0">
      <alignment horizontal="right"/>
    </xf>
    <xf numFmtId="41" fontId="38" fillId="17" borderId="0">
      <alignment horizontal="left"/>
    </xf>
    <xf numFmtId="0" fontId="39" fillId="0" borderId="0"/>
    <xf numFmtId="0" fontId="40" fillId="0" borderId="0" applyFill="0" applyBorder="0" applyProtection="0">
      <alignment horizontal="left" vertical="top"/>
    </xf>
    <xf numFmtId="180" fontId="41" fillId="17" borderId="0">
      <alignment horizontal="left" vertical="center"/>
    </xf>
    <xf numFmtId="0" fontId="1" fillId="17" borderId="0">
      <alignment horizontal="left" wrapText="1"/>
    </xf>
    <xf numFmtId="0" fontId="42" fillId="0" borderId="0">
      <alignment horizontal="left" vertical="center"/>
    </xf>
    <xf numFmtId="0" fontId="12" fillId="0" borderId="16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42" fontId="0" fillId="0" borderId="0" xfId="1" applyNumberFormat="1" applyFont="1"/>
    <xf numFmtId="41" fontId="0" fillId="0" borderId="0" xfId="0" applyNumberFormat="1"/>
    <xf numFmtId="41" fontId="0" fillId="0" borderId="3" xfId="0" applyNumberFormat="1" applyBorder="1"/>
    <xf numFmtId="0" fontId="0" fillId="0" borderId="3" xfId="0" applyBorder="1"/>
    <xf numFmtId="42" fontId="0" fillId="0" borderId="4" xfId="1" applyNumberFormat="1" applyFont="1" applyBorder="1"/>
    <xf numFmtId="41" fontId="0" fillId="0" borderId="2" xfId="0" applyNumberFormat="1" applyBorder="1"/>
    <xf numFmtId="0" fontId="1" fillId="0" borderId="2" xfId="0" applyFont="1" applyBorder="1"/>
    <xf numFmtId="42" fontId="1" fillId="0" borderId="0" xfId="0" applyNumberFormat="1" applyFont="1"/>
    <xf numFmtId="10" fontId="0" fillId="0" borderId="0" xfId="0" applyNumberFormat="1"/>
    <xf numFmtId="41" fontId="1" fillId="0" borderId="0" xfId="0" applyNumberFormat="1" applyFont="1"/>
    <xf numFmtId="0" fontId="0" fillId="0" borderId="0" xfId="0" applyAlignment="1">
      <alignment horizontal="right"/>
    </xf>
  </cellXfs>
  <cellStyles count="608">
    <cellStyle name="_x0013_" xfId="2"/>
    <cellStyle name="_09GRC Gas Transport For Review" xfId="3"/>
    <cellStyle name="_4.06E Pass Throughs" xfId="4"/>
    <cellStyle name="_4.06E Pass Throughs_04 07E Wild Horse Wind Expansion (C) (2)" xfId="5"/>
    <cellStyle name="_4.06E Pass Throughs_3.01 Income Statement" xfId="6"/>
    <cellStyle name="_4.06E Pass Throughs_4 31 Regulatory Assets and Liabilities  7 06- Exhibit D" xfId="7"/>
    <cellStyle name="_4.06E Pass Throughs_4 32 Regulatory Assets and Liabilities  7 06- Exhibit D" xfId="8"/>
    <cellStyle name="_4.06E Pass Throughs_Book9" xfId="9"/>
    <cellStyle name="_4.13E Montana Energy Tax" xfId="10"/>
    <cellStyle name="_4.13E Montana Energy Tax_04 07E Wild Horse Wind Expansion (C) (2)" xfId="11"/>
    <cellStyle name="_4.13E Montana Energy Tax_3.01 Income Statement" xfId="12"/>
    <cellStyle name="_4.13E Montana Energy Tax_4 31 Regulatory Assets and Liabilities  7 06- Exhibit D" xfId="13"/>
    <cellStyle name="_4.13E Montana Energy Tax_4 32 Regulatory Assets and Liabilities  7 06- Exhibit D" xfId="14"/>
    <cellStyle name="_4.13E Montana Energy Tax_Book9" xfId="15"/>
    <cellStyle name="_AURORA WIP" xfId="16"/>
    <cellStyle name="_Book1" xfId="17"/>
    <cellStyle name="_Book1 (2)" xfId="18"/>
    <cellStyle name="_Book1 (2)_04 07E Wild Horse Wind Expansion (C) (2)" xfId="19"/>
    <cellStyle name="_Book1 (2)_3.01 Income Statement" xfId="20"/>
    <cellStyle name="_Book1 (2)_4 31 Regulatory Assets and Liabilities  7 06- Exhibit D" xfId="21"/>
    <cellStyle name="_Book1 (2)_4 32 Regulatory Assets and Liabilities  7 06- Exhibit D" xfId="22"/>
    <cellStyle name="_Book1 (2)_Book9" xfId="23"/>
    <cellStyle name="_Book1_3.01 Income Statement" xfId="24"/>
    <cellStyle name="_Book1_4 31 Regulatory Assets and Liabilities  7 06- Exhibit D" xfId="25"/>
    <cellStyle name="_Book1_4 32 Regulatory Assets and Liabilities  7 06- Exhibit D" xfId="26"/>
    <cellStyle name="_Book1_Book9" xfId="27"/>
    <cellStyle name="_Book2" xfId="28"/>
    <cellStyle name="_Book2_04 07E Wild Horse Wind Expansion (C) (2)" xfId="29"/>
    <cellStyle name="_Book2_3.01 Income Statement" xfId="30"/>
    <cellStyle name="_Book2_4 31 Regulatory Assets and Liabilities  7 06- Exhibit D" xfId="31"/>
    <cellStyle name="_Book2_4 32 Regulatory Assets and Liabilities  7 06- Exhibit D" xfId="32"/>
    <cellStyle name="_Book2_Book9" xfId="33"/>
    <cellStyle name="_Book3" xfId="34"/>
    <cellStyle name="_Book5" xfId="35"/>
    <cellStyle name="_Chelan Debt Forecast 12.19.05" xfId="36"/>
    <cellStyle name="_Chelan Debt Forecast 12.19.05_3.01 Income Statement" xfId="37"/>
    <cellStyle name="_Chelan Debt Forecast 12.19.05_4 31 Regulatory Assets and Liabilities  7 06- Exhibit D" xfId="38"/>
    <cellStyle name="_Chelan Debt Forecast 12.19.05_4 32 Regulatory Assets and Liabilities  7 06- Exhibit D" xfId="39"/>
    <cellStyle name="_Chelan Debt Forecast 12.19.05_Book9" xfId="40"/>
    <cellStyle name="_Copy 11-9 Sumas Proforma - Current" xfId="41"/>
    <cellStyle name="_Costs not in AURORA 06GRC" xfId="42"/>
    <cellStyle name="_Costs not in AURORA 06GRC_04 07E Wild Horse Wind Expansion (C) (2)" xfId="43"/>
    <cellStyle name="_Costs not in AURORA 06GRC_3.01 Income Statement" xfId="44"/>
    <cellStyle name="_Costs not in AURORA 06GRC_4 31 Regulatory Assets and Liabilities  7 06- Exhibit D" xfId="45"/>
    <cellStyle name="_Costs not in AURORA 06GRC_4 32 Regulatory Assets and Liabilities  7 06- Exhibit D" xfId="46"/>
    <cellStyle name="_Costs not in AURORA 06GRC_Book9" xfId="47"/>
    <cellStyle name="_Costs not in AURORA 2006GRC 6.15.06" xfId="48"/>
    <cellStyle name="_Costs not in AURORA 2006GRC 6.15.06_04 07E Wild Horse Wind Expansion (C) (2)" xfId="49"/>
    <cellStyle name="_Costs not in AURORA 2006GRC 6.15.06_3.01 Income Statement" xfId="50"/>
    <cellStyle name="_Costs not in AURORA 2006GRC 6.15.06_4 31 Regulatory Assets and Liabilities  7 06- Exhibit D" xfId="51"/>
    <cellStyle name="_Costs not in AURORA 2006GRC 6.15.06_4 32 Regulatory Assets and Liabilities  7 06- Exhibit D" xfId="52"/>
    <cellStyle name="_Costs not in AURORA 2006GRC 6.15.06_Book9" xfId="53"/>
    <cellStyle name="_Costs not in AURORA 2006GRC w gas price updated" xfId="54"/>
    <cellStyle name="_Costs not in AURORA 2007 Rate Case" xfId="55"/>
    <cellStyle name="_Costs not in AURORA 2007 Rate Case_3.01 Income Statement" xfId="56"/>
    <cellStyle name="_Costs not in AURORA 2007 Rate Case_4 31 Regulatory Assets and Liabilities  7 06- Exhibit D" xfId="57"/>
    <cellStyle name="_Costs not in AURORA 2007 Rate Case_4 32 Regulatory Assets and Liabilities  7 06- Exhibit D" xfId="58"/>
    <cellStyle name="_Costs not in AURORA 2007 Rate Case_Book9" xfId="59"/>
    <cellStyle name="_Costs not in KWI3000 '06Budget" xfId="60"/>
    <cellStyle name="_Costs not in KWI3000 '06Budget_3.01 Income Statement" xfId="61"/>
    <cellStyle name="_Costs not in KWI3000 '06Budget_4 31 Regulatory Assets and Liabilities  7 06- Exhibit D" xfId="62"/>
    <cellStyle name="_Costs not in KWI3000 '06Budget_4 32 Regulatory Assets and Liabilities  7 06- Exhibit D" xfId="63"/>
    <cellStyle name="_Costs not in KWI3000 '06Budget_Book9" xfId="64"/>
    <cellStyle name="_DEM-WP (C) Power Cost 2006GRC Order" xfId="65"/>
    <cellStyle name="_DEM-WP (C) Power Cost 2006GRC Order_04 07E Wild Horse Wind Expansion (C) (2)" xfId="66"/>
    <cellStyle name="_DEM-WP (C) Power Cost 2006GRC Order_3.01 Income Statement" xfId="67"/>
    <cellStyle name="_DEM-WP (C) Power Cost 2006GRC Order_4 31 Regulatory Assets and Liabilities  7 06- Exhibit D" xfId="68"/>
    <cellStyle name="_DEM-WP (C) Power Cost 2006GRC Order_4 32 Regulatory Assets and Liabilities  7 06- Exhibit D" xfId="69"/>
    <cellStyle name="_DEM-WP (C) Power Cost 2006GRC Order_Book9" xfId="70"/>
    <cellStyle name="_DEM-WP Revised (HC) Wild Horse 2006GRC" xfId="71"/>
    <cellStyle name="_DEM-WP(C) Colstrip FOR" xfId="72"/>
    <cellStyle name="_DEM-WP(C) Costs not in AURORA 2006GRC" xfId="73"/>
    <cellStyle name="_DEM-WP(C) Costs not in AURORA 2006GRC_3.01 Income Statement" xfId="74"/>
    <cellStyle name="_DEM-WP(C) Costs not in AURORA 2006GRC_4 31 Regulatory Assets and Liabilities  7 06- Exhibit D" xfId="75"/>
    <cellStyle name="_DEM-WP(C) Costs not in AURORA 2006GRC_4 32 Regulatory Assets and Liabilities  7 06- Exhibit D" xfId="76"/>
    <cellStyle name="_DEM-WP(C) Costs not in AURORA 2006GRC_Book9" xfId="77"/>
    <cellStyle name="_DEM-WP(C) Costs not in AURORA 2007GRC" xfId="78"/>
    <cellStyle name="_DEM-WP(C) Costs not in AURORA 2007PCORC-5.07Update" xfId="79"/>
    <cellStyle name="_DEM-WP(C) Costs not in AURORA 2007PCORC-5.07Update_DEM-WP(C) Production O&amp;M 2009GRC Rebuttal" xfId="80"/>
    <cellStyle name="_DEM-WP(C) Prod O&amp;M 2007GRC" xfId="81"/>
    <cellStyle name="_DEM-WP(C) Rate Year Sumas by Month Update Corrected" xfId="82"/>
    <cellStyle name="_DEM-WP(C) Sumas Proforma 11.5.07" xfId="83"/>
    <cellStyle name="_DEM-WP(C) Westside Hydro Data_051007" xfId="84"/>
    <cellStyle name="_Fixed Gas Transport 1 19 09" xfId="85"/>
    <cellStyle name="_Fuel Prices 4-14" xfId="86"/>
    <cellStyle name="_Fuel Prices 4-14_04 07E Wild Horse Wind Expansion (C) (2)" xfId="87"/>
    <cellStyle name="_Fuel Prices 4-14_3.01 Income Statement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3.01 Income Statement" xfId="99"/>
    <cellStyle name="_Power Cost Value Copy 11.30.05 gas 1.09.06 AURORA at 1.10.06_4 31 Regulatory Assets and Liabilities  7 06- Exhibit D" xfId="100"/>
    <cellStyle name="_Power Cost Value Copy 11.30.05 gas 1.09.06 AURORA at 1.10.06_4 32 Regulatory Assets and Liabilities  7 06- Exhibit D" xfId="101"/>
    <cellStyle name="_Power Cost Value Copy 11.30.05 gas 1.09.06 AURORA at 1.10.06_Book9" xfId="102"/>
    <cellStyle name="_Pro Forma Rev 07 GRC" xfId="103"/>
    <cellStyle name="_Recon to Darrin's 5.11.05 proforma" xfId="104"/>
    <cellStyle name="_Recon to Darrin's 5.11.05 proforma_3.01 Income Statement" xfId="105"/>
    <cellStyle name="_Recon to Darrin's 5.11.05 proforma_4 31 Regulatory Assets and Liabilities  7 06- Exhibit D" xfId="106"/>
    <cellStyle name="_Recon to Darrin's 5.11.05 proforma_4 32 Regulatory Assets and Liabilities  7 06- Exhibit D" xfId="107"/>
    <cellStyle name="_Recon to Darrin's 5.11.05 proforma_Book9" xfId="108"/>
    <cellStyle name="_Revenue" xfId="109"/>
    <cellStyle name="_Revenue_Data" xfId="110"/>
    <cellStyle name="_Revenue_Data_1" xfId="111"/>
    <cellStyle name="_Revenue_Data_Pro Forma Rev 09 GRC" xfId="112"/>
    <cellStyle name="_Revenue_Data_Pro Forma Rev 2010 GRC" xfId="113"/>
    <cellStyle name="_Revenue_Data_Pro Forma Rev 2010 GRC_Preliminary" xfId="114"/>
    <cellStyle name="_Revenue_Data_Revenue (Feb 09 - Jan 10)" xfId="115"/>
    <cellStyle name="_Revenue_Data_Revenue (Jan 09 - Dec 09)" xfId="116"/>
    <cellStyle name="_Revenue_Data_Revenue (Mar 09 - Feb 10)" xfId="117"/>
    <cellStyle name="_Revenue_Data_Volume Exhibit (Jan09 - Dec09)" xfId="118"/>
    <cellStyle name="_Revenue_Mins" xfId="119"/>
    <cellStyle name="_Revenue_Pro Forma Rev 07 GRC" xfId="120"/>
    <cellStyle name="_Revenue_Pro Forma Rev 08 GRC" xfId="121"/>
    <cellStyle name="_Revenue_Pro Forma Rev 09 GRC" xfId="122"/>
    <cellStyle name="_Revenue_Pro Forma Rev 2010 GRC" xfId="123"/>
    <cellStyle name="_Revenue_Pro Forma Rev 2010 GRC_Preliminary" xfId="124"/>
    <cellStyle name="_Revenue_Revenue (Feb 09 - Jan 10)" xfId="125"/>
    <cellStyle name="_Revenue_Revenue (Jan 09 - Dec 09)" xfId="126"/>
    <cellStyle name="_Revenue_Revenue (Mar 09 - Feb 10)" xfId="127"/>
    <cellStyle name="_Revenue_Sheet2" xfId="128"/>
    <cellStyle name="_Revenue_Therms Data" xfId="129"/>
    <cellStyle name="_Revenue_Therms Data Rerun" xfId="130"/>
    <cellStyle name="_Revenue_Volume Exhibit (Jan09 - Dec09)" xfId="131"/>
    <cellStyle name="_Sumas Proforma - 11-09-07" xfId="132"/>
    <cellStyle name="_Sumas Property Taxes v1" xfId="133"/>
    <cellStyle name="_Tenaska Comparison" xfId="134"/>
    <cellStyle name="_Tenaska Comparison_3.01 Income Statement" xfId="135"/>
    <cellStyle name="_Tenaska Comparison_4 31 Regulatory Assets and Liabilities  7 06- Exhibit D" xfId="136"/>
    <cellStyle name="_Tenaska Comparison_4 32 Regulatory Assets and Liabilities  7 06- Exhibit D" xfId="137"/>
    <cellStyle name="_Tenaska Comparison_Book9" xfId="138"/>
    <cellStyle name="_Therms Data" xfId="139"/>
    <cellStyle name="_Therms Data_Pro Forma Rev 09 GRC" xfId="140"/>
    <cellStyle name="_Therms Data_Pro Forma Rev 2010 GRC" xfId="141"/>
    <cellStyle name="_Therms Data_Pro Forma Rev 2010 GRC_Preliminary" xfId="142"/>
    <cellStyle name="_Therms Data_Revenue (Feb 09 - Jan 10)" xfId="143"/>
    <cellStyle name="_Therms Data_Revenue (Jan 09 - Dec 09)" xfId="144"/>
    <cellStyle name="_Therms Data_Revenue (Mar 09 - Feb 10)" xfId="145"/>
    <cellStyle name="_Therms Data_Volume Exhibit (Jan09 - Dec09)" xfId="146"/>
    <cellStyle name="_Value Copy 11 30 05 gas 12 09 05 AURORA at 12 14 05" xfId="147"/>
    <cellStyle name="_Value Copy 11 30 05 gas 12 09 05 AURORA at 12 14 05_04 07E Wild Horse Wind Expansion (C) (2)" xfId="148"/>
    <cellStyle name="_Value Copy 11 30 05 gas 12 09 05 AURORA at 12 14 05_3.01 Income Statement" xfId="149"/>
    <cellStyle name="_Value Copy 11 30 05 gas 12 09 05 AURORA at 12 14 05_4 31 Regulatory Assets and Liabilities  7 06- Exhibit D" xfId="150"/>
    <cellStyle name="_Value Copy 11 30 05 gas 12 09 05 AURORA at 12 14 05_4 32 Regulatory Assets and Liabilities  7 06- Exhibit D" xfId="151"/>
    <cellStyle name="_Value Copy 11 30 05 gas 12 09 05 AURORA at 12 14 05_Book9" xfId="152"/>
    <cellStyle name="_VC 6.15.06 update on 06GRC power costs.xls Chart 1" xfId="153"/>
    <cellStyle name="_VC 6.15.06 update on 06GRC power costs.xls Chart 1_04 07E Wild Horse Wind Expansion (C) (2)" xfId="154"/>
    <cellStyle name="_VC 6.15.06 update on 06GRC power costs.xls Chart 1_3.01 Income Statement" xfId="155"/>
    <cellStyle name="_VC 6.15.06 update on 06GRC power costs.xls Chart 1_4 31 Regulatory Assets and Liabilities  7 06- Exhibit D" xfId="156"/>
    <cellStyle name="_VC 6.15.06 update on 06GRC power costs.xls Chart 1_4 32 Regulatory Assets and Liabilities  7 06- Exhibit D" xfId="157"/>
    <cellStyle name="_VC 6.15.06 update on 06GRC power costs.xls Chart 1_Book9" xfId="158"/>
    <cellStyle name="_VC 6.15.06 update on 06GRC power costs.xls Chart 2" xfId="159"/>
    <cellStyle name="_VC 6.15.06 update on 06GRC power costs.xls Chart 2_04 07E Wild Horse Wind Expansion (C) (2)" xfId="160"/>
    <cellStyle name="_VC 6.15.06 update on 06GRC power costs.xls Chart 2_3.01 Income Statement" xfId="161"/>
    <cellStyle name="_VC 6.15.06 update on 06GRC power costs.xls Chart 2_4 31 Regulatory Assets and Liabilities  7 06- Exhibit D" xfId="162"/>
    <cellStyle name="_VC 6.15.06 update on 06GRC power costs.xls Chart 2_4 32 Regulatory Assets and Liabilities  7 06- Exhibit D" xfId="163"/>
    <cellStyle name="_VC 6.15.06 update on 06GRC power costs.xls Chart 2_Book9" xfId="164"/>
    <cellStyle name="_VC 6.15.06 update on 06GRC power costs.xls Chart 3" xfId="165"/>
    <cellStyle name="_VC 6.15.06 update on 06GRC power costs.xls Chart 3_04 07E Wild Horse Wind Expansion (C) (2)" xfId="166"/>
    <cellStyle name="_VC 6.15.06 update on 06GRC power costs.xls Chart 3_3.01 Income Statement" xfId="167"/>
    <cellStyle name="_VC 6.15.06 update on 06GRC power costs.xls Chart 3_4 31 Regulatory Assets and Liabilities  7 06- Exhibit D" xfId="168"/>
    <cellStyle name="_VC 6.15.06 update on 06GRC power costs.xls Chart 3_4 32 Regulatory Assets and Liabilities  7 06- Exhibit D" xfId="169"/>
    <cellStyle name="_VC 6.15.06 update on 06GRC power costs.xls Chart 3_Book9" xfId="170"/>
    <cellStyle name="0,0_x000d__x000a_NA_x000d__x000a_" xfId="171"/>
    <cellStyle name="0000" xfId="172"/>
    <cellStyle name="000000" xfId="173"/>
    <cellStyle name="20% - Accent1 2" xfId="174"/>
    <cellStyle name="20% - Accent1 2 2" xfId="175"/>
    <cellStyle name="20% - Accent1 3" xfId="176"/>
    <cellStyle name="20% - Accent1 3 2" xfId="177"/>
    <cellStyle name="20% - Accent1 4" xfId="178"/>
    <cellStyle name="20% - Accent1 4 2" xfId="179"/>
    <cellStyle name="20% - Accent1 5" xfId="180"/>
    <cellStyle name="20% - Accent2 2" xfId="181"/>
    <cellStyle name="20% - Accent2 2 2" xfId="182"/>
    <cellStyle name="20% - Accent2 3" xfId="183"/>
    <cellStyle name="20% - Accent2 3 2" xfId="184"/>
    <cellStyle name="20% - Accent2 4" xfId="185"/>
    <cellStyle name="20% - Accent2 4 2" xfId="186"/>
    <cellStyle name="20% - Accent2 5" xfId="187"/>
    <cellStyle name="20% - Accent3 2" xfId="188"/>
    <cellStyle name="20% - Accent3 2 2" xfId="189"/>
    <cellStyle name="20% - Accent3 3" xfId="190"/>
    <cellStyle name="20% - Accent3 3 2" xfId="191"/>
    <cellStyle name="20% - Accent3 4" xfId="192"/>
    <cellStyle name="20% - Accent3 4 2" xfId="193"/>
    <cellStyle name="20% - Accent3 5" xfId="194"/>
    <cellStyle name="20% - Accent4 2" xfId="195"/>
    <cellStyle name="20% - Accent4 2 2" xfId="196"/>
    <cellStyle name="20% - Accent4 3" xfId="197"/>
    <cellStyle name="20% - Accent4 3 2" xfId="198"/>
    <cellStyle name="20% - Accent4 4" xfId="199"/>
    <cellStyle name="20% - Accent4 4 2" xfId="200"/>
    <cellStyle name="20% - Accent4 5" xfId="201"/>
    <cellStyle name="20% - Accent5 2" xfId="202"/>
    <cellStyle name="20% - Accent5 2 2" xfId="203"/>
    <cellStyle name="20% - Accent5 3" xfId="204"/>
    <cellStyle name="20% - Accent5 3 2" xfId="205"/>
    <cellStyle name="20% - Accent5 4" xfId="206"/>
    <cellStyle name="20% - Accent5 4 2" xfId="207"/>
    <cellStyle name="20% - Accent5 5" xfId="208"/>
    <cellStyle name="20% - Accent6 2" xfId="209"/>
    <cellStyle name="20% - Accent6 2 2" xfId="210"/>
    <cellStyle name="20% - Accent6 3" xfId="211"/>
    <cellStyle name="20% - Accent6 3 2" xfId="212"/>
    <cellStyle name="20% - Accent6 4" xfId="213"/>
    <cellStyle name="20% - Accent6 4 2" xfId="214"/>
    <cellStyle name="20% - Accent6 5" xfId="215"/>
    <cellStyle name="40% - Accent1 2" xfId="216"/>
    <cellStyle name="40% - Accent1 2 2" xfId="217"/>
    <cellStyle name="40% - Accent1 3" xfId="218"/>
    <cellStyle name="40% - Accent1 3 2" xfId="219"/>
    <cellStyle name="40% - Accent1 4" xfId="220"/>
    <cellStyle name="40% - Accent1 4 2" xfId="221"/>
    <cellStyle name="40% - Accent1 5" xfId="222"/>
    <cellStyle name="40% - Accent2 2" xfId="223"/>
    <cellStyle name="40% - Accent2 2 2" xfId="224"/>
    <cellStyle name="40% - Accent2 3" xfId="225"/>
    <cellStyle name="40% - Accent2 3 2" xfId="226"/>
    <cellStyle name="40% - Accent2 4" xfId="227"/>
    <cellStyle name="40% - Accent2 4 2" xfId="228"/>
    <cellStyle name="40% - Accent2 5" xfId="229"/>
    <cellStyle name="40% - Accent3 2" xfId="230"/>
    <cellStyle name="40% - Accent3 2 2" xfId="231"/>
    <cellStyle name="40% - Accent3 3" xfId="232"/>
    <cellStyle name="40% - Accent3 3 2" xfId="233"/>
    <cellStyle name="40% - Accent3 4" xfId="234"/>
    <cellStyle name="40% - Accent3 4 2" xfId="235"/>
    <cellStyle name="40% - Accent3 5" xfId="236"/>
    <cellStyle name="40% - Accent4 2" xfId="237"/>
    <cellStyle name="40% - Accent4 2 2" xfId="238"/>
    <cellStyle name="40% - Accent4 3" xfId="239"/>
    <cellStyle name="40% - Accent4 3 2" xfId="240"/>
    <cellStyle name="40% - Accent4 4" xfId="241"/>
    <cellStyle name="40% - Accent4 4 2" xfId="242"/>
    <cellStyle name="40% - Accent4 5" xfId="243"/>
    <cellStyle name="40% - Accent5 2" xfId="244"/>
    <cellStyle name="40% - Accent5 2 2" xfId="245"/>
    <cellStyle name="40% - Accent5 3" xfId="246"/>
    <cellStyle name="40% - Accent5 3 2" xfId="247"/>
    <cellStyle name="40% - Accent5 4" xfId="248"/>
    <cellStyle name="40% - Accent5 4 2" xfId="249"/>
    <cellStyle name="40% - Accent5 5" xfId="250"/>
    <cellStyle name="40% - Accent6 2" xfId="251"/>
    <cellStyle name="40% - Accent6 2 2" xfId="252"/>
    <cellStyle name="40% - Accent6 3" xfId="253"/>
    <cellStyle name="40% - Accent6 3 2" xfId="254"/>
    <cellStyle name="40% - Accent6 4" xfId="255"/>
    <cellStyle name="40% - Accent6 4 2" xfId="256"/>
    <cellStyle name="40% - Accent6 5" xfId="257"/>
    <cellStyle name="blank" xfId="258"/>
    <cellStyle name="Calc Currency (0)" xfId="259"/>
    <cellStyle name="CheckCell" xfId="260"/>
    <cellStyle name="Comma [0] 2" xfId="261"/>
    <cellStyle name="Comma [0] 2 2" xfId="262"/>
    <cellStyle name="Comma [0] 3" xfId="263"/>
    <cellStyle name="Comma 10" xfId="264"/>
    <cellStyle name="Comma 11" xfId="265"/>
    <cellStyle name="Comma 12" xfId="266"/>
    <cellStyle name="Comma 13" xfId="267"/>
    <cellStyle name="Comma 14" xfId="268"/>
    <cellStyle name="Comma 15" xfId="269"/>
    <cellStyle name="Comma 16" xfId="270"/>
    <cellStyle name="Comma 17" xfId="271"/>
    <cellStyle name="Comma 18" xfId="272"/>
    <cellStyle name="Comma 19" xfId="273"/>
    <cellStyle name="Comma 2" xfId="274"/>
    <cellStyle name="Comma 2 2" xfId="275"/>
    <cellStyle name="Comma 2 2 2" xfId="276"/>
    <cellStyle name="Comma 20" xfId="277"/>
    <cellStyle name="Comma 3" xfId="278"/>
    <cellStyle name="Comma 3 2" xfId="279"/>
    <cellStyle name="Comma 4" xfId="280"/>
    <cellStyle name="Comma 4 2" xfId="281"/>
    <cellStyle name="Comma 5" xfId="282"/>
    <cellStyle name="Comma 6" xfId="283"/>
    <cellStyle name="Comma 6 2" xfId="284"/>
    <cellStyle name="Comma 6 3" xfId="285"/>
    <cellStyle name="Comma 7" xfId="286"/>
    <cellStyle name="Comma 7 2" xfId="287"/>
    <cellStyle name="Comma 8" xfId="288"/>
    <cellStyle name="Comma 8 2" xfId="289"/>
    <cellStyle name="Comma 9" xfId="290"/>
    <cellStyle name="Comma 9 2" xfId="291"/>
    <cellStyle name="Comma0" xfId="292"/>
    <cellStyle name="Comma0 - Style2" xfId="293"/>
    <cellStyle name="Comma0 - Style4" xfId="294"/>
    <cellStyle name="Comma0 - Style5" xfId="295"/>
    <cellStyle name="Comma0 2" xfId="296"/>
    <cellStyle name="Comma0 3" xfId="297"/>
    <cellStyle name="Comma0 4" xfId="298"/>
    <cellStyle name="Comma0_00COS Ind Allocators" xfId="299"/>
    <cellStyle name="Comma1 - Style1" xfId="300"/>
    <cellStyle name="Copied" xfId="301"/>
    <cellStyle name="COST1" xfId="302"/>
    <cellStyle name="Curren - Style1" xfId="303"/>
    <cellStyle name="Curren - Style2" xfId="304"/>
    <cellStyle name="Curren - Style5" xfId="305"/>
    <cellStyle name="Curren - Style6" xfId="306"/>
    <cellStyle name="Currency" xfId="1" builtinId="4"/>
    <cellStyle name="Currency 10" xfId="307"/>
    <cellStyle name="Currency 11" xfId="308"/>
    <cellStyle name="Currency 12" xfId="309"/>
    <cellStyle name="Currency 13" xfId="310"/>
    <cellStyle name="Currency 14" xfId="311"/>
    <cellStyle name="Currency 15" xfId="312"/>
    <cellStyle name="Currency 16" xfId="313"/>
    <cellStyle name="Currency 17" xfId="314"/>
    <cellStyle name="Currency 18" xfId="315"/>
    <cellStyle name="Currency 2" xfId="316"/>
    <cellStyle name="Currency 2 2" xfId="317"/>
    <cellStyle name="Currency 3" xfId="318"/>
    <cellStyle name="Currency 3 2" xfId="319"/>
    <cellStyle name="Currency 4" xfId="320"/>
    <cellStyle name="Currency 4 2" xfId="321"/>
    <cellStyle name="Currency 5" xfId="322"/>
    <cellStyle name="Currency 5 2" xfId="323"/>
    <cellStyle name="Currency 6" xfId="324"/>
    <cellStyle name="Currency 6 2" xfId="325"/>
    <cellStyle name="Currency 7" xfId="326"/>
    <cellStyle name="Currency 7 2" xfId="327"/>
    <cellStyle name="Currency 8" xfId="328"/>
    <cellStyle name="Currency 8 2" xfId="329"/>
    <cellStyle name="Currency 9" xfId="330"/>
    <cellStyle name="Currency 9 2" xfId="331"/>
    <cellStyle name="Currency0" xfId="332"/>
    <cellStyle name="Date" xfId="333"/>
    <cellStyle name="Date 2" xfId="334"/>
    <cellStyle name="Date 3" xfId="335"/>
    <cellStyle name="Date 4" xfId="336"/>
    <cellStyle name="Entered" xfId="337"/>
    <cellStyle name="Euro" xfId="338"/>
    <cellStyle name="Fixed" xfId="339"/>
    <cellStyle name="Fixed3 - Style3" xfId="340"/>
    <cellStyle name="Grey" xfId="341"/>
    <cellStyle name="Grey 2" xfId="342"/>
    <cellStyle name="Grey 3" xfId="343"/>
    <cellStyle name="Grey 4" xfId="344"/>
    <cellStyle name="Header" xfId="345"/>
    <cellStyle name="Header1" xfId="346"/>
    <cellStyle name="Header2" xfId="347"/>
    <cellStyle name="Heading" xfId="348"/>
    <cellStyle name="Heading1" xfId="349"/>
    <cellStyle name="Heading2" xfId="350"/>
    <cellStyle name="Input [yellow]" xfId="351"/>
    <cellStyle name="Input [yellow] 2" xfId="352"/>
    <cellStyle name="Input [yellow] 3" xfId="353"/>
    <cellStyle name="Input [yellow] 4" xfId="354"/>
    <cellStyle name="Input Cells" xfId="355"/>
    <cellStyle name="Input Cells Percent" xfId="356"/>
    <cellStyle name="Input Cells_Book9" xfId="357"/>
    <cellStyle name="Lines" xfId="358"/>
    <cellStyle name="LINKED" xfId="359"/>
    <cellStyle name="modified border" xfId="360"/>
    <cellStyle name="modified border 2" xfId="361"/>
    <cellStyle name="modified border 3" xfId="362"/>
    <cellStyle name="modified border 4" xfId="363"/>
    <cellStyle name="modified border1" xfId="364"/>
    <cellStyle name="modified border1 2" xfId="365"/>
    <cellStyle name="modified border1 3" xfId="366"/>
    <cellStyle name="modified border1 4" xfId="367"/>
    <cellStyle name="no dec" xfId="368"/>
    <cellStyle name="Normal" xfId="0" builtinId="0"/>
    <cellStyle name="Normal - Style1" xfId="369"/>
    <cellStyle name="Normal - Style1 2" xfId="370"/>
    <cellStyle name="Normal - Style1 3" xfId="371"/>
    <cellStyle name="Normal - Style1 4" xfId="372"/>
    <cellStyle name="Normal 10" xfId="373"/>
    <cellStyle name="Normal 10 2" xfId="374"/>
    <cellStyle name="Normal 10 3" xfId="375"/>
    <cellStyle name="Normal 10 3 2" xfId="376"/>
    <cellStyle name="Normal 10 4" xfId="377"/>
    <cellStyle name="Normal 11" xfId="378"/>
    <cellStyle name="Normal 12" xfId="379"/>
    <cellStyle name="Normal 13" xfId="380"/>
    <cellStyle name="Normal 14" xfId="381"/>
    <cellStyle name="Normal 15" xfId="382"/>
    <cellStyle name="Normal 16" xfId="383"/>
    <cellStyle name="Normal 16 2" xfId="384"/>
    <cellStyle name="Normal 17" xfId="385"/>
    <cellStyle name="Normal 17 2" xfId="386"/>
    <cellStyle name="Normal 18" xfId="387"/>
    <cellStyle name="Normal 18 2" xfId="388"/>
    <cellStyle name="Normal 19" xfId="389"/>
    <cellStyle name="Normal 19 2" xfId="390"/>
    <cellStyle name="Normal 2" xfId="391"/>
    <cellStyle name="Normal 2 2" xfId="392"/>
    <cellStyle name="Normal 2 2 2" xfId="393"/>
    <cellStyle name="Normal 2 2 2 2" xfId="394"/>
    <cellStyle name="Normal 2 2 2_NOL Analysis(For Ann Kellog and  Pete Winne)" xfId="395"/>
    <cellStyle name="Normal 2 2 3" xfId="396"/>
    <cellStyle name="Normal 2 2 3 2" xfId="397"/>
    <cellStyle name="Normal 2 3" xfId="398"/>
    <cellStyle name="Normal 2 3 2" xfId="399"/>
    <cellStyle name="Normal 2 4" xfId="400"/>
    <cellStyle name="Normal 2 4 2" xfId="401"/>
    <cellStyle name="Normal 2 5" xfId="402"/>
    <cellStyle name="Normal 2 5 2" xfId="403"/>
    <cellStyle name="Normal 2 6" xfId="404"/>
    <cellStyle name="Normal 2 7" xfId="405"/>
    <cellStyle name="Normal 2 7 2" xfId="406"/>
    <cellStyle name="Normal 2 8" xfId="407"/>
    <cellStyle name="Normal 2_3.05 Allocation Method 2010 GTR WF" xfId="408"/>
    <cellStyle name="Normal 20" xfId="409"/>
    <cellStyle name="Normal 20 2" xfId="410"/>
    <cellStyle name="Normal 21" xfId="411"/>
    <cellStyle name="Normal 21 2" xfId="412"/>
    <cellStyle name="Normal 22" xfId="413"/>
    <cellStyle name="Normal 22 2" xfId="414"/>
    <cellStyle name="Normal 23" xfId="415"/>
    <cellStyle name="Normal 23 2" xfId="416"/>
    <cellStyle name="Normal 24" xfId="417"/>
    <cellStyle name="Normal 25" xfId="418"/>
    <cellStyle name="Normal 26" xfId="419"/>
    <cellStyle name="Normal 26 2" xfId="420"/>
    <cellStyle name="Normal 27" xfId="421"/>
    <cellStyle name="Normal 27 2" xfId="422"/>
    <cellStyle name="Normal 28" xfId="423"/>
    <cellStyle name="Normal 29" xfId="424"/>
    <cellStyle name="Normal 3" xfId="425"/>
    <cellStyle name="Normal 3 2" xfId="426"/>
    <cellStyle name="Normal 3 3" xfId="427"/>
    <cellStyle name="Normal 3 4" xfId="428"/>
    <cellStyle name="Normal 3 5" xfId="429"/>
    <cellStyle name="Normal 3 6" xfId="430"/>
    <cellStyle name="Normal 3 6 2" xfId="431"/>
    <cellStyle name="Normal 3 7" xfId="432"/>
    <cellStyle name="Normal 30" xfId="433"/>
    <cellStyle name="Normal 31" xfId="434"/>
    <cellStyle name="Normal 32" xfId="435"/>
    <cellStyle name="Normal 33" xfId="436"/>
    <cellStyle name="Normal 34" xfId="437"/>
    <cellStyle name="Normal 35" xfId="438"/>
    <cellStyle name="Normal 36" xfId="439"/>
    <cellStyle name="Normal 37" xfId="440"/>
    <cellStyle name="Normal 38" xfId="441"/>
    <cellStyle name="Normal 39" xfId="442"/>
    <cellStyle name="Normal 4" xfId="443"/>
    <cellStyle name="Normal 4 2" xfId="444"/>
    <cellStyle name="Normal 4_3.05 Allocation Method 2010 GTR WF" xfId="445"/>
    <cellStyle name="Normal 40" xfId="446"/>
    <cellStyle name="Normal 41" xfId="447"/>
    <cellStyle name="Normal 42" xfId="448"/>
    <cellStyle name="Normal 43" xfId="449"/>
    <cellStyle name="Normal 44" xfId="450"/>
    <cellStyle name="Normal 45" xfId="451"/>
    <cellStyle name="Normal 46" xfId="452"/>
    <cellStyle name="Normal 47" xfId="453"/>
    <cellStyle name="Normal 5" xfId="454"/>
    <cellStyle name="Normal 6" xfId="455"/>
    <cellStyle name="Normal 6 2" xfId="456"/>
    <cellStyle name="Normal 6 3" xfId="457"/>
    <cellStyle name="Normal 6 4" xfId="458"/>
    <cellStyle name="Normal 7" xfId="459"/>
    <cellStyle name="Normal 7 2" xfId="460"/>
    <cellStyle name="Normal 7 3" xfId="461"/>
    <cellStyle name="Normal 8" xfId="462"/>
    <cellStyle name="Normal 8 2" xfId="463"/>
    <cellStyle name="Normal 9" xfId="464"/>
    <cellStyle name="Normal 9 2" xfId="465"/>
    <cellStyle name="Normal 9 2 2" xfId="466"/>
    <cellStyle name="Normal 9 3" xfId="467"/>
    <cellStyle name="Normal 9_NOL Analysis(For Ann Kellog and  Pete Winne)" xfId="468"/>
    <cellStyle name="Note 10" xfId="469"/>
    <cellStyle name="Note 10 2" xfId="470"/>
    <cellStyle name="Note 11" xfId="471"/>
    <cellStyle name="Note 11 2" xfId="472"/>
    <cellStyle name="Note 12" xfId="473"/>
    <cellStyle name="Note 12 2" xfId="474"/>
    <cellStyle name="Note 13" xfId="475"/>
    <cellStyle name="Note 13 2" xfId="476"/>
    <cellStyle name="Note 14" xfId="477"/>
    <cellStyle name="Note 2" xfId="478"/>
    <cellStyle name="Note 2 2" xfId="479"/>
    <cellStyle name="Note 3" xfId="480"/>
    <cellStyle name="Note 3 2" xfId="481"/>
    <cellStyle name="Note 4" xfId="482"/>
    <cellStyle name="Note 4 2" xfId="483"/>
    <cellStyle name="Note 5" xfId="484"/>
    <cellStyle name="Note 5 2" xfId="485"/>
    <cellStyle name="Note 6" xfId="486"/>
    <cellStyle name="Note 6 2" xfId="487"/>
    <cellStyle name="Note 7" xfId="488"/>
    <cellStyle name="Note 7 2" xfId="489"/>
    <cellStyle name="Note 8" xfId="490"/>
    <cellStyle name="Note 8 2" xfId="491"/>
    <cellStyle name="Note 9" xfId="492"/>
    <cellStyle name="Note 9 2" xfId="493"/>
    <cellStyle name="Percen - Style1" xfId="494"/>
    <cellStyle name="Percen - Style2" xfId="495"/>
    <cellStyle name="Percen - Style3" xfId="496"/>
    <cellStyle name="Percent (0)" xfId="497"/>
    <cellStyle name="Percent [2]" xfId="498"/>
    <cellStyle name="Percent 10" xfId="499"/>
    <cellStyle name="Percent 11" xfId="500"/>
    <cellStyle name="Percent 12" xfId="501"/>
    <cellStyle name="Percent 13" xfId="502"/>
    <cellStyle name="Percent 14" xfId="503"/>
    <cellStyle name="Percent 15" xfId="504"/>
    <cellStyle name="Percent 16" xfId="505"/>
    <cellStyle name="Percent 17" xfId="506"/>
    <cellStyle name="Percent 18" xfId="507"/>
    <cellStyle name="Percent 19" xfId="508"/>
    <cellStyle name="Percent 2" xfId="509"/>
    <cellStyle name="Percent 2 2" xfId="510"/>
    <cellStyle name="Percent 2 3" xfId="511"/>
    <cellStyle name="Percent 2 4" xfId="512"/>
    <cellStyle name="Percent 20" xfId="513"/>
    <cellStyle name="Percent 21" xfId="514"/>
    <cellStyle name="Percent 22" xfId="515"/>
    <cellStyle name="Percent 3" xfId="516"/>
    <cellStyle name="Percent 3 2" xfId="517"/>
    <cellStyle name="Percent 4" xfId="518"/>
    <cellStyle name="Percent 4 2" xfId="519"/>
    <cellStyle name="Percent 4 3" xfId="520"/>
    <cellStyle name="Percent 5" xfId="521"/>
    <cellStyle name="Percent 6" xfId="522"/>
    <cellStyle name="Percent 7" xfId="523"/>
    <cellStyle name="Percent 8" xfId="524"/>
    <cellStyle name="Percent 9" xfId="525"/>
    <cellStyle name="Processing" xfId="526"/>
    <cellStyle name="PSChar" xfId="527"/>
    <cellStyle name="PSDate" xfId="528"/>
    <cellStyle name="PSDec" xfId="529"/>
    <cellStyle name="PSHeading" xfId="530"/>
    <cellStyle name="PSInt" xfId="531"/>
    <cellStyle name="PSSpacer" xfId="532"/>
    <cellStyle name="purple - Style8" xfId="533"/>
    <cellStyle name="RED" xfId="534"/>
    <cellStyle name="Red - Style7" xfId="535"/>
    <cellStyle name="RED_04 07E Wild Horse Wind Expansion (C) (2)" xfId="536"/>
    <cellStyle name="Report" xfId="537"/>
    <cellStyle name="Report Bar" xfId="538"/>
    <cellStyle name="Report Heading" xfId="539"/>
    <cellStyle name="Report Percent" xfId="540"/>
    <cellStyle name="Report Unit Cost" xfId="541"/>
    <cellStyle name="Reports" xfId="542"/>
    <cellStyle name="Reports Total" xfId="543"/>
    <cellStyle name="Reports Unit Cost Total" xfId="544"/>
    <cellStyle name="Reports_Book9" xfId="545"/>
    <cellStyle name="RevList" xfId="546"/>
    <cellStyle name="round100" xfId="547"/>
    <cellStyle name="SAPBEXaggData" xfId="548"/>
    <cellStyle name="SAPBEXaggDataEmph" xfId="549"/>
    <cellStyle name="SAPBEXaggItem" xfId="550"/>
    <cellStyle name="SAPBEXaggItemX" xfId="551"/>
    <cellStyle name="SAPBEXchaText" xfId="552"/>
    <cellStyle name="SAPBEXchaText 2" xfId="553"/>
    <cellStyle name="SAPBEXexcBad7" xfId="554"/>
    <cellStyle name="SAPBEXexcBad8" xfId="555"/>
    <cellStyle name="SAPBEXexcBad9" xfId="556"/>
    <cellStyle name="SAPBEXexcCritical4" xfId="557"/>
    <cellStyle name="SAPBEXexcCritical5" xfId="558"/>
    <cellStyle name="SAPBEXexcCritical6" xfId="559"/>
    <cellStyle name="SAPBEXexcGood1" xfId="560"/>
    <cellStyle name="SAPBEXexcGood2" xfId="561"/>
    <cellStyle name="SAPBEXexcGood3" xfId="562"/>
    <cellStyle name="SAPBEXfilterDrill" xfId="563"/>
    <cellStyle name="SAPBEXfilterItem" xfId="564"/>
    <cellStyle name="SAPBEXfilterText" xfId="565"/>
    <cellStyle name="SAPBEXformats" xfId="566"/>
    <cellStyle name="SAPBEXheaderItem" xfId="567"/>
    <cellStyle name="SAPBEXheaderText" xfId="568"/>
    <cellStyle name="SAPBEXHLevel0" xfId="569"/>
    <cellStyle name="SAPBEXHLevel0X" xfId="570"/>
    <cellStyle name="SAPBEXHLevel1" xfId="571"/>
    <cellStyle name="SAPBEXHLevel1X" xfId="572"/>
    <cellStyle name="SAPBEXHLevel2" xfId="573"/>
    <cellStyle name="SAPBEXHLevel2X" xfId="574"/>
    <cellStyle name="SAPBEXHLevel3" xfId="575"/>
    <cellStyle name="SAPBEXHLevel3X" xfId="576"/>
    <cellStyle name="SAPBEXinputData" xfId="577"/>
    <cellStyle name="SAPBEXresData" xfId="578"/>
    <cellStyle name="SAPBEXresDataEmph" xfId="579"/>
    <cellStyle name="SAPBEXresItem" xfId="580"/>
    <cellStyle name="SAPBEXresItemX" xfId="581"/>
    <cellStyle name="SAPBEXstdData" xfId="582"/>
    <cellStyle name="SAPBEXstdDataEmph" xfId="583"/>
    <cellStyle name="SAPBEXstdItem" xfId="584"/>
    <cellStyle name="SAPBEXstdItemX" xfId="585"/>
    <cellStyle name="SAPBEXtitle" xfId="586"/>
    <cellStyle name="SAPBEXundefined" xfId="587"/>
    <cellStyle name="shade" xfId="588"/>
    <cellStyle name="StmtTtl1" xfId="589"/>
    <cellStyle name="StmtTtl1 2" xfId="590"/>
    <cellStyle name="StmtTtl1 3" xfId="591"/>
    <cellStyle name="StmtTtl1 4" xfId="592"/>
    <cellStyle name="StmtTtl2" xfId="593"/>
    <cellStyle name="STYL1 - Style1" xfId="594"/>
    <cellStyle name="Style 1" xfId="595"/>
    <cellStyle name="Style 1 2" xfId="596"/>
    <cellStyle name="Style 1 3" xfId="597"/>
    <cellStyle name="Style 1 4" xfId="598"/>
    <cellStyle name="Style 1_3.01 Income Statement" xfId="599"/>
    <cellStyle name="Subtotal" xfId="600"/>
    <cellStyle name="Sub-total" xfId="601"/>
    <cellStyle name="taples Plaza" xfId="602"/>
    <cellStyle name="Tickmark" xfId="603"/>
    <cellStyle name="Title: Major" xfId="604"/>
    <cellStyle name="Title: Minor" xfId="605"/>
    <cellStyle name="Title: Worksheet" xfId="606"/>
    <cellStyle name="Total4 - Style4" xfId="6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" sqref="E1"/>
    </sheetView>
  </sheetViews>
  <sheetFormatPr defaultRowHeight="12.75"/>
  <cols>
    <col min="2" max="2" width="39" bestFit="1" customWidth="1"/>
    <col min="3" max="3" width="18" customWidth="1"/>
    <col min="4" max="4" width="19.7109375" customWidth="1"/>
    <col min="5" max="5" width="21" bestFit="1" customWidth="1"/>
  </cols>
  <sheetData>
    <row r="1" spans="1:5">
      <c r="E1" s="17" t="s">
        <v>31</v>
      </c>
    </row>
    <row r="2" spans="1:5">
      <c r="A2" s="1" t="s">
        <v>0</v>
      </c>
      <c r="E2" t="s">
        <v>23</v>
      </c>
    </row>
    <row r="3" spans="1:5">
      <c r="A3" s="1" t="s">
        <v>1</v>
      </c>
    </row>
    <row r="4" spans="1:5">
      <c r="A4" s="1" t="s">
        <v>2</v>
      </c>
    </row>
    <row r="6" spans="1:5">
      <c r="A6" s="1"/>
    </row>
    <row r="7" spans="1:5">
      <c r="C7" s="2" t="s">
        <v>3</v>
      </c>
      <c r="D7" s="2" t="s">
        <v>4</v>
      </c>
      <c r="E7" s="3"/>
    </row>
    <row r="8" spans="1:5" ht="25.5">
      <c r="A8" s="4" t="s">
        <v>5</v>
      </c>
      <c r="B8" s="4" t="s">
        <v>6</v>
      </c>
      <c r="C8" s="5" t="s">
        <v>7</v>
      </c>
      <c r="D8" s="5" t="s">
        <v>8</v>
      </c>
      <c r="E8" s="4" t="s">
        <v>9</v>
      </c>
    </row>
    <row r="10" spans="1:5">
      <c r="A10" s="6">
        <v>1</v>
      </c>
      <c r="B10" t="s">
        <v>10</v>
      </c>
    </row>
    <row r="11" spans="1:5">
      <c r="A11" s="6">
        <f>A10+1</f>
        <v>2</v>
      </c>
    </row>
    <row r="12" spans="1:5">
      <c r="A12" s="6">
        <f t="shared" ref="A12:A42" si="0">A11+1</f>
        <v>3</v>
      </c>
      <c r="B12" t="s">
        <v>11</v>
      </c>
      <c r="C12" s="7">
        <v>7389220147</v>
      </c>
      <c r="D12" s="7">
        <v>7389220146.9962492</v>
      </c>
      <c r="E12" s="7">
        <f>D12-C12</f>
        <v>-3.7508010864257813E-3</v>
      </c>
    </row>
    <row r="13" spans="1:5">
      <c r="A13" s="6">
        <f t="shared" si="0"/>
        <v>4</v>
      </c>
      <c r="C13" s="8"/>
    </row>
    <row r="14" spans="1:5">
      <c r="A14" s="6">
        <f t="shared" si="0"/>
        <v>5</v>
      </c>
      <c r="B14" t="s">
        <v>12</v>
      </c>
      <c r="C14" s="8"/>
    </row>
    <row r="15" spans="1:5">
      <c r="A15" s="6">
        <f t="shared" si="0"/>
        <v>6</v>
      </c>
      <c r="C15" s="8"/>
    </row>
    <row r="16" spans="1:5">
      <c r="A16" s="6">
        <f t="shared" si="0"/>
        <v>7</v>
      </c>
      <c r="B16" t="s">
        <v>13</v>
      </c>
      <c r="C16" s="8">
        <v>4961861442</v>
      </c>
      <c r="D16" s="8">
        <v>4926199219.8835926</v>
      </c>
      <c r="E16" s="8">
        <f>D16-C16</f>
        <v>-35662222.116407394</v>
      </c>
    </row>
    <row r="17" spans="1:5">
      <c r="A17" s="6">
        <f t="shared" si="0"/>
        <v>8</v>
      </c>
      <c r="C17" s="8"/>
    </row>
    <row r="18" spans="1:5">
      <c r="A18" s="6">
        <f t="shared" si="0"/>
        <v>9</v>
      </c>
      <c r="B18" t="s">
        <v>14</v>
      </c>
      <c r="C18" s="8">
        <v>1697061852</v>
      </c>
      <c r="D18" s="8">
        <v>1649679152.9743228</v>
      </c>
      <c r="E18" s="8">
        <f>D18-C18</f>
        <v>-47382699.025677204</v>
      </c>
    </row>
    <row r="19" spans="1:5">
      <c r="A19" s="6">
        <f t="shared" si="0"/>
        <v>10</v>
      </c>
      <c r="C19" s="9"/>
      <c r="D19" s="10"/>
      <c r="E19" s="10"/>
    </row>
    <row r="20" spans="1:5">
      <c r="A20" s="6">
        <f t="shared" si="0"/>
        <v>11</v>
      </c>
      <c r="B20" t="s">
        <v>15</v>
      </c>
      <c r="C20" s="8">
        <f>C16+C18</f>
        <v>6658923294</v>
      </c>
      <c r="D20" s="8">
        <f>D16+D18</f>
        <v>6575878372.8579159</v>
      </c>
      <c r="E20" s="8">
        <f>D20-C20</f>
        <v>-83044921.142084122</v>
      </c>
    </row>
    <row r="21" spans="1:5">
      <c r="A21" s="6">
        <f t="shared" si="0"/>
        <v>12</v>
      </c>
      <c r="C21" s="8"/>
    </row>
    <row r="22" spans="1:5">
      <c r="A22" s="6">
        <f t="shared" si="0"/>
        <v>13</v>
      </c>
      <c r="B22" t="s">
        <v>16</v>
      </c>
      <c r="C22" s="8">
        <v>425115043</v>
      </c>
      <c r="D22" s="8">
        <v>461880465.7187494</v>
      </c>
      <c r="E22" s="8">
        <f>D22-C22</f>
        <v>36765422.718749404</v>
      </c>
    </row>
    <row r="23" spans="1:5">
      <c r="A23" s="6">
        <f t="shared" si="0"/>
        <v>14</v>
      </c>
      <c r="C23" s="9"/>
      <c r="D23" s="10"/>
      <c r="E23" s="10"/>
    </row>
    <row r="24" spans="1:5">
      <c r="A24" s="6">
        <f t="shared" si="0"/>
        <v>15</v>
      </c>
      <c r="B24" t="s">
        <v>17</v>
      </c>
      <c r="C24" s="8">
        <f>C20+C22</f>
        <v>7084038337</v>
      </c>
      <c r="D24" s="8">
        <f>D20+D22</f>
        <v>7037758838.5766649</v>
      </c>
      <c r="E24" s="8">
        <f>D24-C24</f>
        <v>-46279498.423335075</v>
      </c>
    </row>
    <row r="25" spans="1:5">
      <c r="A25" s="6">
        <f t="shared" si="0"/>
        <v>16</v>
      </c>
      <c r="C25" s="9"/>
      <c r="D25" s="10"/>
      <c r="E25" s="10"/>
    </row>
    <row r="26" spans="1:5" ht="13.5" thickBot="1">
      <c r="A26" s="6">
        <f t="shared" si="0"/>
        <v>17</v>
      </c>
      <c r="B26" t="s">
        <v>18</v>
      </c>
      <c r="C26" s="11">
        <f>C12-C24</f>
        <v>305181810</v>
      </c>
      <c r="D26" s="11">
        <f>D12-D24</f>
        <v>351461308.41958427</v>
      </c>
      <c r="E26" s="11">
        <f>D26-C26</f>
        <v>46279498.419584274</v>
      </c>
    </row>
    <row r="27" spans="1:5" ht="13.5" thickTop="1">
      <c r="A27" s="6">
        <f t="shared" si="0"/>
        <v>18</v>
      </c>
    </row>
    <row r="28" spans="1:5">
      <c r="A28" s="6">
        <f t="shared" si="0"/>
        <v>19</v>
      </c>
      <c r="B28" t="s">
        <v>17</v>
      </c>
      <c r="C28" s="8">
        <f>C24</f>
        <v>7084038337</v>
      </c>
      <c r="D28" s="8">
        <f>D24</f>
        <v>7037758838.5766649</v>
      </c>
    </row>
    <row r="29" spans="1:5">
      <c r="A29" s="6">
        <f t="shared" si="0"/>
        <v>20</v>
      </c>
      <c r="B29" t="s">
        <v>19</v>
      </c>
      <c r="C29" s="12">
        <v>413400059.68833333</v>
      </c>
      <c r="D29" s="12">
        <f>C29</f>
        <v>413400059.68833333</v>
      </c>
    </row>
    <row r="30" spans="1:5">
      <c r="A30" s="6">
        <f t="shared" si="0"/>
        <v>21</v>
      </c>
      <c r="B30" t="s">
        <v>20</v>
      </c>
      <c r="C30" s="8">
        <f>C28-C29</f>
        <v>6670638277.3116665</v>
      </c>
      <c r="D30" s="8">
        <f>D28-D29</f>
        <v>6624358778.8883314</v>
      </c>
    </row>
    <row r="31" spans="1:5">
      <c r="A31" s="6">
        <f t="shared" si="0"/>
        <v>22</v>
      </c>
      <c r="C31" s="8"/>
      <c r="D31" s="8"/>
    </row>
    <row r="32" spans="1:5">
      <c r="A32" s="6">
        <f t="shared" si="0"/>
        <v>23</v>
      </c>
      <c r="B32" t="s">
        <v>21</v>
      </c>
      <c r="C32" s="8">
        <f>C22</f>
        <v>425115043</v>
      </c>
      <c r="D32" s="8">
        <f>D22</f>
        <v>461880465.7187494</v>
      </c>
    </row>
    <row r="33" spans="1:5">
      <c r="A33" s="6">
        <f t="shared" si="0"/>
        <v>24</v>
      </c>
      <c r="B33" t="s">
        <v>19</v>
      </c>
      <c r="C33" s="12">
        <f>C29</f>
        <v>413400059.68833333</v>
      </c>
      <c r="D33" s="12">
        <f>D29</f>
        <v>413400059.68833333</v>
      </c>
    </row>
    <row r="34" spans="1:5">
      <c r="A34" s="6">
        <f t="shared" si="0"/>
        <v>25</v>
      </c>
      <c r="B34" t="s">
        <v>22</v>
      </c>
      <c r="C34" s="8">
        <f>C32-C33</f>
        <v>11714983.311666667</v>
      </c>
      <c r="D34" s="8">
        <f>D32-D33</f>
        <v>48480406.030416071</v>
      </c>
    </row>
    <row r="35" spans="1:5">
      <c r="A35" s="6">
        <f t="shared" si="0"/>
        <v>26</v>
      </c>
      <c r="B35" t="s">
        <v>23</v>
      </c>
      <c r="C35" t="s">
        <v>23</v>
      </c>
    </row>
    <row r="36" spans="1:5">
      <c r="A36" s="6">
        <f t="shared" si="0"/>
        <v>27</v>
      </c>
      <c r="B36" s="13" t="s">
        <v>24</v>
      </c>
    </row>
    <row r="37" spans="1:5">
      <c r="A37" s="6">
        <f t="shared" si="0"/>
        <v>28</v>
      </c>
      <c r="B37" s="1" t="s">
        <v>25</v>
      </c>
      <c r="C37" s="15">
        <f>C16/C30</f>
        <v>0.74383608220466713</v>
      </c>
      <c r="D37" s="15">
        <f>D16/D30</f>
        <v>0.74364921712623244</v>
      </c>
      <c r="E37" t="s">
        <v>26</v>
      </c>
    </row>
    <row r="38" spans="1:5">
      <c r="A38" s="6">
        <f t="shared" si="0"/>
        <v>29</v>
      </c>
      <c r="C38" s="14">
        <f>C26*C37</f>
        <v>227005241.91052911</v>
      </c>
      <c r="D38" s="14">
        <f>D26*D37</f>
        <v>261363926.85638517</v>
      </c>
      <c r="E38" t="s">
        <v>23</v>
      </c>
    </row>
    <row r="39" spans="1:5">
      <c r="A39" s="6">
        <f t="shared" si="0"/>
        <v>30</v>
      </c>
      <c r="B39" s="1" t="s">
        <v>27</v>
      </c>
      <c r="C39" s="15">
        <f>C18/C30</f>
        <v>0.25440771654072253</v>
      </c>
      <c r="D39" s="15">
        <f>D18/D30</f>
        <v>0.24903227739291683</v>
      </c>
      <c r="E39" t="s">
        <v>28</v>
      </c>
    </row>
    <row r="40" spans="1:5">
      <c r="A40" s="6">
        <f t="shared" si="0"/>
        <v>31</v>
      </c>
      <c r="C40" s="14">
        <f>C26*C39</f>
        <v>77640607.411864638</v>
      </c>
      <c r="D40" s="14">
        <f>D26*D39</f>
        <v>87525210.051223412</v>
      </c>
    </row>
    <row r="41" spans="1:5">
      <c r="A41" s="6">
        <f t="shared" si="0"/>
        <v>32</v>
      </c>
      <c r="B41" s="1" t="s">
        <v>29</v>
      </c>
      <c r="C41" s="15">
        <f>C34/C30</f>
        <v>1.7562012546103642E-3</v>
      </c>
      <c r="D41" s="15">
        <f>D34/D30</f>
        <v>7.3185054808507554E-3</v>
      </c>
      <c r="E41" t="s">
        <v>30</v>
      </c>
    </row>
    <row r="42" spans="1:5">
      <c r="A42" s="6">
        <f t="shared" si="0"/>
        <v>33</v>
      </c>
      <c r="C42" s="14">
        <f>C26*C41</f>
        <v>535960.6776062618</v>
      </c>
      <c r="D42" s="14">
        <f>D26*D41</f>
        <v>2572171.5119757052</v>
      </c>
    </row>
    <row r="43" spans="1:5">
      <c r="A43" s="6"/>
      <c r="C43" s="15" t="s">
        <v>23</v>
      </c>
      <c r="D43" s="15" t="s">
        <v>23</v>
      </c>
      <c r="E43" s="16"/>
    </row>
    <row r="44" spans="1:5">
      <c r="C44" s="16"/>
      <c r="D44" s="16"/>
    </row>
  </sheetData>
  <pageMargins left="0.7" right="0.7" top="0.75" bottom="0.75" header="0.3" footer="0.3"/>
  <pageSetup scale="8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03AC911-FFE6-47C2-AC27-5CD9F0DE1A8A}"/>
</file>

<file path=customXml/itemProps2.xml><?xml version="1.0" encoding="utf-8"?>
<ds:datastoreItem xmlns:ds="http://schemas.openxmlformats.org/officeDocument/2006/customXml" ds:itemID="{700213EC-8B88-424E-A2FD-5B1C8A5B68BD}"/>
</file>

<file path=customXml/itemProps3.xml><?xml version="1.0" encoding="utf-8"?>
<ds:datastoreItem xmlns:ds="http://schemas.openxmlformats.org/officeDocument/2006/customXml" ds:itemID="{B94692D5-B659-4CE8-8B26-01E3397DC857}"/>
</file>

<file path=customXml/itemProps4.xml><?xml version="1.0" encoding="utf-8"?>
<ds:datastoreItem xmlns:ds="http://schemas.openxmlformats.org/officeDocument/2006/customXml" ds:itemID="{90E2BCBA-5D39-40D9-A4FB-6E4E6763F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Work Cap Exhibit</vt:lpstr>
      <vt:lpstr>keep_SEF_6_Common_Adjs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 Winne</dc:creator>
  <cp:lastModifiedBy>SFree</cp:lastModifiedBy>
  <cp:lastPrinted>2017-08-04T00:10:47Z</cp:lastPrinted>
  <dcterms:created xsi:type="dcterms:W3CDTF">2017-08-02T15:58:43Z</dcterms:created>
  <dcterms:modified xsi:type="dcterms:W3CDTF">2017-08-04T00:11:04Z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