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ff's Estimation Results" sheetId="1" r:id="rId1"/>
    <sheet name="PSE's Estimation Results" sheetId="2" r:id="rId2"/>
    <sheet name="Differences in Estimates" sheetId="3" r:id="rId3"/>
    <sheet name="Summary &amp; Revenue Impact-Staff" sheetId="4" r:id="rId4"/>
    <sheet name="Summary &amp; Revenue Impact-PSE" sheetId="5" r:id="rId5"/>
    <sheet name="Volume and Revenue Differential" sheetId="6" r:id="rId6"/>
  </sheets>
  <definedNames/>
  <calcPr fullCalcOnLoad="1"/>
</workbook>
</file>

<file path=xl/sharedStrings.xml><?xml version="1.0" encoding="utf-8"?>
<sst xmlns="http://schemas.openxmlformats.org/spreadsheetml/2006/main" count="166" uniqueCount="85">
  <si>
    <t xml:space="preserve">Estimation: ---------------------------- Cochrane-Orcutt </t>
  </si>
  <si>
    <t>Variables</t>
  </si>
  <si>
    <t>B</t>
  </si>
  <si>
    <t>T</t>
  </si>
  <si>
    <t>Model: ----------------------------------  Linear Regression</t>
  </si>
  <si>
    <t>Standard Error: -----------------------  2.511</t>
  </si>
  <si>
    <t>Durbin-Watson: ----------------------  0.778</t>
  </si>
  <si>
    <t>Unstandardized Coefficients</t>
  </si>
  <si>
    <t>Standardized Coefficients</t>
  </si>
  <si>
    <t>Sig.</t>
  </si>
  <si>
    <t>Std. Error</t>
  </si>
  <si>
    <t>Beta</t>
  </si>
  <si>
    <t>FOR THE TWELVE MONTHS ENDED JUNE 30, 2003</t>
  </si>
  <si>
    <t>Total</t>
  </si>
  <si>
    <t>PUGET SOUND ENERGY-ELECTRIC ONLY</t>
  </si>
  <si>
    <t>POWER COST ONLY RATE CASE</t>
  </si>
  <si>
    <t xml:space="preserve">TEMPERATURE NORMALIZATION </t>
  </si>
  <si>
    <t>Schedule 7</t>
  </si>
  <si>
    <t>Schedule 24</t>
  </si>
  <si>
    <t>Schedule 25</t>
  </si>
  <si>
    <t>Schedule 26</t>
  </si>
  <si>
    <t>Schedule 29</t>
  </si>
  <si>
    <t>Schedule 31</t>
  </si>
  <si>
    <t>Schedule 35</t>
  </si>
  <si>
    <t>Schedule 43</t>
  </si>
  <si>
    <t>Firm Resale</t>
  </si>
  <si>
    <t>Revnue Impact</t>
  </si>
  <si>
    <t>Electricity Adjustment Summary</t>
  </si>
  <si>
    <t>Date</t>
  </si>
  <si>
    <t>Revenue Impact</t>
  </si>
  <si>
    <t>Actual GPI MWh</t>
  </si>
  <si>
    <t>Temperature Adjusted GPI MWh</t>
  </si>
  <si>
    <t>MWH Change</t>
  </si>
  <si>
    <t>Adjustment for Losses (6.49%)</t>
  </si>
  <si>
    <t>Revenue Adjsutment</t>
  </si>
  <si>
    <t>Multiple R: -----------------------------  0.999</t>
  </si>
  <si>
    <t>R-Squared: -----------------------------  0.998</t>
  </si>
  <si>
    <t>Durbin-Watson: ------------------------2.17</t>
  </si>
  <si>
    <t>Model: ---------------------------------- Autoregressive Procedure</t>
  </si>
  <si>
    <t>Multiple R: ---------------------------- 0.996</t>
  </si>
  <si>
    <t>R-Squared: ---------------------------- 0.992</t>
  </si>
  <si>
    <t>Adjusted R-Squared: --------------- 0.992</t>
  </si>
  <si>
    <t>Standard Error: ----------------------1.978</t>
  </si>
  <si>
    <t>Adjusted R-Squared: -----------------  0.998</t>
  </si>
  <si>
    <t>Table  2    : Statistical Estimation Results of Weather Sensitivity Coefficients Using                                                Linear Regression Model (PSE' Analytical Result)</t>
  </si>
  <si>
    <t>Table  1    : Statistical Estimation Results of Weather Sensitivity Coefficients Using Autoregressive Procedure (Staff's Analytical Result)</t>
  </si>
  <si>
    <t>Average</t>
  </si>
  <si>
    <t>% Difference in Estiamtes</t>
  </si>
  <si>
    <t>PSE's Estiamte</t>
  </si>
  <si>
    <t>Staff's Estiamte</t>
  </si>
  <si>
    <t xml:space="preserve">Table 3. Differences Between Staff and PSE’s Estimated Weather Sensitivity Coefficients  </t>
  </si>
  <si>
    <t>Table  4 : Staff's Summary of Normalized Electricity Consumption and its Impact on Revenue</t>
  </si>
  <si>
    <t>Table  5 : PSE's Summary of Normalized Electricity Consumption and its Impact on Revenue</t>
  </si>
  <si>
    <t>Table  6 : Differences in Loss Adjusted Weather Sensitive Load</t>
  </si>
  <si>
    <t>PSE's Loss Adjusted Weather sensitive Load</t>
  </si>
  <si>
    <t>Staff's Loss Adjusted Weather sensitive Load</t>
  </si>
  <si>
    <t>Difference</t>
  </si>
  <si>
    <t>Total (MWh)</t>
  </si>
  <si>
    <t>Impact of Heating Degree Days on Electricity Consumption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</si>
  <si>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</si>
  <si>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</si>
  <si>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</si>
  <si>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</si>
  <si>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</si>
  <si>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</si>
  <si>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</si>
  <si>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</si>
  <si>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</si>
  <si>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</si>
  <si>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</si>
  <si>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</si>
  <si>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Impact of Cooling Degree Days on Electricity Consumption</t>
  </si>
  <si>
    <t>Friday</t>
  </si>
  <si>
    <t>Monday</t>
  </si>
  <si>
    <t>Saturday</t>
  </si>
  <si>
    <t>Sunday</t>
  </si>
  <si>
    <t>Thursday</t>
  </si>
  <si>
    <t>Tuesday</t>
  </si>
  <si>
    <t>Impact of Days of the Week on Electricity Consumption</t>
  </si>
  <si>
    <t>Wednesday</t>
  </si>
  <si>
    <t>Holiday</t>
  </si>
  <si>
    <t xml:space="preserve">Estimation: ----------------------------  Ordinary Least Squares </t>
  </si>
  <si>
    <r>
      <t xml:space="preserve">Proforma Revenue ($) </t>
    </r>
    <r>
      <rPr>
        <b/>
        <vertAlign val="superscript"/>
        <sz val="11"/>
        <rFont val="Palatino Linotype"/>
        <family val="1"/>
      </rPr>
      <t>1</t>
    </r>
  </si>
  <si>
    <r>
      <t xml:space="preserve">1 </t>
    </r>
    <r>
      <rPr>
        <sz val="12"/>
        <rFont val="Palatino Linotype"/>
        <family val="1"/>
      </rPr>
      <t xml:space="preserve">The proforma revenue is derived using current rates and weather sensitive MWh allocated to each rate Schedule, Table 3 column "E". </t>
    </r>
  </si>
  <si>
    <t>Adjustment for Losses (6.40%)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</si>
</sst>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0"/>
    <numFmt numFmtId="169" formatCode="0.00000"/>
    <numFmt numFmtId="170" formatCode="0.000"/>
    <numFmt numFmtId="171" formatCode="&quot;$&quot;#,##0.00"/>
  </numFmts>
  <fonts count="16">
    <font>
      <sz val="10"/>
      <name val="Arial"/>
      <family val="0"/>
    </font>
    <font>
      <sz val="12"/>
      <name val="Times New Roman"/>
      <family val="1"/>
    </font>
    <font>
      <sz val="12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sz val="10"/>
      <name val="Arial"/>
      <family val="0"/>
    </font>
    <font>
      <b/>
      <sz val="12"/>
      <name val="Arial"/>
      <family val="0"/>
    </font>
    <font>
      <sz val="11"/>
      <name val="Palatino Linotype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Palatino Linotype"/>
      <family val="1"/>
    </font>
    <font>
      <sz val="10"/>
      <name val="Courier New"/>
      <family val="3"/>
    </font>
    <font>
      <sz val="8"/>
      <name val="Courier New"/>
      <family val="3"/>
    </font>
    <font>
      <b/>
      <vertAlign val="superscript"/>
      <sz val="11"/>
      <name val="Palatino Linotype"/>
      <family val="1"/>
    </font>
    <font>
      <vertAlign val="superscript"/>
      <sz val="12"/>
      <name val="Palatino Linotyp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8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" fontId="8" fillId="0" borderId="1" xfId="0" applyNumberFormat="1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11" fillId="0" borderId="4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8" fillId="0" borderId="4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0" fontId="1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9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70" fontId="2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37" fontId="5" fillId="0" borderId="1" xfId="0" applyNumberFormat="1" applyFont="1" applyFill="1" applyBorder="1" applyAlignment="1">
      <alignment horizontal="right"/>
    </xf>
    <xf numFmtId="5" fontId="5" fillId="0" borderId="1" xfId="17" applyNumberFormat="1" applyFont="1" applyFill="1" applyBorder="1" applyAlignment="1">
      <alignment horizontal="right"/>
    </xf>
    <xf numFmtId="39" fontId="2" fillId="0" borderId="1" xfId="15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/>
    </xf>
    <xf numFmtId="171" fontId="8" fillId="0" borderId="1" xfId="0" applyNumberFormat="1" applyFont="1" applyBorder="1" applyAlignment="1">
      <alignment/>
    </xf>
    <xf numFmtId="171" fontId="11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5" fontId="2" fillId="0" borderId="0" xfId="0" applyNumberFormat="1" applyFont="1" applyBorder="1" applyAlignment="1">
      <alignment/>
    </xf>
    <xf numFmtId="9" fontId="2" fillId="0" borderId="0" xfId="21" applyFont="1" applyAlignment="1">
      <alignment/>
    </xf>
    <xf numFmtId="3" fontId="2" fillId="0" borderId="0" xfId="0" applyNumberFormat="1" applyFont="1" applyAlignment="1">
      <alignment/>
    </xf>
    <xf numFmtId="9" fontId="5" fillId="0" borderId="1" xfId="21" applyFont="1" applyBorder="1" applyAlignment="1">
      <alignment horizontal="center"/>
    </xf>
    <xf numFmtId="0" fontId="5" fillId="0" borderId="1" xfId="0" applyFont="1" applyBorder="1" applyAlignment="1">
      <alignment/>
    </xf>
    <xf numFmtId="9" fontId="2" fillId="0" borderId="1" xfId="2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11" fillId="0" borderId="1" xfId="0" applyFont="1" applyBorder="1" applyAlignment="1">
      <alignment horizontal="left"/>
    </xf>
    <xf numFmtId="1" fontId="11" fillId="0" borderId="1" xfId="0" applyNumberFormat="1" applyFont="1" applyBorder="1" applyAlignment="1">
      <alignment/>
    </xf>
    <xf numFmtId="5" fontId="11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6" fontId="0" fillId="0" borderId="0" xfId="0" applyNumberFormat="1" applyBorder="1" applyAlignment="1">
      <alignment/>
    </xf>
    <xf numFmtId="17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167" fontId="2" fillId="0" borderId="1" xfId="17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vertical="top"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8" xfId="0" applyFont="1" applyBorder="1" applyAlignment="1">
      <alignment horizontal="left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5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4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6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1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13.8515625" style="0" customWidth="1"/>
    <col min="2" max="2" width="15.7109375" style="0" customWidth="1"/>
    <col min="3" max="3" width="14.421875" style="0" customWidth="1"/>
    <col min="4" max="4" width="25.7109375" style="0" customWidth="1"/>
    <col min="5" max="5" width="15.7109375" style="0" customWidth="1"/>
    <col min="6" max="6" width="14.28125" style="0" customWidth="1"/>
  </cols>
  <sheetData>
    <row r="1" spans="1:8" s="2" customFormat="1" ht="39.75" customHeight="1">
      <c r="A1" s="90" t="s">
        <v>45</v>
      </c>
      <c r="B1" s="90"/>
      <c r="C1" s="90"/>
      <c r="D1" s="90"/>
      <c r="E1" s="90"/>
      <c r="F1" s="90"/>
      <c r="G1" s="73"/>
      <c r="H1" s="23"/>
    </row>
    <row r="2" spans="1:8" s="16" customFormat="1" ht="16.5">
      <c r="A2" s="91" t="s">
        <v>38</v>
      </c>
      <c r="B2" s="92"/>
      <c r="C2" s="92"/>
      <c r="D2" s="92"/>
      <c r="E2" s="92"/>
      <c r="F2" s="93"/>
      <c r="G2" s="73"/>
      <c r="H2" s="23"/>
    </row>
    <row r="3" spans="1:6" s="16" customFormat="1" ht="16.5">
      <c r="A3" s="94" t="s">
        <v>0</v>
      </c>
      <c r="B3" s="94"/>
      <c r="C3" s="94"/>
      <c r="D3" s="94"/>
      <c r="E3" s="94"/>
      <c r="F3" s="94"/>
    </row>
    <row r="4" spans="1:7" s="16" customFormat="1" ht="18">
      <c r="A4" s="87" t="s">
        <v>39</v>
      </c>
      <c r="B4" s="88"/>
      <c r="C4" s="88"/>
      <c r="D4" s="88"/>
      <c r="E4" s="88"/>
      <c r="F4" s="89"/>
      <c r="G4" s="37"/>
    </row>
    <row r="5" spans="1:7" s="16" customFormat="1" ht="18">
      <c r="A5" s="87" t="s">
        <v>40</v>
      </c>
      <c r="B5" s="88"/>
      <c r="C5" s="88"/>
      <c r="D5" s="88"/>
      <c r="E5" s="88"/>
      <c r="F5" s="89"/>
      <c r="G5" s="37"/>
    </row>
    <row r="6" spans="1:7" s="16" customFormat="1" ht="18">
      <c r="A6" s="87" t="s">
        <v>41</v>
      </c>
      <c r="B6" s="88"/>
      <c r="C6" s="88"/>
      <c r="D6" s="88"/>
      <c r="E6" s="88"/>
      <c r="F6" s="89"/>
      <c r="G6" s="37"/>
    </row>
    <row r="7" spans="1:7" s="16" customFormat="1" ht="18">
      <c r="A7" s="87" t="s">
        <v>42</v>
      </c>
      <c r="B7" s="88"/>
      <c r="C7" s="88"/>
      <c r="D7" s="88"/>
      <c r="E7" s="88"/>
      <c r="F7" s="89"/>
      <c r="G7" s="37"/>
    </row>
    <row r="8" spans="1:7" s="16" customFormat="1" ht="18">
      <c r="A8" s="87" t="s">
        <v>37</v>
      </c>
      <c r="B8" s="88"/>
      <c r="C8" s="88"/>
      <c r="D8" s="88"/>
      <c r="E8" s="88"/>
      <c r="F8" s="89"/>
      <c r="G8" s="37"/>
    </row>
    <row r="9" spans="1:6" s="16" customFormat="1" ht="18">
      <c r="A9" s="38" t="s">
        <v>1</v>
      </c>
      <c r="B9" s="85" t="s">
        <v>7</v>
      </c>
      <c r="C9" s="86"/>
      <c r="D9" s="14" t="s">
        <v>8</v>
      </c>
      <c r="E9" s="14" t="s">
        <v>3</v>
      </c>
      <c r="F9" s="17" t="s">
        <v>9</v>
      </c>
    </row>
    <row r="10" spans="1:6" s="16" customFormat="1" ht="16.5">
      <c r="A10" s="26"/>
      <c r="B10" s="17" t="s">
        <v>2</v>
      </c>
      <c r="C10" s="17" t="s">
        <v>10</v>
      </c>
      <c r="D10" s="17" t="s">
        <v>11</v>
      </c>
      <c r="E10" s="15"/>
      <c r="F10" s="15"/>
    </row>
    <row r="11" spans="1:6" s="16" customFormat="1" ht="18">
      <c r="A11" s="82" t="s">
        <v>58</v>
      </c>
      <c r="B11" s="83"/>
      <c r="C11" s="83"/>
      <c r="D11" s="83"/>
      <c r="E11" s="83"/>
      <c r="F11" s="84"/>
    </row>
    <row r="12" spans="1:9" s="16" customFormat="1" ht="18">
      <c r="A12" s="39" t="s">
        <v>59</v>
      </c>
      <c r="B12" s="38">
        <v>0.967033</v>
      </c>
      <c r="C12" s="38">
        <v>0.01576496</v>
      </c>
      <c r="D12" s="38">
        <v>0.1131519</v>
      </c>
      <c r="E12" s="38">
        <v>61.34067</v>
      </c>
      <c r="F12" s="40">
        <v>0</v>
      </c>
      <c r="G12" s="20"/>
      <c r="H12" s="21"/>
      <c r="I12" s="21"/>
    </row>
    <row r="13" spans="1:9" s="16" customFormat="1" ht="18">
      <c r="A13" s="39" t="s">
        <v>60</v>
      </c>
      <c r="B13" s="38">
        <v>0.897083</v>
      </c>
      <c r="C13" s="38">
        <v>0.01673919</v>
      </c>
      <c r="D13" s="38">
        <v>0.0986893</v>
      </c>
      <c r="E13" s="38">
        <v>53.5918</v>
      </c>
      <c r="F13" s="40">
        <v>0</v>
      </c>
      <c r="G13" s="20"/>
      <c r="H13" s="21"/>
      <c r="I13" s="21"/>
    </row>
    <row r="14" spans="1:9" s="16" customFormat="1" ht="18">
      <c r="A14" s="39" t="s">
        <v>61</v>
      </c>
      <c r="B14" s="38">
        <v>0.766901</v>
      </c>
      <c r="C14" s="38">
        <v>0.01869557</v>
      </c>
      <c r="D14" s="38">
        <v>0.0760018</v>
      </c>
      <c r="E14" s="38">
        <v>41.02047</v>
      </c>
      <c r="F14" s="40">
        <v>0</v>
      </c>
      <c r="G14" s="20"/>
      <c r="H14" s="21"/>
      <c r="I14" s="21"/>
    </row>
    <row r="15" spans="1:9" s="16" customFormat="1" ht="18">
      <c r="A15" s="39" t="s">
        <v>62</v>
      </c>
      <c r="B15" s="38">
        <v>0.518305</v>
      </c>
      <c r="C15" s="38">
        <v>0.02165332</v>
      </c>
      <c r="D15" s="38">
        <v>0.0437573</v>
      </c>
      <c r="E15" s="38">
        <v>23.93651</v>
      </c>
      <c r="F15" s="40">
        <v>0</v>
      </c>
      <c r="G15" s="20"/>
      <c r="H15" s="21"/>
      <c r="I15" s="21"/>
    </row>
    <row r="16" spans="1:9" s="16" customFormat="1" ht="18">
      <c r="A16" s="39" t="s">
        <v>63</v>
      </c>
      <c r="B16" s="38">
        <v>0.325457</v>
      </c>
      <c r="C16" s="38">
        <v>0.02746596</v>
      </c>
      <c r="D16" s="38">
        <v>0.0213233</v>
      </c>
      <c r="E16" s="38">
        <v>11.84948</v>
      </c>
      <c r="F16" s="40">
        <v>0</v>
      </c>
      <c r="G16" s="20"/>
      <c r="H16" s="21"/>
      <c r="I16" s="21"/>
    </row>
    <row r="17" spans="1:9" s="16" customFormat="1" ht="18">
      <c r="A17" s="39" t="s">
        <v>64</v>
      </c>
      <c r="B17" s="38">
        <v>0.075991</v>
      </c>
      <c r="C17" s="38">
        <v>0.03658146</v>
      </c>
      <c r="D17" s="38">
        <v>0.0037115</v>
      </c>
      <c r="E17" s="38">
        <v>2.07732</v>
      </c>
      <c r="F17" s="40">
        <v>0.03785985</v>
      </c>
      <c r="G17" s="20"/>
      <c r="H17" s="21"/>
      <c r="I17" s="21"/>
    </row>
    <row r="18" spans="1:9" s="16" customFormat="1" ht="18">
      <c r="A18" s="39" t="s">
        <v>65</v>
      </c>
      <c r="B18" s="38">
        <v>-0.151111</v>
      </c>
      <c r="C18" s="38">
        <v>0.05356787</v>
      </c>
      <c r="D18" s="38">
        <v>-0.0049434</v>
      </c>
      <c r="E18" s="38">
        <v>-2.82093</v>
      </c>
      <c r="F18" s="40">
        <v>0.00482112</v>
      </c>
      <c r="G18" s="20"/>
      <c r="H18" s="21"/>
      <c r="I18" s="21"/>
    </row>
    <row r="19" spans="1:9" s="16" customFormat="1" ht="18">
      <c r="A19" s="39" t="s">
        <v>66</v>
      </c>
      <c r="B19" s="38">
        <v>-0.071494</v>
      </c>
      <c r="C19" s="38">
        <v>0.06710456</v>
      </c>
      <c r="D19" s="38">
        <v>-0.0018695</v>
      </c>
      <c r="E19" s="38">
        <v>-1.06541</v>
      </c>
      <c r="F19" s="40">
        <v>0.28677809</v>
      </c>
      <c r="G19" s="20"/>
      <c r="H19" s="21"/>
      <c r="I19" s="21"/>
    </row>
    <row r="20" spans="1:9" s="16" customFormat="1" ht="18">
      <c r="A20" s="39" t="s">
        <v>67</v>
      </c>
      <c r="B20" s="38">
        <v>0.141746</v>
      </c>
      <c r="C20" s="38">
        <v>0.04215084</v>
      </c>
      <c r="D20" s="38">
        <v>0.0059594</v>
      </c>
      <c r="E20" s="38">
        <v>3.36282</v>
      </c>
      <c r="F20" s="40">
        <v>0.00078154</v>
      </c>
      <c r="G20" s="20"/>
      <c r="H20" s="21"/>
      <c r="I20" s="21"/>
    </row>
    <row r="21" spans="1:9" s="16" customFormat="1" ht="18">
      <c r="A21" s="39" t="s">
        <v>68</v>
      </c>
      <c r="B21" s="38">
        <v>0.565876</v>
      </c>
      <c r="C21" s="38">
        <v>0.02443032</v>
      </c>
      <c r="D21" s="38">
        <v>0.0424656</v>
      </c>
      <c r="E21" s="38">
        <v>23.16285</v>
      </c>
      <c r="F21" s="40">
        <v>0</v>
      </c>
      <c r="G21" s="20"/>
      <c r="H21" s="21"/>
      <c r="I21" s="21"/>
    </row>
    <row r="22" spans="1:9" s="16" customFormat="1" ht="18">
      <c r="A22" s="39" t="s">
        <v>69</v>
      </c>
      <c r="B22" s="38">
        <v>0.787249</v>
      </c>
      <c r="C22" s="38">
        <v>0.0182437</v>
      </c>
      <c r="D22" s="38">
        <v>0.0796221</v>
      </c>
      <c r="E22" s="38">
        <v>43.15186</v>
      </c>
      <c r="F22" s="40">
        <v>0</v>
      </c>
      <c r="G22" s="20"/>
      <c r="H22" s="21"/>
      <c r="I22" s="21"/>
    </row>
    <row r="23" spans="1:9" s="16" customFormat="1" ht="18">
      <c r="A23" s="39" t="s">
        <v>70</v>
      </c>
      <c r="B23" s="38">
        <v>0.969221</v>
      </c>
      <c r="C23" s="38">
        <v>0.01515244</v>
      </c>
      <c r="D23" s="38">
        <v>0.1187523</v>
      </c>
      <c r="E23" s="38">
        <v>63.96467</v>
      </c>
      <c r="F23" s="40">
        <v>0</v>
      </c>
      <c r="G23" s="20"/>
      <c r="H23" s="21"/>
      <c r="I23" s="21"/>
    </row>
    <row r="24" spans="1:9" s="16" customFormat="1" ht="18">
      <c r="A24" s="82" t="s">
        <v>71</v>
      </c>
      <c r="B24" s="83"/>
      <c r="C24" s="83"/>
      <c r="D24" s="83"/>
      <c r="E24" s="83"/>
      <c r="F24" s="84"/>
      <c r="G24" s="20"/>
      <c r="H24" s="21"/>
      <c r="I24" s="21"/>
    </row>
    <row r="25" spans="1:9" s="16" customFormat="1" ht="18">
      <c r="A25" s="39" t="s">
        <v>64</v>
      </c>
      <c r="B25" s="38">
        <v>0.295999</v>
      </c>
      <c r="C25" s="38">
        <v>0.08716506</v>
      </c>
      <c r="D25" s="38">
        <v>0.005878</v>
      </c>
      <c r="E25" s="38">
        <v>3.39584</v>
      </c>
      <c r="F25" s="40">
        <v>0.00069342</v>
      </c>
      <c r="G25" s="20"/>
      <c r="H25" s="21"/>
      <c r="I25" s="21"/>
    </row>
    <row r="26" spans="1:9" s="16" customFormat="1" ht="18">
      <c r="A26" s="39" t="s">
        <v>65</v>
      </c>
      <c r="B26" s="38">
        <v>0.23358</v>
      </c>
      <c r="C26" s="38">
        <v>0.04832906</v>
      </c>
      <c r="D26" s="38">
        <v>0.0084283</v>
      </c>
      <c r="E26" s="38">
        <v>4.83311</v>
      </c>
      <c r="F26" s="40">
        <v>1.41E-06</v>
      </c>
      <c r="G26" s="22"/>
      <c r="H26" s="21"/>
      <c r="I26" s="21"/>
    </row>
    <row r="27" spans="1:9" s="16" customFormat="1" ht="18">
      <c r="A27" s="39" t="s">
        <v>66</v>
      </c>
      <c r="B27" s="38">
        <v>0.278404</v>
      </c>
      <c r="C27" s="38">
        <v>0.06194752</v>
      </c>
      <c r="D27" s="38">
        <v>0.007851</v>
      </c>
      <c r="E27" s="38">
        <v>4.49419</v>
      </c>
      <c r="F27" s="40">
        <v>7.26E-06</v>
      </c>
      <c r="G27" s="20"/>
      <c r="H27" s="21"/>
      <c r="I27" s="21"/>
    </row>
    <row r="28" spans="1:9" s="16" customFormat="1" ht="18">
      <c r="A28" s="39" t="s">
        <v>67</v>
      </c>
      <c r="B28" s="38">
        <v>0.241351</v>
      </c>
      <c r="C28" s="38">
        <v>0.11183379</v>
      </c>
      <c r="D28" s="38">
        <v>0.0037424</v>
      </c>
      <c r="E28" s="38">
        <v>2.15812</v>
      </c>
      <c r="F28" s="40">
        <v>0.03100057</v>
      </c>
      <c r="G28" s="20"/>
      <c r="H28" s="21"/>
      <c r="I28" s="21"/>
    </row>
    <row r="29" spans="1:9" s="16" customFormat="1" ht="18">
      <c r="A29" s="82" t="s">
        <v>78</v>
      </c>
      <c r="B29" s="83"/>
      <c r="C29" s="83"/>
      <c r="D29" s="83"/>
      <c r="E29" s="83"/>
      <c r="F29" s="84"/>
      <c r="G29" s="20"/>
      <c r="H29" s="21"/>
      <c r="I29" s="21"/>
    </row>
    <row r="30" spans="1:9" s="16" customFormat="1" ht="18">
      <c r="A30" s="39" t="s">
        <v>72</v>
      </c>
      <c r="B30" s="38">
        <v>52.234237</v>
      </c>
      <c r="C30" s="38">
        <v>0.1882067</v>
      </c>
      <c r="D30" s="38">
        <v>1.0969029</v>
      </c>
      <c r="E30" s="38">
        <v>277.53654</v>
      </c>
      <c r="F30" s="40">
        <v>0</v>
      </c>
      <c r="G30" s="20"/>
      <c r="H30" s="21"/>
      <c r="I30" s="21"/>
    </row>
    <row r="31" spans="1:9" s="16" customFormat="1" ht="18">
      <c r="A31" s="39" t="s">
        <v>73</v>
      </c>
      <c r="B31" s="38">
        <v>53.239112</v>
      </c>
      <c r="C31" s="38">
        <v>0.18611013</v>
      </c>
      <c r="D31" s="38">
        <v>1.1151087</v>
      </c>
      <c r="E31" s="38">
        <v>286.06242</v>
      </c>
      <c r="F31" s="40">
        <v>0</v>
      </c>
      <c r="G31" s="20"/>
      <c r="H31" s="21"/>
      <c r="I31" s="21"/>
    </row>
    <row r="32" spans="1:9" s="16" customFormat="1" ht="18">
      <c r="A32" s="39" t="s">
        <v>74</v>
      </c>
      <c r="B32" s="38">
        <v>48.398765</v>
      </c>
      <c r="C32" s="38">
        <v>0.18741747</v>
      </c>
      <c r="D32" s="38">
        <v>1.0163591</v>
      </c>
      <c r="E32" s="38">
        <v>258.24041</v>
      </c>
      <c r="F32" s="40">
        <v>0</v>
      </c>
      <c r="G32" s="21"/>
      <c r="H32" s="21"/>
      <c r="I32" s="21"/>
    </row>
    <row r="33" spans="1:9" s="16" customFormat="1" ht="18">
      <c r="A33" s="39" t="s">
        <v>75</v>
      </c>
      <c r="B33" s="38">
        <v>47.671239</v>
      </c>
      <c r="C33" s="38">
        <v>0.18627559</v>
      </c>
      <c r="D33" s="38">
        <v>0.9999686</v>
      </c>
      <c r="E33" s="38">
        <v>255.91779</v>
      </c>
      <c r="F33" s="40">
        <v>0</v>
      </c>
      <c r="G33" s="21"/>
      <c r="H33" s="21"/>
      <c r="I33" s="21"/>
    </row>
    <row r="34" spans="1:9" ht="18">
      <c r="A34" s="39" t="s">
        <v>76</v>
      </c>
      <c r="B34" s="38">
        <v>53.175548</v>
      </c>
      <c r="C34" s="38">
        <v>0.18896168</v>
      </c>
      <c r="D34" s="38">
        <v>1.115727</v>
      </c>
      <c r="E34" s="38">
        <v>281.40916</v>
      </c>
      <c r="F34" s="40">
        <v>0</v>
      </c>
      <c r="G34" s="23"/>
      <c r="H34" s="23"/>
      <c r="I34" s="23"/>
    </row>
    <row r="35" spans="1:9" ht="18">
      <c r="A35" s="39" t="s">
        <v>77</v>
      </c>
      <c r="B35" s="38">
        <v>53.355375</v>
      </c>
      <c r="C35" s="38">
        <v>0.18734143</v>
      </c>
      <c r="D35" s="38">
        <v>1.1178433</v>
      </c>
      <c r="E35" s="38">
        <v>284.80286</v>
      </c>
      <c r="F35" s="40">
        <v>0</v>
      </c>
      <c r="G35" s="23"/>
      <c r="H35" s="23"/>
      <c r="I35" s="23"/>
    </row>
    <row r="36" spans="1:9" ht="18">
      <c r="A36" s="39" t="s">
        <v>79</v>
      </c>
      <c r="B36" s="38">
        <v>53.287832</v>
      </c>
      <c r="C36" s="38">
        <v>0.18758802</v>
      </c>
      <c r="D36" s="38">
        <v>1.1151815</v>
      </c>
      <c r="E36" s="38">
        <v>284.06841</v>
      </c>
      <c r="F36" s="40">
        <v>0</v>
      </c>
      <c r="G36" s="23"/>
      <c r="H36" s="23"/>
      <c r="I36" s="23"/>
    </row>
    <row r="37" spans="7:9" ht="12.75">
      <c r="G37" s="23"/>
      <c r="H37" s="23"/>
      <c r="I37" s="23"/>
    </row>
    <row r="38" spans="7:9" ht="12.75">
      <c r="G38" s="23"/>
      <c r="H38" s="23"/>
      <c r="I38" s="23"/>
    </row>
    <row r="39" spans="7:9" ht="12.75">
      <c r="G39" s="23"/>
      <c r="H39" s="23"/>
      <c r="I39" s="23"/>
    </row>
    <row r="40" spans="7:9" ht="12.75">
      <c r="G40" s="23"/>
      <c r="H40" s="23"/>
      <c r="I40" s="23"/>
    </row>
    <row r="41" spans="7:9" ht="12.75">
      <c r="G41" s="23"/>
      <c r="H41" s="23"/>
      <c r="I41" s="23"/>
    </row>
    <row r="42" spans="7:9" ht="12.75">
      <c r="G42" s="23"/>
      <c r="H42" s="23"/>
      <c r="I42" s="23"/>
    </row>
    <row r="43" spans="7:9" ht="12.75">
      <c r="G43" s="23"/>
      <c r="H43" s="23"/>
      <c r="I43" s="23"/>
    </row>
    <row r="44" spans="7:9" ht="12.75">
      <c r="G44" s="23"/>
      <c r="H44" s="23"/>
      <c r="I44" s="23"/>
    </row>
    <row r="45" spans="7:9" ht="12.75">
      <c r="G45" s="23"/>
      <c r="H45" s="23"/>
      <c r="I45" s="23"/>
    </row>
    <row r="46" spans="7:9" ht="12.75">
      <c r="G46" s="23"/>
      <c r="H46" s="23"/>
      <c r="I46" s="23"/>
    </row>
    <row r="47" spans="7:9" ht="12.75">
      <c r="G47" s="23"/>
      <c r="H47" s="23"/>
      <c r="I47" s="23"/>
    </row>
  </sheetData>
  <mergeCells count="12">
    <mergeCell ref="A6:F6"/>
    <mergeCell ref="A7:F7"/>
    <mergeCell ref="A8:F8"/>
    <mergeCell ref="A1:F1"/>
    <mergeCell ref="A2:F2"/>
    <mergeCell ref="A3:F3"/>
    <mergeCell ref="A4:F4"/>
    <mergeCell ref="A5:F5"/>
    <mergeCell ref="A11:F11"/>
    <mergeCell ref="A24:F24"/>
    <mergeCell ref="A29:F29"/>
    <mergeCell ref="B9:C9"/>
  </mergeCells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1 of 6</oddHeader>
    <oddFooter xml:space="preserve">&amp;C&amp;"Palatino Linotype,Regular"&amp;12Exhibit ____ (YKGM-2), Weather Normalization Adjustment&amp;"Arial,Regular"&amp;10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zoomScale="95" zoomScaleNormal="95" workbookViewId="0" topLeftCell="A1">
      <selection activeCell="A4" sqref="A4:F4"/>
    </sheetView>
  </sheetViews>
  <sheetFormatPr defaultColWidth="9.140625" defaultRowHeight="12.75"/>
  <cols>
    <col min="1" max="1" width="16.7109375" style="0" customWidth="1"/>
    <col min="2" max="2" width="18.7109375" style="11" customWidth="1"/>
    <col min="3" max="3" width="15.00390625" style="11" customWidth="1"/>
    <col min="4" max="4" width="25.421875" style="11" customWidth="1"/>
    <col min="5" max="5" width="11.421875" style="11" customWidth="1"/>
    <col min="6" max="6" width="11.28125" style="11" customWidth="1"/>
    <col min="7" max="7" width="14.7109375" style="0" customWidth="1"/>
  </cols>
  <sheetData>
    <row r="1" spans="1:6" ht="33.75" customHeight="1">
      <c r="A1" s="104" t="s">
        <v>44</v>
      </c>
      <c r="B1" s="105"/>
      <c r="C1" s="105"/>
      <c r="D1" s="105"/>
      <c r="E1" s="105"/>
      <c r="F1" s="105"/>
    </row>
    <row r="2" spans="1:6" s="16" customFormat="1" ht="15.75" customHeight="1">
      <c r="A2" s="95" t="s">
        <v>4</v>
      </c>
      <c r="B2" s="96"/>
      <c r="C2" s="96"/>
      <c r="D2" s="96"/>
      <c r="E2" s="96"/>
      <c r="F2" s="97"/>
    </row>
    <row r="3" spans="1:6" s="16" customFormat="1" ht="15.75" customHeight="1">
      <c r="A3" s="98" t="s">
        <v>81</v>
      </c>
      <c r="B3" s="99"/>
      <c r="C3" s="99"/>
      <c r="D3" s="99"/>
      <c r="E3" s="99"/>
      <c r="F3" s="100"/>
    </row>
    <row r="4" spans="1:7" s="16" customFormat="1" ht="15.75" customHeight="1">
      <c r="A4" s="101" t="s">
        <v>35</v>
      </c>
      <c r="B4" s="102"/>
      <c r="C4" s="102"/>
      <c r="D4" s="102"/>
      <c r="E4" s="102"/>
      <c r="F4" s="103"/>
      <c r="G4" s="41"/>
    </row>
    <row r="5" spans="1:7" s="16" customFormat="1" ht="15.75" customHeight="1">
      <c r="A5" s="98" t="s">
        <v>36</v>
      </c>
      <c r="B5" s="99"/>
      <c r="C5" s="99"/>
      <c r="D5" s="99"/>
      <c r="E5" s="99"/>
      <c r="F5" s="100"/>
      <c r="G5" s="41"/>
    </row>
    <row r="6" spans="1:7" s="16" customFormat="1" ht="15.75" customHeight="1">
      <c r="A6" s="98" t="s">
        <v>43</v>
      </c>
      <c r="B6" s="99"/>
      <c r="C6" s="99"/>
      <c r="D6" s="99"/>
      <c r="E6" s="99"/>
      <c r="F6" s="100"/>
      <c r="G6" s="41"/>
    </row>
    <row r="7" spans="1:6" s="16" customFormat="1" ht="15.75" customHeight="1">
      <c r="A7" s="98" t="s">
        <v>5</v>
      </c>
      <c r="B7" s="99"/>
      <c r="C7" s="99"/>
      <c r="D7" s="99"/>
      <c r="E7" s="99"/>
      <c r="F7" s="100"/>
    </row>
    <row r="8" spans="1:6" s="16" customFormat="1" ht="15.75" customHeight="1">
      <c r="A8" s="106" t="s">
        <v>6</v>
      </c>
      <c r="B8" s="107"/>
      <c r="C8" s="107"/>
      <c r="D8" s="107"/>
      <c r="E8" s="107"/>
      <c r="F8" s="79"/>
    </row>
    <row r="9" spans="1:6" s="16" customFormat="1" ht="18">
      <c r="A9" s="38" t="s">
        <v>1</v>
      </c>
      <c r="B9" s="85" t="s">
        <v>7</v>
      </c>
      <c r="C9" s="86"/>
      <c r="D9" s="14" t="s">
        <v>8</v>
      </c>
      <c r="E9" s="14" t="s">
        <v>3</v>
      </c>
      <c r="F9" s="17" t="s">
        <v>9</v>
      </c>
    </row>
    <row r="10" spans="1:6" s="16" customFormat="1" ht="16.5">
      <c r="A10" s="26"/>
      <c r="B10" s="17" t="s">
        <v>2</v>
      </c>
      <c r="C10" s="17" t="s">
        <v>10</v>
      </c>
      <c r="D10" s="17" t="s">
        <v>11</v>
      </c>
      <c r="E10" s="15"/>
      <c r="F10" s="15"/>
    </row>
    <row r="11" spans="1:7" s="16" customFormat="1" ht="15.75" customHeight="1">
      <c r="A11" s="82" t="s">
        <v>58</v>
      </c>
      <c r="B11" s="83"/>
      <c r="C11" s="83"/>
      <c r="D11" s="83"/>
      <c r="E11" s="83"/>
      <c r="F11" s="84"/>
      <c r="G11" s="18"/>
    </row>
    <row r="12" spans="1:7" s="16" customFormat="1" ht="15.75" customHeight="1">
      <c r="A12" s="39" t="s">
        <v>59</v>
      </c>
      <c r="B12" s="38">
        <v>1.04</v>
      </c>
      <c r="C12" s="38">
        <v>0.008</v>
      </c>
      <c r="D12" s="38">
        <v>0.114</v>
      </c>
      <c r="E12" s="38">
        <v>124.021</v>
      </c>
      <c r="F12" s="45">
        <v>0</v>
      </c>
      <c r="G12" s="18"/>
    </row>
    <row r="13" spans="1:7" s="16" customFormat="1" ht="15.75" customHeight="1">
      <c r="A13" s="39" t="s">
        <v>60</v>
      </c>
      <c r="B13" s="38">
        <v>0.966</v>
      </c>
      <c r="C13" s="38">
        <v>0.009</v>
      </c>
      <c r="D13" s="38">
        <v>0.099</v>
      </c>
      <c r="E13" s="38">
        <v>108.573</v>
      </c>
      <c r="F13" s="45">
        <v>0</v>
      </c>
      <c r="G13" s="18"/>
    </row>
    <row r="14" spans="1:7" s="16" customFormat="1" ht="15.75" customHeight="1">
      <c r="A14" s="39" t="s">
        <v>61</v>
      </c>
      <c r="B14" s="38">
        <v>0.822</v>
      </c>
      <c r="C14" s="38">
        <v>0.01</v>
      </c>
      <c r="D14" s="38">
        <v>0.076</v>
      </c>
      <c r="E14" s="38">
        <v>82.844</v>
      </c>
      <c r="F14" s="45">
        <v>0</v>
      </c>
      <c r="G14" s="18"/>
    </row>
    <row r="15" spans="1:7" s="16" customFormat="1" ht="15.75" customHeight="1">
      <c r="A15" s="39" t="s">
        <v>62</v>
      </c>
      <c r="B15" s="38">
        <v>0.573</v>
      </c>
      <c r="C15" s="38">
        <v>0.012</v>
      </c>
      <c r="D15" s="38">
        <v>0.042</v>
      </c>
      <c r="E15" s="38">
        <v>46.244</v>
      </c>
      <c r="F15" s="45">
        <v>0</v>
      </c>
      <c r="G15" s="18"/>
    </row>
    <row r="16" spans="1:7" s="16" customFormat="1" ht="15.75" customHeight="1">
      <c r="A16" s="39" t="s">
        <v>63</v>
      </c>
      <c r="B16" s="38">
        <v>0.405</v>
      </c>
      <c r="C16" s="38">
        <v>0.017</v>
      </c>
      <c r="D16" s="38">
        <v>0.022</v>
      </c>
      <c r="E16" s="38">
        <v>24.081</v>
      </c>
      <c r="F16" s="45">
        <v>0</v>
      </c>
      <c r="G16" s="18"/>
    </row>
    <row r="17" spans="1:7" s="16" customFormat="1" ht="15.75" customHeight="1">
      <c r="A17" s="39" t="s">
        <v>64</v>
      </c>
      <c r="B17" s="38">
        <v>0.216</v>
      </c>
      <c r="C17" s="38">
        <v>0.026</v>
      </c>
      <c r="D17" s="38">
        <v>0.007</v>
      </c>
      <c r="E17" s="38">
        <v>8.411</v>
      </c>
      <c r="F17" s="45">
        <v>0</v>
      </c>
      <c r="G17" s="18"/>
    </row>
    <row r="18" spans="1:7" s="16" customFormat="1" ht="15.75" customHeight="1">
      <c r="A18" s="39" t="s">
        <v>65</v>
      </c>
      <c r="B18" s="46">
        <v>0.01356</v>
      </c>
      <c r="C18" s="38">
        <v>0.048</v>
      </c>
      <c r="D18" s="45">
        <v>0</v>
      </c>
      <c r="E18" s="38">
        <v>0.28</v>
      </c>
      <c r="F18" s="45">
        <v>0.779</v>
      </c>
      <c r="G18" s="18"/>
    </row>
    <row r="19" spans="1:7" s="16" customFormat="1" ht="15.75" customHeight="1">
      <c r="A19" s="39" t="s">
        <v>66</v>
      </c>
      <c r="B19" s="38">
        <v>0.196</v>
      </c>
      <c r="C19" s="38">
        <v>0.058</v>
      </c>
      <c r="D19" s="38">
        <v>0.003</v>
      </c>
      <c r="E19" s="38">
        <v>3.394</v>
      </c>
      <c r="F19" s="45">
        <v>0.001</v>
      </c>
      <c r="G19" s="18"/>
    </row>
    <row r="20" spans="1:7" s="16" customFormat="1" ht="15.75" customHeight="1">
      <c r="A20" s="39" t="s">
        <v>67</v>
      </c>
      <c r="B20" s="38">
        <v>0.331</v>
      </c>
      <c r="C20" s="38">
        <v>0.032</v>
      </c>
      <c r="D20" s="38">
        <v>0.009</v>
      </c>
      <c r="E20" s="38">
        <v>10.308</v>
      </c>
      <c r="F20" s="45">
        <v>0</v>
      </c>
      <c r="G20" s="18"/>
    </row>
    <row r="21" spans="1:7" s="16" customFormat="1" ht="15.75" customHeight="1">
      <c r="A21" s="39" t="s">
        <v>68</v>
      </c>
      <c r="B21" s="38">
        <v>0.648</v>
      </c>
      <c r="C21" s="38">
        <v>0.014</v>
      </c>
      <c r="D21" s="38">
        <v>0.043</v>
      </c>
      <c r="E21" s="38">
        <v>46.671</v>
      </c>
      <c r="F21" s="45">
        <v>0</v>
      </c>
      <c r="G21" s="18"/>
    </row>
    <row r="22" spans="1:7" s="16" customFormat="1" ht="15.75" customHeight="1">
      <c r="A22" s="39" t="s">
        <v>69</v>
      </c>
      <c r="B22" s="38">
        <v>0.88</v>
      </c>
      <c r="C22" s="38">
        <v>0.01</v>
      </c>
      <c r="D22" s="38">
        <v>0.081</v>
      </c>
      <c r="E22" s="38">
        <v>88.51</v>
      </c>
      <c r="F22" s="45">
        <v>0</v>
      </c>
      <c r="G22" s="18"/>
    </row>
    <row r="23" spans="1:7" s="16" customFormat="1" ht="15.75" customHeight="1">
      <c r="A23" s="39" t="s">
        <v>70</v>
      </c>
      <c r="B23" s="38">
        <v>1.065</v>
      </c>
      <c r="C23" s="38">
        <v>0.008</v>
      </c>
      <c r="D23" s="38">
        <v>0.123</v>
      </c>
      <c r="E23" s="38">
        <v>130.372</v>
      </c>
      <c r="F23" s="45">
        <v>0</v>
      </c>
      <c r="G23" s="18"/>
    </row>
    <row r="24" spans="1:7" s="16" customFormat="1" ht="15.75" customHeight="1">
      <c r="A24" s="82" t="s">
        <v>71</v>
      </c>
      <c r="B24" s="83"/>
      <c r="C24" s="83"/>
      <c r="D24" s="83"/>
      <c r="E24" s="83"/>
      <c r="F24" s="84"/>
      <c r="G24" s="18"/>
    </row>
    <row r="25" spans="1:7" s="16" customFormat="1" ht="15.75" customHeight="1">
      <c r="A25" s="39" t="s">
        <v>64</v>
      </c>
      <c r="B25" s="38">
        <v>0.373</v>
      </c>
      <c r="C25" s="38">
        <v>0.079</v>
      </c>
      <c r="D25" s="38">
        <v>0.004</v>
      </c>
      <c r="E25" s="38">
        <v>4.723</v>
      </c>
      <c r="F25" s="45">
        <v>0</v>
      </c>
      <c r="G25" s="18"/>
    </row>
    <row r="26" spans="1:7" s="16" customFormat="1" ht="15.75" customHeight="1">
      <c r="A26" s="39" t="s">
        <v>65</v>
      </c>
      <c r="B26" s="38">
        <v>0.396</v>
      </c>
      <c r="C26" s="38">
        <v>0.041</v>
      </c>
      <c r="D26" s="38">
        <v>0.008</v>
      </c>
      <c r="E26" s="38">
        <v>9.751</v>
      </c>
      <c r="F26" s="45">
        <v>0</v>
      </c>
      <c r="G26" s="18"/>
    </row>
    <row r="27" spans="1:7" s="16" customFormat="1" ht="15.75" customHeight="1">
      <c r="A27" s="39" t="s">
        <v>66</v>
      </c>
      <c r="B27" s="38">
        <v>0.575</v>
      </c>
      <c r="C27" s="38">
        <v>0.061</v>
      </c>
      <c r="D27" s="38">
        <v>0.008</v>
      </c>
      <c r="E27" s="38">
        <v>9.412</v>
      </c>
      <c r="F27" s="45">
        <v>0</v>
      </c>
      <c r="G27" s="18"/>
    </row>
    <row r="28" spans="1:7" s="16" customFormat="1" ht="15.75" customHeight="1">
      <c r="A28" s="39" t="s">
        <v>67</v>
      </c>
      <c r="B28" s="38">
        <v>0.714</v>
      </c>
      <c r="C28" s="38">
        <v>0.134</v>
      </c>
      <c r="D28" s="38">
        <v>0.004</v>
      </c>
      <c r="E28" s="38">
        <v>5.341</v>
      </c>
      <c r="F28" s="45">
        <v>0</v>
      </c>
      <c r="G28" s="18"/>
    </row>
    <row r="29" spans="1:7" s="16" customFormat="1" ht="15.75" customHeight="1">
      <c r="A29" s="82" t="s">
        <v>78</v>
      </c>
      <c r="B29" s="83"/>
      <c r="C29" s="83"/>
      <c r="D29" s="83"/>
      <c r="E29" s="83"/>
      <c r="F29" s="84"/>
      <c r="G29" s="18"/>
    </row>
    <row r="30" spans="1:6" s="16" customFormat="1" ht="15.75" customHeight="1">
      <c r="A30" s="39" t="s">
        <v>72</v>
      </c>
      <c r="B30" s="38">
        <v>51.076</v>
      </c>
      <c r="C30" s="38">
        <v>0.164</v>
      </c>
      <c r="D30" s="38">
        <v>0.311</v>
      </c>
      <c r="E30" s="38">
        <v>311.22</v>
      </c>
      <c r="F30" s="45">
        <v>0</v>
      </c>
    </row>
    <row r="31" spans="1:6" s="16" customFormat="1" ht="15.75" customHeight="1">
      <c r="A31" s="39" t="s">
        <v>73</v>
      </c>
      <c r="B31" s="38">
        <v>52.057</v>
      </c>
      <c r="C31" s="38">
        <v>0.162</v>
      </c>
      <c r="D31" s="38">
        <v>0.317</v>
      </c>
      <c r="E31" s="38">
        <v>321.295</v>
      </c>
      <c r="F31" s="45">
        <v>0</v>
      </c>
    </row>
    <row r="32" spans="1:7" s="16" customFormat="1" ht="15.75" customHeight="1">
      <c r="A32" s="39" t="s">
        <v>74</v>
      </c>
      <c r="B32" s="38">
        <v>47.23</v>
      </c>
      <c r="C32" s="38">
        <v>0.163</v>
      </c>
      <c r="D32" s="38">
        <v>0.288</v>
      </c>
      <c r="E32" s="38">
        <v>289.362</v>
      </c>
      <c r="F32" s="45">
        <v>0</v>
      </c>
      <c r="G32" s="19"/>
    </row>
    <row r="33" spans="1:7" s="16" customFormat="1" ht="15.75" customHeight="1">
      <c r="A33" s="39" t="s">
        <v>75</v>
      </c>
      <c r="B33" s="38">
        <v>46.518</v>
      </c>
      <c r="C33" s="38">
        <v>0.163</v>
      </c>
      <c r="D33" s="38">
        <v>0.283</v>
      </c>
      <c r="E33" s="38">
        <v>286.117</v>
      </c>
      <c r="F33" s="45">
        <v>0</v>
      </c>
      <c r="G33" s="19"/>
    </row>
    <row r="34" spans="1:7" ht="18">
      <c r="A34" s="39" t="s">
        <v>76</v>
      </c>
      <c r="B34" s="38">
        <v>52.003</v>
      </c>
      <c r="C34" s="38">
        <v>0.165</v>
      </c>
      <c r="D34" s="38">
        <v>0.317</v>
      </c>
      <c r="E34" s="38">
        <v>314.977</v>
      </c>
      <c r="F34" s="45">
        <v>0</v>
      </c>
      <c r="G34" s="12"/>
    </row>
    <row r="35" spans="1:7" ht="18">
      <c r="A35" s="39" t="s">
        <v>77</v>
      </c>
      <c r="B35" s="38">
        <v>52.192</v>
      </c>
      <c r="C35" s="38">
        <v>0.163</v>
      </c>
      <c r="D35" s="38">
        <v>0.318</v>
      </c>
      <c r="E35" s="38">
        <v>320.115</v>
      </c>
      <c r="F35" s="45">
        <v>0</v>
      </c>
      <c r="G35" s="12"/>
    </row>
    <row r="36" spans="1:7" ht="18">
      <c r="A36" s="39" t="s">
        <v>79</v>
      </c>
      <c r="B36" s="38">
        <v>52.161</v>
      </c>
      <c r="C36" s="38">
        <v>0.163</v>
      </c>
      <c r="D36" s="38">
        <v>0.317</v>
      </c>
      <c r="E36" s="38">
        <v>320.492</v>
      </c>
      <c r="F36" s="45">
        <v>0</v>
      </c>
      <c r="G36" s="12"/>
    </row>
    <row r="37" spans="1:7" ht="18">
      <c r="A37" s="44" t="s">
        <v>80</v>
      </c>
      <c r="B37" s="38">
        <v>-4.249</v>
      </c>
      <c r="C37" s="38">
        <v>0.42</v>
      </c>
      <c r="D37" s="38">
        <v>-0.008</v>
      </c>
      <c r="E37" s="38">
        <v>-10.125</v>
      </c>
      <c r="F37" s="45">
        <v>0</v>
      </c>
      <c r="G37" s="12"/>
    </row>
    <row r="38" spans="1:7" ht="12.75">
      <c r="A38" s="2"/>
      <c r="G38" s="12"/>
    </row>
    <row r="39" spans="1:7" ht="15.75">
      <c r="A39" s="43"/>
      <c r="G39" s="12"/>
    </row>
    <row r="40" spans="1:7" ht="12.75">
      <c r="A40" s="2"/>
      <c r="G40" s="12"/>
    </row>
    <row r="41" spans="1:7" ht="12.75">
      <c r="A41" s="2"/>
      <c r="G41" s="12"/>
    </row>
    <row r="42" spans="1:7" ht="12.75">
      <c r="A42" s="2"/>
      <c r="G42" s="12"/>
    </row>
    <row r="43" spans="1:7" ht="12.75">
      <c r="A43" s="2"/>
      <c r="G43" s="12"/>
    </row>
    <row r="44" spans="1:7" ht="12.75">
      <c r="A44" s="2"/>
      <c r="G44" s="12"/>
    </row>
    <row r="45" spans="1:7" ht="12.75">
      <c r="A45" s="2"/>
      <c r="G45" s="12"/>
    </row>
    <row r="46" spans="1:7" ht="12.75">
      <c r="A46" s="2"/>
      <c r="G46" s="12"/>
    </row>
    <row r="47" spans="1:7" ht="12.75">
      <c r="A47" s="2"/>
      <c r="G47" s="12"/>
    </row>
    <row r="48" spans="1:7" ht="12.75">
      <c r="A48" s="2"/>
      <c r="G48" s="12"/>
    </row>
    <row r="49" spans="1:7" ht="12.75">
      <c r="A49" s="2"/>
      <c r="G49" s="12"/>
    </row>
    <row r="50" spans="1:7" ht="12.75">
      <c r="A50" s="2"/>
      <c r="G50" s="12"/>
    </row>
    <row r="51" spans="1:7" ht="12.75">
      <c r="A51" s="2"/>
      <c r="G51" s="12"/>
    </row>
    <row r="52" spans="1:7" ht="12.75">
      <c r="A52" s="2"/>
      <c r="G52" s="12"/>
    </row>
    <row r="53" spans="1:7" ht="12.75">
      <c r="A53" s="2"/>
      <c r="G53" s="12"/>
    </row>
    <row r="54" spans="1:7" ht="12.75">
      <c r="A54" s="2"/>
      <c r="G54" s="12"/>
    </row>
    <row r="55" spans="1:7" ht="12.75">
      <c r="A55" s="2"/>
      <c r="G55" s="12"/>
    </row>
    <row r="56" spans="1:7" ht="12.75">
      <c r="A56" s="2"/>
      <c r="G56" s="12"/>
    </row>
    <row r="57" spans="1:7" ht="12.75">
      <c r="A57" s="2"/>
      <c r="G57" s="12"/>
    </row>
    <row r="58" spans="1:7" ht="12.75">
      <c r="A58" s="2"/>
      <c r="G58" s="12"/>
    </row>
    <row r="59" spans="1:7" ht="12.75">
      <c r="A59" s="2"/>
      <c r="G59" s="12"/>
    </row>
    <row r="60" spans="1:7" ht="12.75">
      <c r="A60" s="2"/>
      <c r="G60" s="12"/>
    </row>
    <row r="61" spans="1:7" ht="12.75">
      <c r="A61" s="2"/>
      <c r="G61" s="12"/>
    </row>
    <row r="62" spans="1:7" ht="12.75">
      <c r="A62" s="2"/>
      <c r="G62" s="12"/>
    </row>
    <row r="63" spans="1:7" ht="12.75">
      <c r="A63" s="2"/>
      <c r="G63" s="12"/>
    </row>
    <row r="64" spans="1:7" ht="12.75">
      <c r="A64" s="2"/>
      <c r="G64" s="12"/>
    </row>
    <row r="65" spans="1:7" ht="12.75">
      <c r="A65" s="2"/>
      <c r="G65" s="12"/>
    </row>
    <row r="66" spans="1:7" ht="12.75">
      <c r="A66" s="2"/>
      <c r="G66" s="12"/>
    </row>
    <row r="67" spans="1:7" ht="12.75">
      <c r="A67" s="2"/>
      <c r="G67" s="12"/>
    </row>
    <row r="68" spans="1:7" ht="12.75">
      <c r="A68" s="2"/>
      <c r="G68" s="12"/>
    </row>
    <row r="69" spans="1:7" ht="12.75">
      <c r="A69" s="2"/>
      <c r="G69" s="12"/>
    </row>
    <row r="70" spans="1:7" ht="12.75">
      <c r="A70" s="2"/>
      <c r="G70" s="12"/>
    </row>
    <row r="71" spans="1:7" ht="12.75">
      <c r="A71" s="2"/>
      <c r="G71" s="12"/>
    </row>
    <row r="72" spans="1:7" ht="12.75">
      <c r="A72" s="2"/>
      <c r="G72" s="12"/>
    </row>
    <row r="73" spans="1:7" ht="12.75">
      <c r="A73" s="2"/>
      <c r="G73" s="12"/>
    </row>
    <row r="74" spans="1:7" ht="12.75">
      <c r="A74" s="2"/>
      <c r="G74" s="12"/>
    </row>
    <row r="75" spans="1:7" ht="12.75">
      <c r="A75" s="2"/>
      <c r="G75" s="12"/>
    </row>
    <row r="76" spans="1:7" ht="12.75">
      <c r="A76" s="2"/>
      <c r="G76" s="12"/>
    </row>
    <row r="77" spans="1:7" ht="12.75">
      <c r="A77" s="2"/>
      <c r="G77" s="12"/>
    </row>
    <row r="78" spans="1:7" ht="12.75">
      <c r="A78" s="2"/>
      <c r="G78" s="12"/>
    </row>
    <row r="79" spans="1:7" ht="12.75">
      <c r="A79" s="2"/>
      <c r="G79" s="12"/>
    </row>
    <row r="80" spans="1:7" ht="12.75">
      <c r="A80" s="2"/>
      <c r="G80" s="12"/>
    </row>
    <row r="81" spans="1:7" ht="12.75">
      <c r="A81" s="2"/>
      <c r="G81" s="12"/>
    </row>
    <row r="82" spans="1:7" ht="12.75">
      <c r="A82" s="2"/>
      <c r="G82" s="12"/>
    </row>
    <row r="83" spans="1:7" ht="12.75">
      <c r="A83" s="2"/>
      <c r="G83" s="12"/>
    </row>
    <row r="84" spans="1:7" ht="12.75">
      <c r="A84" s="2"/>
      <c r="G84" s="12"/>
    </row>
    <row r="85" spans="1:7" ht="12.75">
      <c r="A85" s="2"/>
      <c r="G85" s="12"/>
    </row>
    <row r="86" spans="1:7" ht="12.75">
      <c r="A86" s="2"/>
      <c r="G86" s="12"/>
    </row>
    <row r="87" spans="1:7" ht="12.75">
      <c r="A87" s="2"/>
      <c r="G87" s="12"/>
    </row>
    <row r="88" spans="1:7" ht="12.75">
      <c r="A88" s="2"/>
      <c r="G88" s="12"/>
    </row>
    <row r="89" spans="1:7" ht="12.75">
      <c r="A89" s="2"/>
      <c r="G89" s="12"/>
    </row>
    <row r="90" spans="1:7" ht="12.75">
      <c r="A90" s="2"/>
      <c r="G90" s="12"/>
    </row>
    <row r="91" spans="1:7" ht="12.75">
      <c r="A91" s="2"/>
      <c r="G91" s="12"/>
    </row>
    <row r="92" spans="1:7" ht="12.75">
      <c r="A92" s="2"/>
      <c r="G92" s="12"/>
    </row>
    <row r="93" spans="1:7" ht="12.75">
      <c r="A93" s="2"/>
      <c r="G93" s="12"/>
    </row>
    <row r="94" spans="1:7" ht="12.75">
      <c r="A94" s="2"/>
      <c r="G94" s="12"/>
    </row>
    <row r="95" spans="1:7" ht="12.75">
      <c r="A95" s="2"/>
      <c r="G95" s="12"/>
    </row>
    <row r="96" spans="1:7" ht="12.75">
      <c r="A96" s="2"/>
      <c r="G96" s="12"/>
    </row>
    <row r="97" spans="1:7" ht="12.75">
      <c r="A97" s="2"/>
      <c r="G97" s="12"/>
    </row>
    <row r="98" spans="1:7" ht="12.75">
      <c r="A98" s="2"/>
      <c r="G98" s="12"/>
    </row>
    <row r="99" spans="1:7" ht="12.75">
      <c r="A99" s="2"/>
      <c r="G99" s="12"/>
    </row>
    <row r="100" spans="1:7" ht="12.75">
      <c r="A100" s="2"/>
      <c r="G100" s="12"/>
    </row>
    <row r="101" spans="1:7" ht="12.75">
      <c r="A101" s="2"/>
      <c r="G101" s="12"/>
    </row>
    <row r="102" spans="1:7" ht="12.75">
      <c r="A102" s="2"/>
      <c r="G102" s="12"/>
    </row>
    <row r="103" spans="1:7" ht="12.75">
      <c r="A103" s="2"/>
      <c r="G103" s="12"/>
    </row>
    <row r="104" spans="1:7" ht="12.75">
      <c r="A104" s="2"/>
      <c r="G104" s="12"/>
    </row>
    <row r="105" spans="1:7" ht="12.75">
      <c r="A105" s="2"/>
      <c r="G105" s="12"/>
    </row>
    <row r="106" spans="1:7" ht="12.75">
      <c r="A106" s="2"/>
      <c r="G106" s="12"/>
    </row>
    <row r="107" spans="1:7" ht="12.75">
      <c r="A107" s="2"/>
      <c r="G107" s="12"/>
    </row>
    <row r="108" spans="1:7" ht="12.75">
      <c r="A108" s="2"/>
      <c r="G108" s="12"/>
    </row>
    <row r="109" spans="1:7" ht="12.75">
      <c r="A109" s="2"/>
      <c r="G109" s="12"/>
    </row>
    <row r="110" spans="1:7" ht="12.75">
      <c r="A110" s="2"/>
      <c r="G110" s="12"/>
    </row>
    <row r="111" spans="1:7" ht="12.75">
      <c r="A111" s="2"/>
      <c r="G111" s="12"/>
    </row>
    <row r="112" spans="1:7" ht="12.75">
      <c r="A112" s="2"/>
      <c r="G112" s="12"/>
    </row>
    <row r="113" spans="1:7" ht="12.75">
      <c r="A113" s="2"/>
      <c r="G113" s="12"/>
    </row>
    <row r="114" spans="1:7" ht="12.75">
      <c r="A114" s="2"/>
      <c r="G114" s="12"/>
    </row>
    <row r="115" spans="1:7" ht="12.75">
      <c r="A115" s="2"/>
      <c r="G115" s="12"/>
    </row>
    <row r="116" spans="1:7" ht="12.75">
      <c r="A116" s="2"/>
      <c r="G116" s="12"/>
    </row>
    <row r="117" spans="1:7" ht="12.75">
      <c r="A117" s="2"/>
      <c r="G117" s="12"/>
    </row>
    <row r="118" spans="1:7" ht="12.75">
      <c r="A118" s="2"/>
      <c r="G118" s="12"/>
    </row>
    <row r="119" spans="1:7" ht="12.75">
      <c r="A119" s="2"/>
      <c r="G119" s="12"/>
    </row>
    <row r="120" spans="1:7" ht="12.75">
      <c r="A120" s="2"/>
      <c r="G120" s="12"/>
    </row>
    <row r="121" spans="1:7" ht="12.75">
      <c r="A121" s="2"/>
      <c r="G121" s="12"/>
    </row>
    <row r="122" spans="1:7" ht="12.75">
      <c r="A122" s="2"/>
      <c r="G122" s="12"/>
    </row>
    <row r="123" spans="1:7" ht="12.75">
      <c r="A123" s="2"/>
      <c r="G123" s="12"/>
    </row>
    <row r="124" spans="1:7" ht="12.75">
      <c r="A124" s="2"/>
      <c r="G124" s="12"/>
    </row>
    <row r="125" spans="1:7" ht="12.75">
      <c r="A125" s="2"/>
      <c r="G125" s="12"/>
    </row>
    <row r="126" spans="1:7" ht="12.75">
      <c r="A126" s="2"/>
      <c r="G126" s="12"/>
    </row>
    <row r="127" spans="1:7" ht="12.75">
      <c r="A127" s="2"/>
      <c r="G127" s="12"/>
    </row>
    <row r="128" spans="1:7" ht="12.75">
      <c r="A128" s="2"/>
      <c r="G128" s="12"/>
    </row>
    <row r="129" spans="1:7" ht="12.75">
      <c r="A129" s="2"/>
      <c r="G129" s="12"/>
    </row>
    <row r="130" spans="1:7" ht="12.75">
      <c r="A130" s="2"/>
      <c r="G130" s="12"/>
    </row>
    <row r="131" spans="1:7" ht="12.75">
      <c r="A131" s="2"/>
      <c r="G131" s="12"/>
    </row>
    <row r="132" spans="1:7" ht="12.75">
      <c r="A132" s="2"/>
      <c r="G132" s="12"/>
    </row>
    <row r="133" spans="1:7" ht="12.75">
      <c r="A133" s="2"/>
      <c r="G133" s="12"/>
    </row>
    <row r="134" spans="1:7" ht="12.75">
      <c r="A134" s="2"/>
      <c r="G134" s="12"/>
    </row>
    <row r="135" spans="1:7" ht="12.75">
      <c r="A135" s="2"/>
      <c r="G135" s="12"/>
    </row>
    <row r="136" spans="1:7" ht="12.75">
      <c r="A136" s="2"/>
      <c r="G136" s="12"/>
    </row>
    <row r="137" spans="1:7" ht="12.75">
      <c r="A137" s="2"/>
      <c r="G137" s="12"/>
    </row>
    <row r="138" spans="1:7" ht="12.75">
      <c r="A138" s="2"/>
      <c r="G138" s="12"/>
    </row>
    <row r="139" spans="1:7" ht="12.75">
      <c r="A139" s="2"/>
      <c r="G139" s="12"/>
    </row>
    <row r="140" spans="1:7" ht="12.75">
      <c r="A140" s="2"/>
      <c r="G140" s="12"/>
    </row>
    <row r="141" spans="1:7" ht="12.75">
      <c r="A141" s="2"/>
      <c r="G141" s="12"/>
    </row>
    <row r="142" spans="1:7" ht="12.75">
      <c r="A142" s="2"/>
      <c r="G142" s="12"/>
    </row>
    <row r="143" spans="1:7" ht="12.75">
      <c r="A143" s="2"/>
      <c r="G143" s="12"/>
    </row>
    <row r="144" spans="1:7" ht="12.75">
      <c r="A144" s="2"/>
      <c r="G144" s="12"/>
    </row>
    <row r="145" spans="1:7" ht="12.75">
      <c r="A145" s="2"/>
      <c r="G145" s="12"/>
    </row>
    <row r="146" spans="1:7" ht="12.75">
      <c r="A146" s="2"/>
      <c r="G146" s="12"/>
    </row>
    <row r="147" spans="1:7" ht="12.75">
      <c r="A147" s="2"/>
      <c r="G147" s="12"/>
    </row>
    <row r="148" spans="1:7" ht="12.75">
      <c r="A148" s="2"/>
      <c r="G148" s="12"/>
    </row>
    <row r="149" spans="1:7" ht="12.75">
      <c r="A149" s="2"/>
      <c r="G149" s="12"/>
    </row>
    <row r="150" spans="1:7" ht="12.75">
      <c r="A150" s="2"/>
      <c r="G150" s="12"/>
    </row>
    <row r="151" spans="1:7" ht="12.75">
      <c r="A151" s="2"/>
      <c r="G151" s="12"/>
    </row>
    <row r="152" spans="1:7" ht="12.75">
      <c r="A152" s="2"/>
      <c r="G152" s="12"/>
    </row>
    <row r="153" spans="1:7" ht="12.75">
      <c r="A153" s="2"/>
      <c r="G153" s="12"/>
    </row>
    <row r="154" spans="1:7" ht="12.75">
      <c r="A154" s="2"/>
      <c r="G154" s="12"/>
    </row>
    <row r="155" spans="1:7" ht="12.75">
      <c r="A155" s="2"/>
      <c r="G155" s="12"/>
    </row>
    <row r="156" spans="1:7" ht="12.75">
      <c r="A156" s="2"/>
      <c r="G156" s="12"/>
    </row>
    <row r="157" spans="1:7" ht="12.75">
      <c r="A157" s="2"/>
      <c r="G157" s="12"/>
    </row>
    <row r="158" spans="1:7" ht="12.75">
      <c r="A158" s="2"/>
      <c r="G158" s="12"/>
    </row>
    <row r="159" spans="1:7" ht="12.75">
      <c r="A159" s="2"/>
      <c r="G159" s="12"/>
    </row>
    <row r="160" spans="1:7" ht="12.75">
      <c r="A160" s="2"/>
      <c r="G160" s="12"/>
    </row>
    <row r="161" spans="1:7" ht="12.75">
      <c r="A161" s="2"/>
      <c r="G161" s="12"/>
    </row>
    <row r="162" spans="1:7" ht="12.75">
      <c r="A162" s="2"/>
      <c r="G162" s="12"/>
    </row>
    <row r="163" spans="1:7" ht="12.75">
      <c r="A163" s="2"/>
      <c r="G163" s="12"/>
    </row>
    <row r="164" spans="1:7" ht="12.75">
      <c r="A164" s="2"/>
      <c r="G164" s="12"/>
    </row>
    <row r="165" spans="1:7" ht="12.75">
      <c r="A165" s="2"/>
      <c r="G165" s="12"/>
    </row>
    <row r="166" spans="1:7" ht="12.75">
      <c r="A166" s="2"/>
      <c r="G166" s="12"/>
    </row>
    <row r="167" spans="1:7" ht="12.75">
      <c r="A167" s="2"/>
      <c r="G167" s="12"/>
    </row>
    <row r="168" spans="1:7" ht="12.75">
      <c r="A168" s="2"/>
      <c r="G168" s="12"/>
    </row>
    <row r="169" spans="1:7" ht="12.75">
      <c r="A169" s="2"/>
      <c r="G169" s="12"/>
    </row>
    <row r="170" spans="1:7" ht="12.75">
      <c r="A170" s="2"/>
      <c r="G170" s="12"/>
    </row>
    <row r="171" spans="1:7" ht="12.75">
      <c r="A171" s="2"/>
      <c r="G171" s="12"/>
    </row>
    <row r="172" spans="1:7" ht="12.75">
      <c r="A172" s="2"/>
      <c r="G172" s="12"/>
    </row>
    <row r="173" spans="1:7" ht="12.75">
      <c r="A173" s="2"/>
      <c r="G173" s="12"/>
    </row>
    <row r="174" spans="1:7" ht="12.75">
      <c r="A174" s="2"/>
      <c r="G174" s="12"/>
    </row>
    <row r="175" spans="1:7" ht="12.75">
      <c r="A175" s="2"/>
      <c r="G175" s="12"/>
    </row>
    <row r="176" spans="1:7" ht="12.75">
      <c r="A176" s="2"/>
      <c r="G176" s="12"/>
    </row>
    <row r="177" spans="1:7" ht="12.75">
      <c r="A177" s="2"/>
      <c r="G177" s="12"/>
    </row>
    <row r="178" spans="1:7" ht="12.75">
      <c r="A178" s="2"/>
      <c r="G178" s="12"/>
    </row>
    <row r="179" spans="1:7" ht="12.75">
      <c r="A179" s="2"/>
      <c r="G179" s="12"/>
    </row>
    <row r="180" spans="1:7" ht="12.75">
      <c r="A180" s="2"/>
      <c r="G180" s="12"/>
    </row>
    <row r="181" spans="1:7" ht="12.75">
      <c r="A181" s="2"/>
      <c r="G181" s="12"/>
    </row>
    <row r="182" spans="1:7" ht="12.75">
      <c r="A182" s="2"/>
      <c r="G182" s="12"/>
    </row>
    <row r="183" spans="1:7" ht="12.75">
      <c r="A183" s="2"/>
      <c r="G183" s="12"/>
    </row>
    <row r="184" spans="1:7" ht="12.75">
      <c r="A184" s="2"/>
      <c r="G184" s="12"/>
    </row>
    <row r="185" spans="1:7" ht="12.75">
      <c r="A185" s="2"/>
      <c r="G185" s="12"/>
    </row>
    <row r="186" spans="1:7" ht="12.75">
      <c r="A186" s="2"/>
      <c r="G186" s="12"/>
    </row>
    <row r="187" spans="1:7" ht="12.75">
      <c r="A187" s="2"/>
      <c r="G187" s="12"/>
    </row>
    <row r="188" spans="1:7" ht="12.75">
      <c r="A188" s="2"/>
      <c r="G188" s="12"/>
    </row>
    <row r="189" spans="1:7" ht="12.75">
      <c r="A189" s="2"/>
      <c r="G189" s="12"/>
    </row>
    <row r="190" spans="1:7" ht="12.75">
      <c r="A190" s="2"/>
      <c r="G190" s="12"/>
    </row>
    <row r="191" spans="1:7" ht="12.75">
      <c r="A191" s="2"/>
      <c r="G191" s="12"/>
    </row>
    <row r="192" spans="1:7" ht="12.75">
      <c r="A192" s="2"/>
      <c r="G192" s="12"/>
    </row>
    <row r="193" spans="1:7" ht="12.75">
      <c r="A193" s="2"/>
      <c r="G193" s="12"/>
    </row>
    <row r="194" spans="1:7" ht="12.75">
      <c r="A194" s="2"/>
      <c r="G194" s="12"/>
    </row>
    <row r="195" spans="1:7" ht="12.75">
      <c r="A195" s="2"/>
      <c r="G195" s="12"/>
    </row>
    <row r="196" spans="1:7" ht="12.75">
      <c r="A196" s="2"/>
      <c r="G196" s="12"/>
    </row>
    <row r="197" spans="1:7" ht="12.75">
      <c r="A197" s="2"/>
      <c r="G197" s="12"/>
    </row>
    <row r="198" spans="1:7" ht="12.75">
      <c r="A198" s="2"/>
      <c r="G198" s="12"/>
    </row>
    <row r="199" spans="1:7" ht="12.75">
      <c r="A199" s="2"/>
      <c r="G199" s="12"/>
    </row>
    <row r="200" spans="1:7" ht="12.75">
      <c r="A200" s="2"/>
      <c r="G200" s="12"/>
    </row>
    <row r="201" spans="1:7" ht="12.75">
      <c r="A201" s="2"/>
      <c r="G201" s="12"/>
    </row>
    <row r="202" spans="1:7" ht="12.75">
      <c r="A202" s="2"/>
      <c r="G202" s="12"/>
    </row>
    <row r="203" spans="1:7" ht="12.75">
      <c r="A203" s="2"/>
      <c r="G203" s="12"/>
    </row>
    <row r="204" spans="1:7" ht="12.75">
      <c r="A204" s="2"/>
      <c r="G204" s="12"/>
    </row>
    <row r="205" spans="1:7" ht="12.75">
      <c r="A205" s="2"/>
      <c r="G205" s="12"/>
    </row>
    <row r="206" spans="1:7" ht="12.75">
      <c r="A206" s="2"/>
      <c r="G206" s="12"/>
    </row>
    <row r="207" spans="1:7" ht="12.75">
      <c r="A207" s="2"/>
      <c r="G207" s="12"/>
    </row>
    <row r="208" spans="1:7" ht="12.75">
      <c r="A208" s="2"/>
      <c r="G208" s="12"/>
    </row>
    <row r="209" spans="1:7" ht="12.75">
      <c r="A209" s="2"/>
      <c r="G209" s="12"/>
    </row>
    <row r="210" spans="1:7" ht="12.75">
      <c r="A210" s="2"/>
      <c r="G210" s="12"/>
    </row>
    <row r="211" spans="1:7" ht="12.75">
      <c r="A211" s="2"/>
      <c r="G211" s="12"/>
    </row>
    <row r="212" spans="1:7" ht="12.75">
      <c r="A212" s="2"/>
      <c r="G212" s="12"/>
    </row>
    <row r="213" spans="1:7" ht="12.75">
      <c r="A213" s="2"/>
      <c r="G213" s="12"/>
    </row>
    <row r="214" spans="1:7" ht="12.75">
      <c r="A214" s="2"/>
      <c r="G214" s="12"/>
    </row>
    <row r="215" spans="1:7" ht="12.75">
      <c r="A215" s="2"/>
      <c r="G215" s="12"/>
    </row>
    <row r="216" spans="1:7" ht="12.75">
      <c r="A216" s="2"/>
      <c r="G216" s="12"/>
    </row>
    <row r="217" spans="1:7" ht="12.75">
      <c r="A217" s="2"/>
      <c r="G217" s="12"/>
    </row>
    <row r="218" spans="1:7" ht="12.75">
      <c r="A218" s="2"/>
      <c r="G218" s="12"/>
    </row>
    <row r="219" spans="1:7" ht="12.75">
      <c r="A219" s="2"/>
      <c r="G219" s="12"/>
    </row>
    <row r="220" spans="1:7" ht="12.75">
      <c r="A220" s="2"/>
      <c r="G220" s="12"/>
    </row>
    <row r="221" spans="1:7" ht="12.75">
      <c r="A221" s="2"/>
      <c r="G221" s="12"/>
    </row>
    <row r="222" spans="1:7" ht="12.75">
      <c r="A222" s="2"/>
      <c r="G222" s="12"/>
    </row>
    <row r="223" spans="1:7" ht="12.75">
      <c r="A223" s="2"/>
      <c r="G223" s="12"/>
    </row>
    <row r="224" spans="1:7" ht="12.75">
      <c r="A224" s="2"/>
      <c r="G224" s="12"/>
    </row>
    <row r="225" spans="1:7" ht="12.75">
      <c r="A225" s="2"/>
      <c r="G225" s="12"/>
    </row>
    <row r="226" spans="1:7" ht="12.75">
      <c r="A226" s="2"/>
      <c r="G226" s="12"/>
    </row>
    <row r="227" spans="1:7" ht="12.75">
      <c r="A227" s="2"/>
      <c r="G227" s="12"/>
    </row>
    <row r="228" spans="1:7" ht="12.75">
      <c r="A228" s="2"/>
      <c r="G228" s="12"/>
    </row>
    <row r="229" spans="1:7" ht="12.75">
      <c r="A229" s="2"/>
      <c r="G229" s="12"/>
    </row>
    <row r="230" spans="1:7" ht="12.75">
      <c r="A230" s="2"/>
      <c r="G230" s="12"/>
    </row>
    <row r="231" spans="1:7" ht="12.75">
      <c r="A231" s="2"/>
      <c r="G231" s="12"/>
    </row>
    <row r="232" spans="1:7" ht="12.75">
      <c r="A232" s="2"/>
      <c r="G232" s="12"/>
    </row>
    <row r="233" spans="1:7" ht="12.75">
      <c r="A233" s="2"/>
      <c r="G233" s="12"/>
    </row>
    <row r="234" spans="1:7" ht="12.75">
      <c r="A234" s="2"/>
      <c r="G234" s="12"/>
    </row>
    <row r="235" spans="1:7" ht="12.75">
      <c r="A235" s="2"/>
      <c r="G235" s="12"/>
    </row>
    <row r="236" spans="1:7" ht="12.75">
      <c r="A236" s="2"/>
      <c r="G236" s="12"/>
    </row>
    <row r="237" spans="1:7" ht="12.75">
      <c r="A237" s="2"/>
      <c r="G237" s="12"/>
    </row>
    <row r="238" spans="1:7" ht="12.75">
      <c r="A238" s="2"/>
      <c r="G238" s="12"/>
    </row>
    <row r="239" spans="1:7" ht="12.75">
      <c r="A239" s="2"/>
      <c r="G239" s="12"/>
    </row>
    <row r="240" spans="1:7" ht="12.75">
      <c r="A240" s="2"/>
      <c r="G240" s="12"/>
    </row>
    <row r="241" spans="1:7" ht="12.75">
      <c r="A241" s="2"/>
      <c r="G241" s="12"/>
    </row>
    <row r="242" spans="1:7" ht="12.75">
      <c r="A242" s="2"/>
      <c r="G242" s="12"/>
    </row>
    <row r="243" spans="1:7" ht="12.75">
      <c r="A243" s="2"/>
      <c r="G243" s="12"/>
    </row>
    <row r="244" spans="1:7" ht="12.75">
      <c r="A244" s="2"/>
      <c r="G244" s="12"/>
    </row>
    <row r="245" spans="1:7" ht="12.75">
      <c r="A245" s="2"/>
      <c r="G245" s="12"/>
    </row>
    <row r="246" spans="1:7" ht="12.75">
      <c r="A246" s="2"/>
      <c r="G246" s="12"/>
    </row>
    <row r="247" spans="1:7" ht="12.75">
      <c r="A247" s="2"/>
      <c r="G247" s="12"/>
    </row>
    <row r="248" spans="1:7" ht="12.75">
      <c r="A248" s="2"/>
      <c r="G248" s="12"/>
    </row>
    <row r="249" spans="1:7" ht="12.75">
      <c r="A249" s="2"/>
      <c r="G249" s="12"/>
    </row>
    <row r="250" spans="1:7" ht="12.75">
      <c r="A250" s="2"/>
      <c r="G250" s="12"/>
    </row>
    <row r="251" spans="1:7" ht="12.75">
      <c r="A251" s="2"/>
      <c r="G251" s="12"/>
    </row>
    <row r="252" spans="1:7" ht="12.75">
      <c r="A252" s="2"/>
      <c r="G252" s="12"/>
    </row>
    <row r="253" spans="1:7" ht="12.75">
      <c r="A253" s="2"/>
      <c r="G253" s="12"/>
    </row>
    <row r="254" spans="1:7" ht="12.75">
      <c r="A254" s="2"/>
      <c r="G254" s="12"/>
    </row>
    <row r="255" spans="1:7" ht="12.75">
      <c r="A255" s="2"/>
      <c r="G255" s="12"/>
    </row>
    <row r="256" spans="1:7" ht="12.75">
      <c r="A256" s="2"/>
      <c r="G256" s="12"/>
    </row>
    <row r="257" spans="1:7" ht="12.75">
      <c r="A257" s="2"/>
      <c r="G257" s="12"/>
    </row>
    <row r="258" spans="1:7" ht="12.75">
      <c r="A258" s="2"/>
      <c r="G258" s="12"/>
    </row>
    <row r="259" spans="1:7" ht="12.75">
      <c r="A259" s="2"/>
      <c r="G259" s="12"/>
    </row>
    <row r="260" spans="1:7" ht="12.75">
      <c r="A260" s="2"/>
      <c r="G260" s="12"/>
    </row>
    <row r="261" spans="1:7" ht="12.75">
      <c r="A261" s="2"/>
      <c r="G261" s="12"/>
    </row>
    <row r="262" spans="1:7" ht="12.75">
      <c r="A262" s="2"/>
      <c r="G262" s="12"/>
    </row>
    <row r="263" spans="1:7" ht="12.75">
      <c r="A263" s="2"/>
      <c r="G263" s="12"/>
    </row>
    <row r="264" spans="1:7" ht="12.75">
      <c r="A264" s="2"/>
      <c r="G264" s="12"/>
    </row>
    <row r="265" spans="1:7" ht="12.75">
      <c r="A265" s="2"/>
      <c r="G265" s="12"/>
    </row>
    <row r="266" spans="1:7" ht="12.75">
      <c r="A266" s="2"/>
      <c r="G266" s="12"/>
    </row>
    <row r="267" spans="1:7" ht="12.75">
      <c r="A267" s="2"/>
      <c r="G267" s="12"/>
    </row>
    <row r="268" spans="1:7" ht="12.75">
      <c r="A268" s="2"/>
      <c r="G268" s="12"/>
    </row>
    <row r="269" spans="1:7" ht="12.75">
      <c r="A269" s="2"/>
      <c r="G269" s="12"/>
    </row>
    <row r="270" spans="1:7" ht="12.75">
      <c r="A270" s="2"/>
      <c r="G270" s="12"/>
    </row>
    <row r="271" spans="1:7" ht="12.75">
      <c r="A271" s="2"/>
      <c r="G271" s="12"/>
    </row>
    <row r="272" ht="12.75">
      <c r="G272" s="12"/>
    </row>
    <row r="273" ht="12.75">
      <c r="G273" s="12"/>
    </row>
    <row r="274" ht="12.75">
      <c r="G274" s="12"/>
    </row>
    <row r="275" ht="12.75">
      <c r="G275" s="12"/>
    </row>
    <row r="276" ht="12.75">
      <c r="G276" s="12"/>
    </row>
    <row r="277" ht="12.75">
      <c r="G277" s="12"/>
    </row>
  </sheetData>
  <mergeCells count="12">
    <mergeCell ref="A1:F1"/>
    <mergeCell ref="A6:F6"/>
    <mergeCell ref="A7:F7"/>
    <mergeCell ref="A8:F8"/>
    <mergeCell ref="A24:F24"/>
    <mergeCell ref="A29:F29"/>
    <mergeCell ref="A2:F2"/>
    <mergeCell ref="A3:F3"/>
    <mergeCell ref="A4:F4"/>
    <mergeCell ref="A5:F5"/>
    <mergeCell ref="B9:C9"/>
    <mergeCell ref="A11:F11"/>
  </mergeCells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2 of 6</oddHeader>
    <oddFooter xml:space="preserve">&amp;C&amp;"Palatino Linotype,Regular"&amp;12Exhibit ____ (YKGM-2), Weather Normalization Adjustment&amp;"Arial,Regular"&amp;10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7" sqref="C7"/>
    </sheetView>
  </sheetViews>
  <sheetFormatPr defaultColWidth="9.140625" defaultRowHeight="12.75"/>
  <cols>
    <col min="1" max="1" width="20.00390625" style="0" customWidth="1"/>
    <col min="2" max="3" width="12.7109375" style="0" customWidth="1"/>
    <col min="4" max="4" width="27.421875" style="0" customWidth="1"/>
  </cols>
  <sheetData>
    <row r="1" spans="1:4" ht="18">
      <c r="A1" s="64" t="s">
        <v>50</v>
      </c>
      <c r="C1" s="1"/>
      <c r="D1" s="42"/>
    </row>
    <row r="2" spans="1:4" ht="37.5" customHeight="1">
      <c r="A2" s="63" t="s">
        <v>1</v>
      </c>
      <c r="B2" s="63" t="s">
        <v>49</v>
      </c>
      <c r="C2" s="63" t="s">
        <v>48</v>
      </c>
      <c r="D2" s="9" t="s">
        <v>47</v>
      </c>
    </row>
    <row r="3" spans="1:4" ht="18">
      <c r="A3" s="80" t="s">
        <v>58</v>
      </c>
      <c r="B3" s="109"/>
      <c r="C3" s="109"/>
      <c r="D3" s="110"/>
    </row>
    <row r="4" spans="1:6" ht="18">
      <c r="A4" s="39" t="s">
        <v>59</v>
      </c>
      <c r="B4" s="45">
        <v>0.967033</v>
      </c>
      <c r="C4" s="38">
        <v>1.04</v>
      </c>
      <c r="D4" s="62">
        <f aca="true" t="shared" si="0" ref="D4:D15">+(C4-B4)</f>
        <v>0.072967</v>
      </c>
      <c r="E4" s="1"/>
      <c r="F4" s="1"/>
    </row>
    <row r="5" spans="1:4" ht="18">
      <c r="A5" s="39" t="s">
        <v>60</v>
      </c>
      <c r="B5" s="45">
        <v>0.897083</v>
      </c>
      <c r="C5" s="38">
        <v>0.966</v>
      </c>
      <c r="D5" s="62">
        <f t="shared" si="0"/>
        <v>0.068917</v>
      </c>
    </row>
    <row r="6" spans="1:4" ht="18">
      <c r="A6" s="39" t="s">
        <v>61</v>
      </c>
      <c r="B6" s="45">
        <v>0.766901</v>
      </c>
      <c r="C6" s="38">
        <v>0.822</v>
      </c>
      <c r="D6" s="62">
        <f t="shared" si="0"/>
        <v>0.0550989999999999</v>
      </c>
    </row>
    <row r="7" spans="1:4" ht="18">
      <c r="A7" s="39" t="s">
        <v>62</v>
      </c>
      <c r="B7" s="45">
        <v>0.518305</v>
      </c>
      <c r="C7" s="38">
        <v>0.573</v>
      </c>
      <c r="D7" s="62">
        <f t="shared" si="0"/>
        <v>0.05469499999999994</v>
      </c>
    </row>
    <row r="8" spans="1:4" ht="18">
      <c r="A8" s="39" t="s">
        <v>63</v>
      </c>
      <c r="B8" s="45">
        <v>0.325457</v>
      </c>
      <c r="C8" s="38">
        <v>0.405</v>
      </c>
      <c r="D8" s="62">
        <f t="shared" si="0"/>
        <v>0.07954300000000003</v>
      </c>
    </row>
    <row r="9" spans="1:4" ht="18">
      <c r="A9" s="39" t="s">
        <v>64</v>
      </c>
      <c r="B9" s="45">
        <v>0.075991</v>
      </c>
      <c r="C9" s="38">
        <v>0.216</v>
      </c>
      <c r="D9" s="62">
        <f t="shared" si="0"/>
        <v>0.140009</v>
      </c>
    </row>
    <row r="10" spans="1:4" ht="18">
      <c r="A10" s="39" t="s">
        <v>65</v>
      </c>
      <c r="B10" s="45">
        <v>-0.151111</v>
      </c>
      <c r="C10" s="45">
        <v>0.01356</v>
      </c>
      <c r="D10" s="62">
        <f t="shared" si="0"/>
        <v>0.16467099999999998</v>
      </c>
    </row>
    <row r="11" spans="1:4" ht="18">
      <c r="A11" s="39" t="s">
        <v>66</v>
      </c>
      <c r="B11" s="45">
        <v>-0.071494</v>
      </c>
      <c r="C11" s="38">
        <v>0.196</v>
      </c>
      <c r="D11" s="62">
        <f t="shared" si="0"/>
        <v>0.267494</v>
      </c>
    </row>
    <row r="12" spans="1:4" ht="18">
      <c r="A12" s="39" t="s">
        <v>67</v>
      </c>
      <c r="B12" s="45">
        <v>0.141746</v>
      </c>
      <c r="C12" s="38">
        <v>0.331</v>
      </c>
      <c r="D12" s="62">
        <f t="shared" si="0"/>
        <v>0.189254</v>
      </c>
    </row>
    <row r="13" spans="1:4" ht="18">
      <c r="A13" s="39" t="s">
        <v>68</v>
      </c>
      <c r="B13" s="45">
        <v>0.565876</v>
      </c>
      <c r="C13" s="38">
        <v>0.648</v>
      </c>
      <c r="D13" s="62">
        <f t="shared" si="0"/>
        <v>0.08212399999999997</v>
      </c>
    </row>
    <row r="14" spans="1:4" ht="18">
      <c r="A14" s="39" t="s">
        <v>69</v>
      </c>
      <c r="B14" s="45">
        <v>0.787249</v>
      </c>
      <c r="C14" s="38">
        <v>0.88</v>
      </c>
      <c r="D14" s="62">
        <f t="shared" si="0"/>
        <v>0.09275100000000003</v>
      </c>
    </row>
    <row r="15" spans="1:4" ht="18">
      <c r="A15" s="39" t="s">
        <v>70</v>
      </c>
      <c r="B15" s="45">
        <v>0.969221</v>
      </c>
      <c r="C15" s="38">
        <v>1.065</v>
      </c>
      <c r="D15" s="62">
        <f t="shared" si="0"/>
        <v>0.09577899999999995</v>
      </c>
    </row>
    <row r="16" spans="1:4" ht="18">
      <c r="A16" s="80" t="s">
        <v>71</v>
      </c>
      <c r="B16" s="81"/>
      <c r="C16" s="81"/>
      <c r="D16" s="108"/>
    </row>
    <row r="17" spans="1:4" ht="18">
      <c r="A17" s="39" t="s">
        <v>64</v>
      </c>
      <c r="B17" s="45">
        <v>0.295999</v>
      </c>
      <c r="C17" s="38">
        <v>0.373</v>
      </c>
      <c r="D17" s="62">
        <f>+(C17-B17)</f>
        <v>0.07700099999999999</v>
      </c>
    </row>
    <row r="18" spans="1:4" ht="18">
      <c r="A18" s="39" t="s">
        <v>65</v>
      </c>
      <c r="B18" s="45">
        <v>0.23358</v>
      </c>
      <c r="C18" s="38">
        <v>0.396</v>
      </c>
      <c r="D18" s="62">
        <f>+(C18-B18)</f>
        <v>0.16242</v>
      </c>
    </row>
    <row r="19" spans="1:4" ht="18">
      <c r="A19" s="39" t="s">
        <v>66</v>
      </c>
      <c r="B19" s="45">
        <v>0.278404</v>
      </c>
      <c r="C19" s="38">
        <v>0.575</v>
      </c>
      <c r="D19" s="62">
        <f>+(C19-B19)</f>
        <v>0.29659599999999997</v>
      </c>
    </row>
    <row r="20" spans="1:4" ht="18">
      <c r="A20" s="39" t="s">
        <v>67</v>
      </c>
      <c r="B20" s="45">
        <v>0.241351</v>
      </c>
      <c r="C20" s="38">
        <v>0.714</v>
      </c>
      <c r="D20" s="62">
        <f>+(C20-B20)</f>
        <v>0.472649</v>
      </c>
    </row>
    <row r="21" spans="1:4" ht="18">
      <c r="A21" s="61" t="s">
        <v>46</v>
      </c>
      <c r="B21" s="61"/>
      <c r="C21" s="61"/>
      <c r="D21" s="60">
        <f>AVERAGE(D17:D20)</f>
        <v>0.25216649999999996</v>
      </c>
    </row>
    <row r="22" spans="1:4" ht="18">
      <c r="A22" s="1"/>
      <c r="B22" s="1"/>
      <c r="C22" s="1"/>
      <c r="D22" s="42"/>
    </row>
    <row r="23" spans="1:6" ht="18">
      <c r="A23" s="70" t="s">
        <v>58</v>
      </c>
      <c r="B23" s="71"/>
      <c r="C23" s="71"/>
      <c r="D23" s="71"/>
      <c r="E23" s="71"/>
      <c r="F23" s="72"/>
    </row>
    <row r="24" spans="1:4" ht="18">
      <c r="A24" s="1"/>
      <c r="B24" s="1"/>
      <c r="C24" s="1"/>
      <c r="D24" s="42"/>
    </row>
    <row r="25" spans="1:4" ht="18">
      <c r="A25" s="1"/>
      <c r="B25" s="1"/>
      <c r="C25" s="1"/>
      <c r="D25" s="42"/>
    </row>
    <row r="26" spans="1:4" ht="18">
      <c r="A26" s="1"/>
      <c r="B26" s="1"/>
      <c r="C26" s="1"/>
      <c r="D26" s="42"/>
    </row>
    <row r="27" spans="1:4" ht="18">
      <c r="A27" s="1"/>
      <c r="B27" s="1"/>
      <c r="C27" s="1"/>
      <c r="D27" s="42"/>
    </row>
    <row r="28" spans="1:4" ht="18">
      <c r="A28" s="1"/>
      <c r="B28" s="1"/>
      <c r="C28" s="1"/>
      <c r="D28" s="42"/>
    </row>
    <row r="29" spans="1:4" ht="18">
      <c r="A29" s="1"/>
      <c r="B29" s="1"/>
      <c r="C29" s="1"/>
      <c r="D29" s="42"/>
    </row>
    <row r="30" spans="1:4" ht="18">
      <c r="A30" s="1"/>
      <c r="B30" s="1"/>
      <c r="C30" s="1"/>
      <c r="D30" s="42"/>
    </row>
    <row r="31" spans="1:4" ht="18">
      <c r="A31" s="1"/>
      <c r="B31" s="1"/>
      <c r="C31" s="1"/>
      <c r="D31" s="42"/>
    </row>
    <row r="32" spans="1:4" ht="18">
      <c r="A32" s="1"/>
      <c r="B32" s="1"/>
      <c r="C32" s="1"/>
      <c r="D32" s="42"/>
    </row>
    <row r="33" spans="1:4" ht="18">
      <c r="A33" s="1"/>
      <c r="B33" s="1"/>
      <c r="C33" s="1"/>
      <c r="D33" s="42"/>
    </row>
    <row r="34" spans="1:4" ht="18">
      <c r="A34" s="1"/>
      <c r="B34" s="1"/>
      <c r="C34" s="1"/>
      <c r="D34" s="42"/>
    </row>
  </sheetData>
  <mergeCells count="2">
    <mergeCell ref="A16:D16"/>
    <mergeCell ref="A3:D3"/>
  </mergeCells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3 of 6</oddHeader>
    <oddFooter xml:space="preserve">&amp;C&amp;"Palatino Linotype,Regular"&amp;12Exhibit ____ (YKGM-2), Weather Normalization Adjustment&amp;"Arial,Regular"&amp;10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">
      <selection activeCell="C8" sqref="C8"/>
    </sheetView>
  </sheetViews>
  <sheetFormatPr defaultColWidth="9.140625" defaultRowHeight="12.75"/>
  <cols>
    <col min="1" max="1" width="17.00390625" style="4" customWidth="1"/>
    <col min="2" max="4" width="14.7109375" style="1" customWidth="1"/>
    <col min="5" max="5" width="20.7109375" style="1" customWidth="1"/>
    <col min="6" max="6" width="16.7109375" style="1" customWidth="1"/>
    <col min="7" max="7" width="14.7109375" style="1" customWidth="1"/>
    <col min="8" max="8" width="14.7109375" style="0" customWidth="1"/>
  </cols>
  <sheetData>
    <row r="1" ht="18">
      <c r="A1" s="4" t="s">
        <v>51</v>
      </c>
    </row>
    <row r="2" spans="2:6" ht="18">
      <c r="B2" s="5" t="s">
        <v>14</v>
      </c>
      <c r="D2" s="6"/>
      <c r="E2" s="6"/>
      <c r="F2" s="6"/>
    </row>
    <row r="3" spans="2:6" ht="18">
      <c r="B3" s="5" t="s">
        <v>15</v>
      </c>
      <c r="D3" s="6"/>
      <c r="E3" s="6"/>
      <c r="F3" s="6"/>
    </row>
    <row r="4" spans="2:6" ht="18">
      <c r="B4" s="64" t="s">
        <v>12</v>
      </c>
      <c r="D4" s="76"/>
      <c r="E4" s="76"/>
      <c r="F4" s="76"/>
    </row>
    <row r="5" spans="2:6" ht="18">
      <c r="B5" s="5" t="s">
        <v>16</v>
      </c>
      <c r="D5" s="6"/>
      <c r="E5" s="6"/>
      <c r="F5" s="6"/>
    </row>
    <row r="6" spans="1:6" ht="18">
      <c r="A6" s="7" t="s">
        <v>27</v>
      </c>
      <c r="B6" s="5"/>
      <c r="D6" s="6"/>
      <c r="E6" s="6"/>
      <c r="F6" s="6"/>
    </row>
    <row r="7" spans="1:7" s="8" customFormat="1" ht="36" customHeight="1">
      <c r="A7" s="9" t="s">
        <v>28</v>
      </c>
      <c r="B7" s="10" t="s">
        <v>30</v>
      </c>
      <c r="C7" s="10" t="s">
        <v>31</v>
      </c>
      <c r="D7" s="9" t="s">
        <v>32</v>
      </c>
      <c r="E7" s="10" t="s">
        <v>84</v>
      </c>
      <c r="F7" s="9" t="s">
        <v>34</v>
      </c>
      <c r="G7" s="3"/>
    </row>
    <row r="8" spans="1:7" s="16" customFormat="1" ht="15.75" customHeight="1">
      <c r="A8" s="24">
        <v>37438</v>
      </c>
      <c r="B8" s="50">
        <v>1506686.292</v>
      </c>
      <c r="C8" s="50">
        <v>1504637.5498408596</v>
      </c>
      <c r="D8" s="50">
        <v>-2048.7421591402963</v>
      </c>
      <c r="E8" s="78">
        <v>-1918</v>
      </c>
      <c r="F8" s="26"/>
      <c r="G8" s="27"/>
    </row>
    <row r="9" spans="1:7" s="16" customFormat="1" ht="15.75" customHeight="1">
      <c r="A9" s="24">
        <v>37469</v>
      </c>
      <c r="B9" s="50">
        <v>1511988.467</v>
      </c>
      <c r="C9" s="50">
        <v>1505434.0409985418</v>
      </c>
      <c r="D9" s="50">
        <v>-6554.426001458196</v>
      </c>
      <c r="E9" s="78">
        <v>-6135</v>
      </c>
      <c r="F9" s="26"/>
      <c r="G9" s="27"/>
    </row>
    <row r="10" spans="1:7" s="16" customFormat="1" ht="15.75" customHeight="1">
      <c r="A10" s="24">
        <v>37500</v>
      </c>
      <c r="B10" s="50">
        <v>1460462.494</v>
      </c>
      <c r="C10" s="50">
        <v>1456507.5699971057</v>
      </c>
      <c r="D10" s="50">
        <v>-3954.9240028942004</v>
      </c>
      <c r="E10" s="78">
        <v>-3702</v>
      </c>
      <c r="F10" s="26"/>
      <c r="G10" s="27"/>
    </row>
    <row r="11" spans="1:7" s="16" customFormat="1" ht="15.75" customHeight="1">
      <c r="A11" s="24">
        <v>37530</v>
      </c>
      <c r="B11" s="50">
        <v>1691158.498</v>
      </c>
      <c r="C11" s="50">
        <v>1669329.6982621253</v>
      </c>
      <c r="D11" s="50">
        <v>-21828.79973787465</v>
      </c>
      <c r="E11" s="78">
        <v>-20432</v>
      </c>
      <c r="F11" s="26"/>
      <c r="G11" s="27"/>
    </row>
    <row r="12" spans="1:7" s="16" customFormat="1" ht="15.75" customHeight="1">
      <c r="A12" s="24">
        <v>37561</v>
      </c>
      <c r="B12" s="50">
        <v>1807647.127</v>
      </c>
      <c r="C12" s="50">
        <v>1843402.1100174198</v>
      </c>
      <c r="D12" s="50">
        <v>35754.9830174197</v>
      </c>
      <c r="E12" s="78">
        <v>33467</v>
      </c>
      <c r="F12" s="26"/>
      <c r="G12" s="27"/>
    </row>
    <row r="13" spans="1:7" s="16" customFormat="1" ht="15.75" customHeight="1">
      <c r="A13" s="24">
        <v>37591</v>
      </c>
      <c r="B13" s="50">
        <v>2061745.501</v>
      </c>
      <c r="C13" s="50">
        <v>2123065.3701172555</v>
      </c>
      <c r="D13" s="50">
        <v>61319.869117255555</v>
      </c>
      <c r="E13" s="78">
        <v>57395</v>
      </c>
      <c r="F13" s="26"/>
      <c r="G13" s="27"/>
    </row>
    <row r="14" spans="1:7" s="16" customFormat="1" ht="15.75" customHeight="1">
      <c r="A14" s="24">
        <v>37622</v>
      </c>
      <c r="B14" s="50">
        <v>1979614.42</v>
      </c>
      <c r="C14" s="50">
        <v>2109073.344368589</v>
      </c>
      <c r="D14" s="50">
        <v>129458.92436858919</v>
      </c>
      <c r="E14" s="78">
        <v>121174</v>
      </c>
      <c r="F14" s="26"/>
      <c r="G14" s="27"/>
    </row>
    <row r="15" spans="1:7" s="16" customFormat="1" ht="15.75" customHeight="1">
      <c r="A15" s="24">
        <v>37653</v>
      </c>
      <c r="B15" s="50">
        <v>1848298.188</v>
      </c>
      <c r="C15" s="50">
        <v>1811300.1495722425</v>
      </c>
      <c r="D15" s="50">
        <v>-36998.038427757565</v>
      </c>
      <c r="E15" s="78">
        <v>-34630</v>
      </c>
      <c r="F15" s="26"/>
      <c r="G15" s="27"/>
    </row>
    <row r="16" spans="1:7" s="16" customFormat="1" ht="15.75" customHeight="1">
      <c r="A16" s="24">
        <v>37681</v>
      </c>
      <c r="B16" s="50">
        <v>1877283.068</v>
      </c>
      <c r="C16" s="50">
        <v>1893804.238164971</v>
      </c>
      <c r="D16" s="50">
        <v>16521.170164970914</v>
      </c>
      <c r="E16" s="78">
        <v>15464</v>
      </c>
      <c r="F16" s="26"/>
      <c r="G16" s="27"/>
    </row>
    <row r="17" spans="1:7" s="16" customFormat="1" ht="15.75" customHeight="1">
      <c r="A17" s="24">
        <v>37712</v>
      </c>
      <c r="B17" s="50">
        <v>1691863.324</v>
      </c>
      <c r="C17" s="50">
        <v>1669743.3948477497</v>
      </c>
      <c r="D17" s="50">
        <v>-22119.92915225029</v>
      </c>
      <c r="E17" s="78">
        <v>-20704</v>
      </c>
      <c r="F17" s="26"/>
      <c r="G17" s="27"/>
    </row>
    <row r="18" spans="1:7" s="16" customFormat="1" ht="15.75" customHeight="1">
      <c r="A18" s="24">
        <v>37742</v>
      </c>
      <c r="B18" s="50">
        <v>1585661.813</v>
      </c>
      <c r="C18" s="50">
        <v>1575451.9166506138</v>
      </c>
      <c r="D18" s="50">
        <v>-10209.896349386312</v>
      </c>
      <c r="E18" s="78">
        <v>-9556</v>
      </c>
      <c r="F18" s="26"/>
      <c r="G18" s="27"/>
    </row>
    <row r="19" spans="1:7" s="16" customFormat="1" ht="15.75" customHeight="1">
      <c r="A19" s="24">
        <v>37773</v>
      </c>
      <c r="B19" s="50">
        <v>1490549.855</v>
      </c>
      <c r="C19" s="50">
        <v>1472856.3392215457</v>
      </c>
      <c r="D19" s="50">
        <v>-17693.515778454253</v>
      </c>
      <c r="E19" s="78">
        <v>-16561</v>
      </c>
      <c r="F19" s="26"/>
      <c r="G19" s="27"/>
    </row>
    <row r="20" spans="1:7" s="16" customFormat="1" ht="15.75" customHeight="1" thickBot="1">
      <c r="A20" s="28" t="s">
        <v>13</v>
      </c>
      <c r="B20" s="51">
        <v>20512959.047000002</v>
      </c>
      <c r="C20" s="51">
        <v>20634605.72205902</v>
      </c>
      <c r="D20" s="51">
        <v>121646.67505901959</v>
      </c>
      <c r="E20" s="51">
        <f>SUM(E8:E19)</f>
        <v>113862</v>
      </c>
      <c r="F20" s="29"/>
      <c r="G20" s="27"/>
    </row>
    <row r="21" spans="1:7" s="16" customFormat="1" ht="15.75" customHeight="1" thickTop="1">
      <c r="A21" s="30" t="s">
        <v>29</v>
      </c>
      <c r="B21" s="27"/>
      <c r="C21" s="27"/>
      <c r="D21" s="27"/>
      <c r="E21" s="27"/>
      <c r="F21" s="27"/>
      <c r="G21" s="27"/>
    </row>
    <row r="22" spans="1:7" s="16" customFormat="1" ht="15.75" customHeight="1">
      <c r="A22" s="31" t="s">
        <v>17</v>
      </c>
      <c r="B22" s="26"/>
      <c r="C22" s="26"/>
      <c r="D22" s="26"/>
      <c r="E22" s="49">
        <v>101040000</v>
      </c>
      <c r="F22" s="77">
        <v>8009440</v>
      </c>
      <c r="G22" s="27"/>
    </row>
    <row r="23" spans="1:7" s="16" customFormat="1" ht="15.75" customHeight="1">
      <c r="A23" s="31" t="s">
        <v>18</v>
      </c>
      <c r="B23" s="26"/>
      <c r="C23" s="26"/>
      <c r="D23" s="26"/>
      <c r="E23" s="49">
        <v>11809000</v>
      </c>
      <c r="F23" s="77">
        <v>814748</v>
      </c>
      <c r="G23" s="27"/>
    </row>
    <row r="24" spans="1:7" s="16" customFormat="1" ht="15.75" customHeight="1">
      <c r="A24" s="31" t="s">
        <v>19</v>
      </c>
      <c r="B24" s="26"/>
      <c r="C24" s="26"/>
      <c r="D24" s="26"/>
      <c r="E24" s="49">
        <v>800000</v>
      </c>
      <c r="F24" s="77">
        <v>41903</v>
      </c>
      <c r="G24" s="27"/>
    </row>
    <row r="25" spans="1:7" s="16" customFormat="1" ht="15.75" customHeight="1">
      <c r="A25" s="31" t="s">
        <v>20</v>
      </c>
      <c r="B25" s="26"/>
      <c r="C25" s="26"/>
      <c r="D25" s="26"/>
      <c r="E25" s="49">
        <v>82000</v>
      </c>
      <c r="F25" s="77">
        <v>3943</v>
      </c>
      <c r="G25" s="27"/>
    </row>
    <row r="26" spans="1:7" s="16" customFormat="1" ht="15.75" customHeight="1">
      <c r="A26" s="31" t="s">
        <v>21</v>
      </c>
      <c r="B26" s="26"/>
      <c r="C26" s="26"/>
      <c r="D26" s="26"/>
      <c r="E26" s="49">
        <v>57000</v>
      </c>
      <c r="F26" s="77">
        <v>3552</v>
      </c>
      <c r="G26" s="27"/>
    </row>
    <row r="27" spans="1:7" s="16" customFormat="1" ht="15.75" customHeight="1">
      <c r="A27" s="31" t="s">
        <v>22</v>
      </c>
      <c r="B27" s="26"/>
      <c r="C27" s="26"/>
      <c r="D27" s="26"/>
      <c r="E27" s="49">
        <v>58000</v>
      </c>
      <c r="F27" s="77">
        <v>2424</v>
      </c>
      <c r="G27" s="27"/>
    </row>
    <row r="28" spans="1:7" s="16" customFormat="1" ht="15.75" customHeight="1">
      <c r="A28" s="31" t="s">
        <v>23</v>
      </c>
      <c r="B28" s="26"/>
      <c r="C28" s="26"/>
      <c r="D28" s="26"/>
      <c r="E28" s="49">
        <v>0</v>
      </c>
      <c r="F28" s="77">
        <v>0</v>
      </c>
      <c r="G28" s="27"/>
    </row>
    <row r="29" spans="1:7" s="16" customFormat="1" ht="15.75" customHeight="1">
      <c r="A29" s="31" t="s">
        <v>24</v>
      </c>
      <c r="B29" s="26"/>
      <c r="C29" s="26"/>
      <c r="D29" s="26"/>
      <c r="E29" s="49">
        <v>20000</v>
      </c>
      <c r="F29" s="77">
        <v>820</v>
      </c>
      <c r="G29" s="27"/>
    </row>
    <row r="30" spans="1:7" s="16" customFormat="1" ht="15.75" customHeight="1">
      <c r="A30" s="31" t="s">
        <v>25</v>
      </c>
      <c r="B30" s="26"/>
      <c r="C30" s="26"/>
      <c r="D30" s="26"/>
      <c r="E30" s="49">
        <v>1000</v>
      </c>
      <c r="F30" s="77">
        <v>35</v>
      </c>
      <c r="G30" s="27"/>
    </row>
    <row r="31" spans="1:7" s="16" customFormat="1" ht="15.75" customHeight="1" thickBot="1">
      <c r="A31" s="28" t="s">
        <v>13</v>
      </c>
      <c r="B31" s="32"/>
      <c r="C31" s="32"/>
      <c r="D31" s="32"/>
      <c r="E31" s="47">
        <f>SUM(E22:E30)</f>
        <v>113867000</v>
      </c>
      <c r="F31" s="48">
        <f>SUM(F22:F30)</f>
        <v>8876865</v>
      </c>
      <c r="G31" s="27"/>
    </row>
    <row r="32" ht="18.75" thickTop="1"/>
    <row r="33" ht="18">
      <c r="F33" s="55"/>
    </row>
    <row r="34" ht="18">
      <c r="F34" s="56"/>
    </row>
    <row r="35" ht="18">
      <c r="F35" s="57"/>
    </row>
  </sheetData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4  of 6</oddHeader>
    <oddFooter xml:space="preserve">&amp;C&amp;"Palatino Linotype,Regular"&amp;12Exhibit ____ (YKGM-2), Weather Normalization Adjustment&amp;"Arial,Regular"&amp;10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5">
      <selection activeCell="E7" sqref="E7"/>
    </sheetView>
  </sheetViews>
  <sheetFormatPr defaultColWidth="9.140625" defaultRowHeight="12.75"/>
  <cols>
    <col min="1" max="4" width="14.7109375" style="1" customWidth="1"/>
    <col min="5" max="5" width="20.421875" style="1" customWidth="1"/>
    <col min="6" max="6" width="16.421875" style="1" customWidth="1"/>
    <col min="7" max="8" width="14.7109375" style="1" customWidth="1"/>
    <col min="9" max="16384" width="9.140625" style="1" customWidth="1"/>
  </cols>
  <sheetData>
    <row r="1" ht="18">
      <c r="A1" s="4" t="s">
        <v>52</v>
      </c>
    </row>
    <row r="2" spans="1:5" ht="18">
      <c r="A2" s="4"/>
      <c r="B2" s="5" t="s">
        <v>14</v>
      </c>
      <c r="C2" s="6"/>
      <c r="D2" s="6"/>
      <c r="E2" s="6"/>
    </row>
    <row r="3" spans="1:5" ht="18">
      <c r="A3" s="4"/>
      <c r="B3" s="5" t="s">
        <v>15</v>
      </c>
      <c r="C3" s="6"/>
      <c r="D3" s="6"/>
      <c r="E3" s="6"/>
    </row>
    <row r="4" spans="1:5" ht="18">
      <c r="A4" s="4"/>
      <c r="B4" s="64" t="s">
        <v>12</v>
      </c>
      <c r="C4" s="76"/>
      <c r="D4" s="76"/>
      <c r="E4" s="76"/>
    </row>
    <row r="5" spans="1:5" ht="18">
      <c r="A5" s="4"/>
      <c r="B5" s="5" t="s">
        <v>16</v>
      </c>
      <c r="C5" s="6"/>
      <c r="D5" s="6"/>
      <c r="E5" s="6"/>
    </row>
    <row r="6" spans="1:5" ht="18">
      <c r="A6" s="7" t="s">
        <v>27</v>
      </c>
      <c r="B6" s="5"/>
      <c r="C6" s="6"/>
      <c r="D6" s="6"/>
      <c r="E6" s="6"/>
    </row>
    <row r="7" spans="1:6" s="27" customFormat="1" ht="45">
      <c r="A7" s="33" t="s">
        <v>28</v>
      </c>
      <c r="B7" s="34" t="s">
        <v>30</v>
      </c>
      <c r="C7" s="34" t="s">
        <v>31</v>
      </c>
      <c r="D7" s="33" t="s">
        <v>32</v>
      </c>
      <c r="E7" s="34" t="s">
        <v>33</v>
      </c>
      <c r="F7" s="33" t="s">
        <v>34</v>
      </c>
    </row>
    <row r="8" spans="1:6" s="27" customFormat="1" ht="16.5">
      <c r="A8" s="24">
        <v>37438</v>
      </c>
      <c r="B8" s="25">
        <v>1506686.292</v>
      </c>
      <c r="C8" s="25">
        <v>1491746.6924197972</v>
      </c>
      <c r="D8" s="25">
        <v>-14939.599580202717</v>
      </c>
      <c r="E8" s="25">
        <v>-13971</v>
      </c>
      <c r="F8" s="26"/>
    </row>
    <row r="9" spans="1:6" s="27" customFormat="1" ht="16.5">
      <c r="A9" s="24">
        <v>37469</v>
      </c>
      <c r="B9" s="25">
        <v>1511988.467</v>
      </c>
      <c r="C9" s="25">
        <v>1483867.8530346968</v>
      </c>
      <c r="D9" s="25">
        <v>-28120.61396530317</v>
      </c>
      <c r="E9" s="25">
        <v>-26297</v>
      </c>
      <c r="F9" s="26"/>
    </row>
    <row r="10" spans="1:6" s="27" customFormat="1" ht="16.5">
      <c r="A10" s="24">
        <v>37500</v>
      </c>
      <c r="B10" s="25">
        <v>1460462.494</v>
      </c>
      <c r="C10" s="25">
        <v>1450588.8845782736</v>
      </c>
      <c r="D10" s="25">
        <v>-9873.609421726316</v>
      </c>
      <c r="E10" s="25">
        <v>-9233</v>
      </c>
      <c r="F10" s="26"/>
    </row>
    <row r="11" spans="1:6" s="27" customFormat="1" ht="16.5">
      <c r="A11" s="24">
        <v>37530</v>
      </c>
      <c r="B11" s="25">
        <v>1691158.498</v>
      </c>
      <c r="C11" s="25">
        <v>1666142.9056856541</v>
      </c>
      <c r="D11" s="25">
        <v>-25015.592314345762</v>
      </c>
      <c r="E11" s="25">
        <v>-23393</v>
      </c>
      <c r="F11" s="26"/>
    </row>
    <row r="12" spans="1:6" s="27" customFormat="1" ht="16.5">
      <c r="A12" s="24">
        <v>37561</v>
      </c>
      <c r="B12" s="25">
        <v>1807647.127</v>
      </c>
      <c r="C12" s="25">
        <v>1847651.2379092528</v>
      </c>
      <c r="D12" s="25">
        <v>40004.11090925266</v>
      </c>
      <c r="E12" s="25">
        <v>37409</v>
      </c>
      <c r="F12" s="26"/>
    </row>
    <row r="13" spans="1:6" s="27" customFormat="1" ht="16.5">
      <c r="A13" s="24">
        <v>37591</v>
      </c>
      <c r="B13" s="25">
        <v>2061745.501</v>
      </c>
      <c r="C13" s="25">
        <v>2129151.1118481746</v>
      </c>
      <c r="D13" s="25">
        <v>67405.61084817466</v>
      </c>
      <c r="E13" s="25">
        <v>63034</v>
      </c>
      <c r="F13" s="26"/>
    </row>
    <row r="14" spans="1:6" s="27" customFormat="1" ht="16.5">
      <c r="A14" s="24">
        <v>37622</v>
      </c>
      <c r="B14" s="25">
        <v>1979614.42</v>
      </c>
      <c r="C14" s="25">
        <v>2118930.797584069</v>
      </c>
      <c r="D14" s="25">
        <v>139316.37758406904</v>
      </c>
      <c r="E14" s="25">
        <v>130280</v>
      </c>
      <c r="F14" s="26"/>
    </row>
    <row r="15" spans="1:6" s="27" customFormat="1" ht="16.5">
      <c r="A15" s="24">
        <v>37653</v>
      </c>
      <c r="B15" s="25">
        <v>1848298.188</v>
      </c>
      <c r="C15" s="25">
        <v>1808435.1517875865</v>
      </c>
      <c r="D15" s="25">
        <v>-39863.03621241357</v>
      </c>
      <c r="E15" s="25">
        <v>-37277</v>
      </c>
      <c r="F15" s="26"/>
    </row>
    <row r="16" spans="1:6" s="27" customFormat="1" ht="16.5">
      <c r="A16" s="24">
        <v>37681</v>
      </c>
      <c r="B16" s="25">
        <v>1877283.068</v>
      </c>
      <c r="C16" s="25">
        <v>1895001.2211132087</v>
      </c>
      <c r="D16" s="25">
        <v>17718.15311320871</v>
      </c>
      <c r="E16" s="25">
        <v>16569</v>
      </c>
      <c r="F16" s="26"/>
    </row>
    <row r="17" spans="1:6" s="27" customFormat="1" ht="16.5">
      <c r="A17" s="24">
        <v>37712</v>
      </c>
      <c r="B17" s="25">
        <v>1691863.324</v>
      </c>
      <c r="C17" s="25">
        <v>1667424.7421141034</v>
      </c>
      <c r="D17" s="25">
        <v>-24438.581885896623</v>
      </c>
      <c r="E17" s="25">
        <v>-22853</v>
      </c>
      <c r="F17" s="26"/>
    </row>
    <row r="18" spans="1:6" s="27" customFormat="1" ht="16.5">
      <c r="A18" s="24">
        <v>37742</v>
      </c>
      <c r="B18" s="25">
        <v>1585661.813</v>
      </c>
      <c r="C18" s="25">
        <v>1572960.154109495</v>
      </c>
      <c r="D18" s="25">
        <v>-12701.658890505088</v>
      </c>
      <c r="E18" s="25">
        <v>-11878</v>
      </c>
      <c r="F18" s="26"/>
    </row>
    <row r="19" spans="1:6" s="27" customFormat="1" ht="16.5">
      <c r="A19" s="24">
        <v>37773</v>
      </c>
      <c r="B19" s="25">
        <v>1490549.855</v>
      </c>
      <c r="C19" s="25">
        <v>1466625.9058045193</v>
      </c>
      <c r="D19" s="25">
        <v>-23923.949195480673</v>
      </c>
      <c r="E19" s="25">
        <v>-22372</v>
      </c>
      <c r="F19" s="26"/>
    </row>
    <row r="20" spans="1:6" s="27" customFormat="1" ht="18" thickBot="1">
      <c r="A20" s="28" t="s">
        <v>13</v>
      </c>
      <c r="B20" s="35">
        <v>20512959.047000002</v>
      </c>
      <c r="C20" s="35">
        <v>20598526.65798883</v>
      </c>
      <c r="D20" s="35">
        <v>85567.61098883115</v>
      </c>
      <c r="E20" s="35">
        <v>80018</v>
      </c>
      <c r="F20" s="29"/>
    </row>
    <row r="21" spans="1:6" s="27" customFormat="1" ht="18" thickTop="1">
      <c r="A21" s="36" t="s">
        <v>26</v>
      </c>
      <c r="B21" s="13"/>
      <c r="C21" s="13"/>
      <c r="D21" s="13"/>
      <c r="E21" s="13"/>
      <c r="F21" s="13"/>
    </row>
    <row r="22" spans="1:6" s="27" customFormat="1" ht="16.5">
      <c r="A22" s="26" t="s">
        <v>17</v>
      </c>
      <c r="B22" s="26"/>
      <c r="C22" s="26"/>
      <c r="D22" s="26"/>
      <c r="E22" s="52">
        <v>71005000</v>
      </c>
      <c r="F22" s="53">
        <v>5628566</v>
      </c>
    </row>
    <row r="23" spans="1:6" s="27" customFormat="1" ht="16.5">
      <c r="A23" s="26" t="s">
        <v>18</v>
      </c>
      <c r="B23" s="26"/>
      <c r="C23" s="26"/>
      <c r="D23" s="26"/>
      <c r="E23" s="52">
        <v>8305000</v>
      </c>
      <c r="F23" s="53">
        <v>590496</v>
      </c>
    </row>
    <row r="24" spans="1:6" s="27" customFormat="1" ht="16.5">
      <c r="A24" s="26" t="s">
        <v>19</v>
      </c>
      <c r="B24" s="26"/>
      <c r="C24" s="26"/>
      <c r="D24" s="26"/>
      <c r="E24" s="52">
        <v>567000</v>
      </c>
      <c r="F24" s="53">
        <v>29697</v>
      </c>
    </row>
    <row r="25" spans="1:6" s="27" customFormat="1" ht="16.5">
      <c r="A25" s="26" t="s">
        <v>20</v>
      </c>
      <c r="B25" s="26"/>
      <c r="C25" s="26"/>
      <c r="D25" s="26"/>
      <c r="E25" s="52">
        <v>58000</v>
      </c>
      <c r="F25" s="53">
        <v>2790</v>
      </c>
    </row>
    <row r="26" spans="1:6" s="27" customFormat="1" ht="16.5">
      <c r="A26" s="26" t="s">
        <v>21</v>
      </c>
      <c r="B26" s="26"/>
      <c r="C26" s="26"/>
      <c r="D26" s="26"/>
      <c r="E26" s="52">
        <v>28000</v>
      </c>
      <c r="F26" s="53">
        <v>2422</v>
      </c>
    </row>
    <row r="27" spans="1:6" s="27" customFormat="1" ht="16.5">
      <c r="A27" s="26" t="s">
        <v>22</v>
      </c>
      <c r="B27" s="26"/>
      <c r="C27" s="26"/>
      <c r="D27" s="26"/>
      <c r="E27" s="52">
        <v>40000</v>
      </c>
      <c r="F27" s="53">
        <v>1671</v>
      </c>
    </row>
    <row r="28" spans="1:6" s="27" customFormat="1" ht="16.5">
      <c r="A28" s="26" t="s">
        <v>23</v>
      </c>
      <c r="B28" s="26"/>
      <c r="C28" s="26"/>
      <c r="D28" s="26"/>
      <c r="E28" s="52">
        <v>0</v>
      </c>
      <c r="F28" s="53">
        <v>0</v>
      </c>
    </row>
    <row r="29" spans="1:6" s="27" customFormat="1" ht="16.5">
      <c r="A29" s="26" t="s">
        <v>24</v>
      </c>
      <c r="B29" s="26"/>
      <c r="C29" s="26"/>
      <c r="D29" s="26"/>
      <c r="E29" s="52">
        <v>13000</v>
      </c>
      <c r="F29" s="53">
        <v>533</v>
      </c>
    </row>
    <row r="30" spans="1:6" s="27" customFormat="1" ht="16.5">
      <c r="A30" s="26" t="s">
        <v>25</v>
      </c>
      <c r="B30" s="26"/>
      <c r="C30" s="26"/>
      <c r="D30" s="26"/>
      <c r="E30" s="52">
        <v>2000</v>
      </c>
      <c r="F30" s="53">
        <v>70</v>
      </c>
    </row>
    <row r="31" spans="1:6" s="27" customFormat="1" ht="18" thickBot="1">
      <c r="A31" s="28" t="s">
        <v>13</v>
      </c>
      <c r="B31" s="32"/>
      <c r="C31" s="32"/>
      <c r="D31" s="32"/>
      <c r="E31" s="32">
        <v>80018000</v>
      </c>
      <c r="F31" s="54">
        <v>6256245</v>
      </c>
    </row>
    <row r="32" ht="18.75" thickTop="1"/>
    <row r="34" spans="5:6" ht="18">
      <c r="E34" s="58"/>
      <c r="F34" s="58"/>
    </row>
    <row r="35" spans="5:6" ht="18">
      <c r="E35" s="59"/>
      <c r="F35" s="59"/>
    </row>
  </sheetData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5 of 6</oddHeader>
    <oddFooter xml:space="preserve">&amp;C&amp;"Palatino Linotype,Regular"&amp;12Exhibit ____ (YKGM-2), Weather Normalization Adjustment&amp;"Arial,Regular"&amp;10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6" sqref="C16"/>
    </sheetView>
  </sheetViews>
  <sheetFormatPr defaultColWidth="9.140625" defaultRowHeight="12.75"/>
  <cols>
    <col min="1" max="1" width="24.140625" style="1" customWidth="1"/>
    <col min="2" max="2" width="22.28125" style="1" customWidth="1"/>
    <col min="3" max="3" width="22.7109375" style="1" customWidth="1"/>
    <col min="4" max="4" width="18.7109375" style="1" customWidth="1"/>
    <col min="5" max="5" width="14.7109375" style="1" customWidth="1"/>
    <col min="6" max="16384" width="9.140625" style="1" customWidth="1"/>
  </cols>
  <sheetData>
    <row r="1" ht="18">
      <c r="A1" s="4" t="s">
        <v>53</v>
      </c>
    </row>
    <row r="2" spans="1:4" s="27" customFormat="1" ht="33.75" customHeight="1">
      <c r="A2" s="33" t="s">
        <v>28</v>
      </c>
      <c r="B2" s="34" t="s">
        <v>54</v>
      </c>
      <c r="C2" s="34" t="s">
        <v>55</v>
      </c>
      <c r="D2" s="33" t="s">
        <v>56</v>
      </c>
    </row>
    <row r="3" spans="1:4" s="27" customFormat="1" ht="16.5">
      <c r="A3" s="24">
        <v>37438</v>
      </c>
      <c r="B3" s="25">
        <f>+'Summary &amp; Revenue Impact-PSE'!E8</f>
        <v>-13971</v>
      </c>
      <c r="C3" s="25">
        <f>+'Summary &amp; Revenue Impact-Staff'!E8</f>
        <v>-1918</v>
      </c>
      <c r="D3" s="25">
        <f>+C3-B3</f>
        <v>12053</v>
      </c>
    </row>
    <row r="4" spans="1:6" s="27" customFormat="1" ht="18">
      <c r="A4" s="74">
        <v>37469</v>
      </c>
      <c r="B4" s="75">
        <f>+'Summary &amp; Revenue Impact-PSE'!E9</f>
        <v>-26297</v>
      </c>
      <c r="C4" s="75">
        <f>+'Summary &amp; Revenue Impact-Staff'!E9</f>
        <v>-6135</v>
      </c>
      <c r="D4" s="75">
        <f aca="true" t="shared" si="0" ref="D4:D16">+C4-B4</f>
        <v>20162</v>
      </c>
      <c r="E4" s="1"/>
      <c r="F4" s="1"/>
    </row>
    <row r="5" spans="1:4" s="27" customFormat="1" ht="16.5">
      <c r="A5" s="24">
        <v>37500</v>
      </c>
      <c r="B5" s="25">
        <f>+'Summary &amp; Revenue Impact-PSE'!E10</f>
        <v>-9233</v>
      </c>
      <c r="C5" s="25">
        <f>+'Summary &amp; Revenue Impact-Staff'!E10</f>
        <v>-3702</v>
      </c>
      <c r="D5" s="25">
        <f t="shared" si="0"/>
        <v>5531</v>
      </c>
    </row>
    <row r="6" spans="1:4" s="27" customFormat="1" ht="16.5">
      <c r="A6" s="24">
        <v>37530</v>
      </c>
      <c r="B6" s="25">
        <f>+'Summary &amp; Revenue Impact-PSE'!E11</f>
        <v>-23393</v>
      </c>
      <c r="C6" s="25">
        <f>+'Summary &amp; Revenue Impact-Staff'!E11</f>
        <v>-20432</v>
      </c>
      <c r="D6" s="25">
        <f t="shared" si="0"/>
        <v>2961</v>
      </c>
    </row>
    <row r="7" spans="1:4" s="27" customFormat="1" ht="16.5">
      <c r="A7" s="24">
        <v>37561</v>
      </c>
      <c r="B7" s="25">
        <f>+'Summary &amp; Revenue Impact-PSE'!E12</f>
        <v>37409</v>
      </c>
      <c r="C7" s="25">
        <f>+'Summary &amp; Revenue Impact-Staff'!E12</f>
        <v>33467</v>
      </c>
      <c r="D7" s="25">
        <f t="shared" si="0"/>
        <v>-3942</v>
      </c>
    </row>
    <row r="8" spans="1:4" s="27" customFormat="1" ht="16.5">
      <c r="A8" s="24">
        <v>37591</v>
      </c>
      <c r="B8" s="25">
        <f>+'Summary &amp; Revenue Impact-PSE'!E13</f>
        <v>63034</v>
      </c>
      <c r="C8" s="25">
        <f>+'Summary &amp; Revenue Impact-Staff'!E13</f>
        <v>57395</v>
      </c>
      <c r="D8" s="25">
        <f t="shared" si="0"/>
        <v>-5639</v>
      </c>
    </row>
    <row r="9" spans="1:4" s="27" customFormat="1" ht="16.5">
      <c r="A9" s="24">
        <v>37622</v>
      </c>
      <c r="B9" s="25">
        <f>+'Summary &amp; Revenue Impact-PSE'!E14</f>
        <v>130280</v>
      </c>
      <c r="C9" s="25">
        <f>+'Summary &amp; Revenue Impact-Staff'!E14</f>
        <v>121174</v>
      </c>
      <c r="D9" s="25">
        <f t="shared" si="0"/>
        <v>-9106</v>
      </c>
    </row>
    <row r="10" spans="1:4" s="27" customFormat="1" ht="16.5">
      <c r="A10" s="24">
        <v>37653</v>
      </c>
      <c r="B10" s="25">
        <f>+'Summary &amp; Revenue Impact-PSE'!E15</f>
        <v>-37277</v>
      </c>
      <c r="C10" s="25">
        <f>+'Summary &amp; Revenue Impact-Staff'!E15</f>
        <v>-34630</v>
      </c>
      <c r="D10" s="25">
        <f t="shared" si="0"/>
        <v>2647</v>
      </c>
    </row>
    <row r="11" spans="1:4" s="27" customFormat="1" ht="16.5">
      <c r="A11" s="24">
        <v>37681</v>
      </c>
      <c r="B11" s="25">
        <f>+'Summary &amp; Revenue Impact-PSE'!E16</f>
        <v>16569</v>
      </c>
      <c r="C11" s="25">
        <f>+'Summary &amp; Revenue Impact-Staff'!E16</f>
        <v>15464</v>
      </c>
      <c r="D11" s="25">
        <f t="shared" si="0"/>
        <v>-1105</v>
      </c>
    </row>
    <row r="12" spans="1:4" s="27" customFormat="1" ht="16.5">
      <c r="A12" s="24">
        <v>37712</v>
      </c>
      <c r="B12" s="25">
        <f>+'Summary &amp; Revenue Impact-PSE'!E17</f>
        <v>-22853</v>
      </c>
      <c r="C12" s="25">
        <f>+'Summary &amp; Revenue Impact-Staff'!E17</f>
        <v>-20704</v>
      </c>
      <c r="D12" s="25">
        <f t="shared" si="0"/>
        <v>2149</v>
      </c>
    </row>
    <row r="13" spans="1:4" s="27" customFormat="1" ht="16.5">
      <c r="A13" s="24">
        <v>37742</v>
      </c>
      <c r="B13" s="25">
        <f>+'Summary &amp; Revenue Impact-PSE'!E18</f>
        <v>-11878</v>
      </c>
      <c r="C13" s="25">
        <f>+'Summary &amp; Revenue Impact-Staff'!E18</f>
        <v>-9556</v>
      </c>
      <c r="D13" s="25">
        <f t="shared" si="0"/>
        <v>2322</v>
      </c>
    </row>
    <row r="14" spans="1:4" s="27" customFormat="1" ht="16.5">
      <c r="A14" s="24">
        <v>37773</v>
      </c>
      <c r="B14" s="25">
        <f>+'Summary &amp; Revenue Impact-PSE'!E19</f>
        <v>-22372</v>
      </c>
      <c r="C14" s="25">
        <f>+'Summary &amp; Revenue Impact-Staff'!E19</f>
        <v>-16561</v>
      </c>
      <c r="D14" s="25">
        <f t="shared" si="0"/>
        <v>5811</v>
      </c>
    </row>
    <row r="15" spans="1:4" s="27" customFormat="1" ht="17.25">
      <c r="A15" s="65" t="s">
        <v>57</v>
      </c>
      <c r="B15" s="66">
        <f>SUM(B3:B14)</f>
        <v>80018</v>
      </c>
      <c r="C15" s="66">
        <f>SUM(C3:C14)</f>
        <v>113862</v>
      </c>
      <c r="D15" s="66">
        <f>SUM(D3:D14)</f>
        <v>33844</v>
      </c>
    </row>
    <row r="16" spans="1:4" s="27" customFormat="1" ht="18.75">
      <c r="A16" s="36" t="s">
        <v>82</v>
      </c>
      <c r="B16" s="68">
        <f>+'Summary &amp; Revenue Impact-PSE'!F31</f>
        <v>6256245</v>
      </c>
      <c r="C16" s="67">
        <f>+'Summary &amp; Revenue Impact-Staff'!F31</f>
        <v>8876865</v>
      </c>
      <c r="D16" s="69">
        <f t="shared" si="0"/>
        <v>2620620</v>
      </c>
    </row>
    <row r="17" spans="1:4" ht="39.75" customHeight="1">
      <c r="A17" s="111" t="s">
        <v>83</v>
      </c>
      <c r="B17" s="112"/>
      <c r="C17" s="112"/>
      <c r="D17" s="112"/>
    </row>
  </sheetData>
  <mergeCells count="1">
    <mergeCell ref="A17:D17"/>
  </mergeCells>
  <printOptions gridLines="1"/>
  <pageMargins left="0.75" right="0.5" top="1.25" bottom="0.5" header="0.5" footer="0.5"/>
  <pageSetup horizontalDpi="600" verticalDpi="600" orientation="portrait" scale="90" r:id="rId1"/>
  <headerFooter alignWithMargins="0">
    <oddHeader>&amp;R&amp;"Palatino Linotype,Regular"&amp;12Exhibit___( YKGM-2)
Docket No. UE-031725
Page 6 of 6</oddHeader>
    <oddFooter xml:space="preserve">&amp;C&amp;"Palatino Linotype,Regular"&amp;12Exhibit ____ (YKGM-2), Weather Normalization Adjustment&amp;"Arial,Regular"&amp;10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YMariam</dc:creator>
  <cp:keywords/>
  <dc:description/>
  <cp:lastModifiedBy>KLinley</cp:lastModifiedBy>
  <cp:lastPrinted>2004-01-27T17:18:21Z</cp:lastPrinted>
  <dcterms:created xsi:type="dcterms:W3CDTF">2003-12-17T14:47:15Z</dcterms:created>
  <dcterms:modified xsi:type="dcterms:W3CDTF">2004-01-27T17:20:13Z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031725</vt:lpwstr>
  </property>
  <property fmtid="{D5CDD505-2E9C-101B-9397-08002B2CF9AE}" pid="6" name="IsConfidenti">
    <vt:lpwstr>0</vt:lpwstr>
  </property>
  <property fmtid="{D5CDD505-2E9C-101B-9397-08002B2CF9AE}" pid="7" name="Dat">
    <vt:lpwstr>2004-01-30T00:00:00Z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2003-10-24T00:00:00Z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