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B60041D5-8A20-466B-906E-8125A66DF6F3}" xr6:coauthVersionLast="47" xr6:coauthVersionMax="47" xr10:uidLastSave="{00000000-0000-0000-0000-000000000000}"/>
  <bookViews>
    <workbookView xWindow="-120" yWindow="-120" windowWidth="20730" windowHeight="11160" xr2:uid="{EA1EE890-372D-4235-A7FA-EC6502AF53A8}"/>
  </bookViews>
  <sheets>
    <sheet name="2024-2025 BCP Charts" sheetId="1" r:id="rId1"/>
    <sheet name="2024 ACP Chart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1" l="1"/>
  <c r="B22" i="1"/>
  <c r="B37" i="2" l="1"/>
  <c r="B32" i="2"/>
  <c r="C7" i="2"/>
  <c r="C15" i="2"/>
  <c r="C32" i="2"/>
  <c r="C37" i="2"/>
  <c r="B15" i="2"/>
  <c r="B7" i="2"/>
  <c r="C38" i="2" l="1"/>
  <c r="B38" i="2"/>
  <c r="C10" i="1" l="1"/>
  <c r="B10" i="1"/>
</calcChain>
</file>

<file path=xl/sharedStrings.xml><?xml version="1.0" encoding="utf-8"?>
<sst xmlns="http://schemas.openxmlformats.org/spreadsheetml/2006/main" count="66" uniqueCount="56">
  <si>
    <t>MWh </t>
  </si>
  <si>
    <t>Budget </t>
  </si>
  <si>
    <t>Low-Income Programs </t>
  </si>
  <si>
    <t>Named Communities Investment  </t>
  </si>
  <si>
    <t>Residential Programs </t>
  </si>
  <si>
    <t>Commercial/Industrial Programs </t>
  </si>
  <si>
    <t>Energy-Efficiency Pilot Programs </t>
  </si>
  <si>
    <t>EM&amp;V / CPA</t>
  </si>
  <si>
    <t>NEEA </t>
  </si>
  <si>
    <t>Total </t>
  </si>
  <si>
    <t>Sector</t>
  </si>
  <si>
    <t>TBD</t>
  </si>
  <si>
    <t>NEEA  Savings</t>
  </si>
  <si>
    <t>Program Support Expenses Not Allocated to Program Costs</t>
  </si>
  <si>
    <t>Table 2 - Electric Portfolio Savings and Budget by Sector</t>
  </si>
  <si>
    <t>Table 3 - Natural Gas Portfolio Savings and Budget by Sector</t>
  </si>
  <si>
    <t>Program</t>
  </si>
  <si>
    <t>Estimated Budget</t>
  </si>
  <si>
    <t>Low-Income Programs Total</t>
  </si>
  <si>
    <t>Low-Income Programs</t>
  </si>
  <si>
    <t>Deferred Maintenance</t>
  </si>
  <si>
    <t>-</t>
  </si>
  <si>
    <t>Named Communities</t>
  </si>
  <si>
    <t>Residential Programs</t>
  </si>
  <si>
    <t>Prescriptive</t>
  </si>
  <si>
    <t>Multifamily</t>
  </si>
  <si>
    <t>On-Bill Repayment</t>
  </si>
  <si>
    <t>Midstream</t>
  </si>
  <si>
    <t>Always-On</t>
  </si>
  <si>
    <t>Home Energy Audit</t>
  </si>
  <si>
    <t>Residential Programs Total</t>
  </si>
  <si>
    <t>Commercial/Industrial Programs</t>
  </si>
  <si>
    <t>Interior Prescriptive Lighting</t>
  </si>
  <si>
    <t>Exterior Prescriptive Lighting</t>
  </si>
  <si>
    <t>Direct Install Lighting</t>
  </si>
  <si>
    <t>Site-Specific</t>
  </si>
  <si>
    <t>Prescriptive Shell</t>
  </si>
  <si>
    <t>Green Motors</t>
  </si>
  <si>
    <t>Variable Frequency Drives</t>
  </si>
  <si>
    <t>Compressed Air</t>
  </si>
  <si>
    <t>Grocer</t>
  </si>
  <si>
    <t>Appliance and HVAC Controls</t>
  </si>
  <si>
    <t>Active Energy Management</t>
  </si>
  <si>
    <t>Pay for Performance</t>
  </si>
  <si>
    <t>Contractor Incentive Program</t>
  </si>
  <si>
    <t>Clean Buildings Accelerator</t>
  </si>
  <si>
    <t>Commercial/Industrial Programs Total</t>
  </si>
  <si>
    <t>Other Program and Administrative</t>
  </si>
  <si>
    <t>CPA &amp; EM&amp;V</t>
  </si>
  <si>
    <t xml:space="preserve"> -   </t>
  </si>
  <si>
    <t>NEEA</t>
  </si>
  <si>
    <t>Pilot Programs</t>
  </si>
  <si>
    <t>Total Other Program and Administrative</t>
  </si>
  <si>
    <t>Total Electric Budget</t>
  </si>
  <si>
    <t>Appendix C - Electric Program Summary</t>
  </si>
  <si>
    <t>kWh Savings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</si>
</sst>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&quot;$&quot;#,##0.00"/>
    <numFmt numFmtId="167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theme="0"/>
      <name val="Arial"/>
      <family val="2"/>
    </font>
    <font>
      <b/>
      <sz val="8"/>
      <color rgb="FFFFFF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7C24D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 style="medium">
        <color rgb="FFFFFFFF"/>
      </right>
      <top style="thin">
        <color rgb="FF000000"/>
      </top>
      <bottom style="medium">
        <color rgb="FF000000"/>
      </bottom>
      <diagonal/>
    </border>
    <border>
      <left style="medium">
        <color rgb="FFFFFFFF"/>
      </left>
      <right style="medium">
        <color rgb="FFFFFFFF"/>
      </right>
      <top style="thin">
        <color rgb="FF000000"/>
      </top>
      <bottom style="medium">
        <color rgb="FF000000"/>
      </bottom>
      <diagonal/>
    </border>
    <border>
      <left style="medium">
        <color rgb="FFFFFFFF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FFFFFF"/>
      </right>
      <top style="medium">
        <color rgb="FF000000"/>
      </top>
      <bottom style="thin">
        <color rgb="FF000000"/>
      </bottom>
      <diagonal/>
    </border>
    <border>
      <left style="medium">
        <color rgb="FFFFFFFF"/>
      </left>
      <right style="medium">
        <color rgb="FFFFFFFF"/>
      </right>
      <top style="medium">
        <color rgb="FF000000"/>
      </top>
      <bottom style="thin">
        <color rgb="FF000000"/>
      </bottom>
      <diagonal/>
    </border>
    <border>
      <left style="medium">
        <color rgb="FFFFFFFF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262425"/>
      </left>
      <right style="medium">
        <color rgb="FFFFFFFF"/>
      </right>
      <top style="medium">
        <color rgb="FF262425"/>
      </top>
      <bottom style="medium">
        <color rgb="FFFFFFFF"/>
      </bottom>
      <diagonal/>
    </border>
    <border>
      <left/>
      <right style="medium">
        <color rgb="FFFFFFFF"/>
      </right>
      <top style="medium">
        <color rgb="FF262425"/>
      </top>
      <bottom style="medium">
        <color rgb="FFFFFFFF"/>
      </bottom>
      <diagonal/>
    </border>
    <border>
      <left/>
      <right style="medium">
        <color rgb="FF262425"/>
      </right>
      <top style="medium">
        <color rgb="FF262425"/>
      </top>
      <bottom style="medium">
        <color rgb="FFFFFFFF"/>
      </bottom>
      <diagonal/>
    </border>
    <border>
      <left style="medium">
        <color rgb="FF262425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262425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262425"/>
      </right>
      <top/>
      <bottom/>
      <diagonal/>
    </border>
    <border>
      <left style="medium">
        <color rgb="FF262425"/>
      </left>
      <right style="medium">
        <color rgb="FF000000"/>
      </right>
      <top/>
      <bottom style="medium">
        <color rgb="FFFFFFFF"/>
      </bottom>
      <diagonal/>
    </border>
    <border>
      <left/>
      <right style="medium">
        <color rgb="FF000000"/>
      </right>
      <top/>
      <bottom style="medium">
        <color rgb="FFFFFFFF"/>
      </bottom>
      <diagonal/>
    </border>
    <border>
      <left/>
      <right style="medium">
        <color rgb="FF262425"/>
      </right>
      <top/>
      <bottom style="medium">
        <color rgb="FFFFFFFF"/>
      </bottom>
      <diagonal/>
    </border>
    <border>
      <left style="medium">
        <color rgb="FF262425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262425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262425"/>
      </right>
      <top/>
      <bottom style="medium">
        <color rgb="FF000000"/>
      </bottom>
      <diagonal/>
    </border>
    <border>
      <left style="medium">
        <color rgb="FF262425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262425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262425"/>
      </left>
      <right style="medium">
        <color rgb="FFFFFFFF"/>
      </right>
      <top/>
      <bottom style="medium">
        <color rgb="FF262425"/>
      </bottom>
      <diagonal/>
    </border>
    <border>
      <left/>
      <right style="medium">
        <color rgb="FFFFFFFF"/>
      </right>
      <top/>
      <bottom style="medium">
        <color rgb="FF262425"/>
      </bottom>
      <diagonal/>
    </border>
    <border>
      <left/>
      <right style="medium">
        <color rgb="FF262425"/>
      </right>
      <top/>
      <bottom style="medium">
        <color rgb="FF262425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4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164" fontId="2" fillId="0" borderId="5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3" fillId="2" borderId="6" xfId="0" applyFont="1" applyFill="1" applyBorder="1" applyAlignment="1">
      <alignment horizontal="left" vertical="center" wrapText="1"/>
    </xf>
    <xf numFmtId="3" fontId="3" fillId="2" borderId="7" xfId="0" applyNumberFormat="1" applyFont="1" applyFill="1" applyBorder="1" applyAlignment="1">
      <alignment horizontal="right" vertical="center" wrapText="1"/>
    </xf>
    <xf numFmtId="164" fontId="3" fillId="2" borderId="8" xfId="0" applyNumberFormat="1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5" fontId="2" fillId="0" borderId="5" xfId="1" applyNumberFormat="1" applyFont="1" applyBorder="1" applyAlignment="1">
      <alignment horizontal="right" vertical="center" wrapText="1"/>
    </xf>
    <xf numFmtId="164" fontId="0" fillId="0" borderId="0" xfId="0" applyNumberFormat="1"/>
    <xf numFmtId="166" fontId="0" fillId="0" borderId="0" xfId="0" applyNumberFormat="1"/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vertical="center" wrapText="1"/>
    </xf>
    <xf numFmtId="3" fontId="2" fillId="0" borderId="16" xfId="0" applyNumberFormat="1" applyFont="1" applyBorder="1" applyAlignment="1">
      <alignment horizontal="center" vertical="center" wrapText="1"/>
    </xf>
    <xf numFmtId="6" fontId="2" fillId="0" borderId="17" xfId="0" applyNumberFormat="1" applyFont="1" applyBorder="1" applyAlignment="1">
      <alignment horizontal="right" vertical="center" wrapText="1"/>
    </xf>
    <xf numFmtId="0" fontId="2" fillId="0" borderId="18" xfId="0" applyFont="1" applyBorder="1" applyAlignment="1">
      <alignment vertical="center" wrapText="1"/>
    </xf>
    <xf numFmtId="3" fontId="2" fillId="0" borderId="19" xfId="0" applyNumberFormat="1" applyFont="1" applyBorder="1" applyAlignment="1">
      <alignment horizontal="center" vertical="center" wrapText="1"/>
    </xf>
    <xf numFmtId="6" fontId="2" fillId="0" borderId="20" xfId="0" applyNumberFormat="1" applyFont="1" applyBorder="1" applyAlignment="1">
      <alignment horizontal="right" vertical="center" wrapText="1"/>
    </xf>
    <xf numFmtId="0" fontId="3" fillId="6" borderId="21" xfId="0" applyFont="1" applyFill="1" applyBorder="1" applyAlignment="1">
      <alignment vertical="center" wrapText="1"/>
    </xf>
    <xf numFmtId="3" fontId="3" fillId="6" borderId="22" xfId="0" applyNumberFormat="1" applyFont="1" applyFill="1" applyBorder="1" applyAlignment="1">
      <alignment horizontal="center" vertical="center" wrapText="1"/>
    </xf>
    <xf numFmtId="6" fontId="3" fillId="6" borderId="20" xfId="0" applyNumberFormat="1" applyFont="1" applyFill="1" applyBorder="1" applyAlignment="1">
      <alignment horizontal="right" vertical="center" wrapText="1"/>
    </xf>
    <xf numFmtId="0" fontId="2" fillId="0" borderId="23" xfId="0" applyFont="1" applyBorder="1" applyAlignment="1">
      <alignment vertical="center" wrapText="1"/>
    </xf>
    <xf numFmtId="3" fontId="2" fillId="0" borderId="24" xfId="0" applyNumberFormat="1" applyFont="1" applyBorder="1" applyAlignment="1">
      <alignment horizontal="center" vertical="center" wrapText="1"/>
    </xf>
    <xf numFmtId="6" fontId="2" fillId="0" borderId="25" xfId="0" applyNumberFormat="1" applyFont="1" applyBorder="1" applyAlignment="1">
      <alignment horizontal="right" vertical="center" wrapText="1"/>
    </xf>
    <xf numFmtId="0" fontId="2" fillId="0" borderId="26" xfId="0" applyFont="1" applyBorder="1" applyAlignment="1">
      <alignment vertical="center" wrapText="1"/>
    </xf>
    <xf numFmtId="3" fontId="2" fillId="0" borderId="27" xfId="0" applyNumberFormat="1" applyFont="1" applyBorder="1" applyAlignment="1">
      <alignment horizontal="center" vertical="center" wrapText="1"/>
    </xf>
    <xf numFmtId="6" fontId="2" fillId="0" borderId="28" xfId="0" applyNumberFormat="1" applyFont="1" applyBorder="1" applyAlignment="1">
      <alignment horizontal="right" vertical="center" wrapText="1"/>
    </xf>
    <xf numFmtId="0" fontId="2" fillId="0" borderId="29" xfId="0" applyFont="1" applyBorder="1" applyAlignment="1">
      <alignment vertical="center" wrapText="1"/>
    </xf>
    <xf numFmtId="3" fontId="2" fillId="0" borderId="30" xfId="0" applyNumberFormat="1" applyFont="1" applyBorder="1" applyAlignment="1">
      <alignment horizontal="center" vertical="center" wrapText="1"/>
    </xf>
    <xf numFmtId="6" fontId="2" fillId="0" borderId="30" xfId="0" applyNumberFormat="1" applyFont="1" applyBorder="1" applyAlignment="1">
      <alignment horizontal="right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167" fontId="2" fillId="0" borderId="25" xfId="2" applyNumberFormat="1" applyFont="1" applyBorder="1" applyAlignment="1">
      <alignment horizontal="right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6" borderId="31" xfId="0" applyFont="1" applyFill="1" applyBorder="1" applyAlignment="1">
      <alignment vertical="center" wrapText="1"/>
    </xf>
    <xf numFmtId="6" fontId="0" fillId="0" borderId="0" xfId="0" applyNumberFormat="1"/>
    <xf numFmtId="44" fontId="0" fillId="0" borderId="0" xfId="2" applyFont="1"/>
    <xf numFmtId="6" fontId="2" fillId="7" borderId="28" xfId="0" applyNumberFormat="1" applyFont="1" applyFill="1" applyBorder="1" applyAlignment="1">
      <alignment horizontal="right" vertical="center" wrapText="1"/>
    </xf>
    <xf numFmtId="3" fontId="2" fillId="7" borderId="30" xfId="0" applyNumberFormat="1" applyFont="1" applyFill="1" applyBorder="1" applyAlignment="1">
      <alignment horizontal="center" vertical="center" wrapText="1"/>
    </xf>
    <xf numFmtId="3" fontId="3" fillId="7" borderId="22" xfId="0" applyNumberFormat="1" applyFont="1" applyFill="1" applyBorder="1" applyAlignment="1">
      <alignment horizontal="center" vertical="center" wrapText="1"/>
    </xf>
    <xf numFmtId="6" fontId="3" fillId="7" borderId="20" xfId="0" applyNumberFormat="1" applyFont="1" applyFill="1" applyBorder="1" applyAlignment="1">
      <alignment horizontal="right" vertical="center" wrapText="1"/>
    </xf>
    <xf numFmtId="6" fontId="3" fillId="7" borderId="33" xfId="0" applyNumberFormat="1" applyFont="1" applyFill="1" applyBorder="1" applyAlignment="1">
      <alignment horizontal="right" vertical="center" wrapText="1"/>
    </xf>
    <xf numFmtId="3" fontId="3" fillId="7" borderId="32" xfId="0" applyNumberFormat="1" applyFont="1" applyFill="1" applyBorder="1" applyAlignment="1">
      <alignment horizontal="center" vertical="center" wrapText="1"/>
    </xf>
    <xf numFmtId="164" fontId="2" fillId="7" borderId="5" xfId="0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7" fontId="0" fillId="0" borderId="0" xfId="2" applyNumberFormat="1" applyFont="1"/>
    <xf numFmtId="0" fontId="5" fillId="5" borderId="12" xfId="0" applyFont="1" applyFill="1" applyBorder="1" applyAlignment="1">
      <alignment vertical="center" wrapText="1"/>
    </xf>
    <xf numFmtId="0" fontId="5" fillId="5" borderId="13" xfId="0" applyFont="1" applyFill="1" applyBorder="1" applyAlignment="1">
      <alignment vertical="center" wrapText="1"/>
    </xf>
    <xf numFmtId="0" fontId="5" fillId="5" borderId="14" xfId="0" applyFont="1" applyFill="1" applyBorder="1" applyAlignment="1">
      <alignment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15BEB-A010-4EA4-B5DD-0FB6439C90A3}">
  <dimension ref="A1:H22"/>
  <sheetViews>
    <sheetView tabSelected="1" workbookViewId="0">
      <selection activeCell="A29" sqref="A29"/>
    </sheetView>
  </sheetViews>
  <sheetFormatPr defaultRowHeight="15" x14ac:dyDescent="0.25"/>
  <cols>
    <col min="1" max="1" width="50.85546875" customWidth="1"/>
    <col min="2" max="3" width="14.28515625" customWidth="1"/>
    <col min="4" max="5" width="28.85546875" customWidth="1"/>
    <col min="6" max="6" width="50.85546875" customWidth="1"/>
    <col min="7" max="8" width="14.28515625" customWidth="1"/>
    <col min="10" max="10" width="10.140625" bestFit="1" customWidth="1"/>
    <col min="11" max="11" width="12.7109375" bestFit="1" customWidth="1"/>
  </cols>
  <sheetData>
    <row r="1" spans="1:8" x14ac:dyDescent="0.25">
      <c r="A1" t="s">
        <v>14</v>
      </c>
    </row>
    <row r="2" spans="1:8" ht="15.75" thickBot="1" x14ac:dyDescent="0.3">
      <c r="A2" s="10" t="s">
        <v>10</v>
      </c>
      <c r="B2" s="8" t="s">
        <v>0</v>
      </c>
      <c r="C2" s="9" t="s">
        <v>1</v>
      </c>
    </row>
    <row r="3" spans="1:8" ht="15.75" thickBot="1" x14ac:dyDescent="0.3">
      <c r="A3" s="1" t="s">
        <v>2</v>
      </c>
      <c r="B3" s="2">
        <v>1706.0143071823652</v>
      </c>
      <c r="C3" s="3">
        <v>7940919.34248689</v>
      </c>
      <c r="G3" s="13"/>
      <c r="H3" s="13"/>
    </row>
    <row r="4" spans="1:8" ht="15.75" thickBot="1" x14ac:dyDescent="0.3">
      <c r="A4" s="1" t="s">
        <v>3</v>
      </c>
      <c r="B4" s="2">
        <v>1148.5766975670394</v>
      </c>
      <c r="C4" s="3">
        <v>4000000</v>
      </c>
      <c r="G4" s="13"/>
      <c r="H4" s="13"/>
    </row>
    <row r="5" spans="1:8" ht="15.75" thickBot="1" x14ac:dyDescent="0.3">
      <c r="A5" s="1" t="s">
        <v>4</v>
      </c>
      <c r="B5" s="2">
        <v>8857.4219202764543</v>
      </c>
      <c r="C5" s="3">
        <v>4232900.507573368</v>
      </c>
      <c r="G5" s="13"/>
      <c r="H5" s="13"/>
    </row>
    <row r="6" spans="1:8" ht="15.75" thickBot="1" x14ac:dyDescent="0.3">
      <c r="A6" s="1" t="s">
        <v>5</v>
      </c>
      <c r="B6" s="2">
        <v>51661.984801291132</v>
      </c>
      <c r="C6" s="48">
        <v>24603323.494759299</v>
      </c>
    </row>
    <row r="7" spans="1:8" ht="15.75" thickBot="1" x14ac:dyDescent="0.3">
      <c r="A7" s="1" t="s">
        <v>6</v>
      </c>
      <c r="B7" s="4" t="s">
        <v>11</v>
      </c>
      <c r="C7" s="3">
        <v>2000000</v>
      </c>
    </row>
    <row r="8" spans="1:8" ht="15.75" thickBot="1" x14ac:dyDescent="0.3">
      <c r="A8" s="1" t="s">
        <v>7</v>
      </c>
      <c r="B8" s="4">
        <v>0</v>
      </c>
      <c r="C8" s="3">
        <v>602584</v>
      </c>
      <c r="G8" s="12"/>
    </row>
    <row r="9" spans="1:8" ht="15.75" thickBot="1" x14ac:dyDescent="0.3">
      <c r="A9" s="1" t="s">
        <v>8</v>
      </c>
      <c r="B9" s="11">
        <v>15739</v>
      </c>
      <c r="C9" s="3">
        <v>3306993</v>
      </c>
    </row>
    <row r="10" spans="1:8" x14ac:dyDescent="0.25">
      <c r="A10" s="5" t="s">
        <v>9</v>
      </c>
      <c r="B10" s="6">
        <f>SUM(B3:B9)</f>
        <v>79112.997726316986</v>
      </c>
      <c r="C10" s="7">
        <f>SUM(C3:C9)</f>
        <v>46686720.344819561</v>
      </c>
    </row>
    <row r="15" spans="1:8" x14ac:dyDescent="0.25">
      <c r="A15" t="s">
        <v>15</v>
      </c>
    </row>
    <row r="16" spans="1:8" ht="15.75" thickBot="1" x14ac:dyDescent="0.3">
      <c r="A16" s="10" t="s">
        <v>10</v>
      </c>
      <c r="B16" s="8" t="s">
        <v>0</v>
      </c>
      <c r="C16" s="9" t="s">
        <v>1</v>
      </c>
    </row>
    <row r="17" spans="1:3" ht="15.75" thickBot="1" x14ac:dyDescent="0.3">
      <c r="A17" s="1" t="s">
        <v>2</v>
      </c>
      <c r="B17" s="2">
        <v>12182</v>
      </c>
      <c r="C17" s="48">
        <v>1559661.09</v>
      </c>
    </row>
    <row r="18" spans="1:3" ht="15.75" thickBot="1" x14ac:dyDescent="0.3">
      <c r="A18" s="1" t="s">
        <v>4</v>
      </c>
      <c r="B18" s="2">
        <v>863464</v>
      </c>
      <c r="C18" s="48">
        <v>9796478.0500000007</v>
      </c>
    </row>
    <row r="19" spans="1:3" ht="15.75" thickBot="1" x14ac:dyDescent="0.3">
      <c r="A19" s="1" t="s">
        <v>5</v>
      </c>
      <c r="B19" s="2">
        <v>1027356</v>
      </c>
      <c r="C19" s="48">
        <v>5595449.8600000003</v>
      </c>
    </row>
    <row r="20" spans="1:3" ht="15.75" thickBot="1" x14ac:dyDescent="0.3">
      <c r="A20" s="1" t="s">
        <v>12</v>
      </c>
      <c r="B20" s="2">
        <v>39970</v>
      </c>
      <c r="C20" s="3">
        <v>812000</v>
      </c>
    </row>
    <row r="21" spans="1:3" ht="15.75" thickBot="1" x14ac:dyDescent="0.3">
      <c r="A21" s="1" t="s">
        <v>13</v>
      </c>
      <c r="B21" s="2">
        <v>0</v>
      </c>
      <c r="C21" s="3">
        <v>1036150</v>
      </c>
    </row>
    <row r="22" spans="1:3" x14ac:dyDescent="0.25">
      <c r="A22" s="5" t="s">
        <v>9</v>
      </c>
      <c r="B22" s="6">
        <f>SUM(B17:B21)</f>
        <v>1942972</v>
      </c>
      <c r="C22" s="7">
        <f>SUM(C17:C21)</f>
        <v>18799739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9CA94-5CBB-4418-BA0E-BF8E4EAE08E5}">
  <dimension ref="A1:J38"/>
  <sheetViews>
    <sheetView topLeftCell="A24" workbookViewId="0">
      <selection activeCell="A40" sqref="A40:K55"/>
    </sheetView>
  </sheetViews>
  <sheetFormatPr defaultRowHeight="15" x14ac:dyDescent="0.25"/>
  <cols>
    <col min="1" max="1" width="28.5703125" customWidth="1"/>
    <col min="2" max="3" width="15.28515625" customWidth="1"/>
    <col min="5" max="5" width="15.28515625" bestFit="1" customWidth="1"/>
    <col min="9" max="9" width="13.28515625" bestFit="1" customWidth="1"/>
    <col min="10" max="10" width="14.28515625" bestFit="1" customWidth="1"/>
  </cols>
  <sheetData>
    <row r="1" spans="1:10" ht="15.75" thickBot="1" x14ac:dyDescent="0.3">
      <c r="A1" t="s">
        <v>54</v>
      </c>
    </row>
    <row r="2" spans="1:10" ht="15.75" thickBot="1" x14ac:dyDescent="0.3">
      <c r="A2" s="14" t="s">
        <v>16</v>
      </c>
      <c r="B2" s="15" t="s">
        <v>55</v>
      </c>
      <c r="C2" s="16" t="s">
        <v>17</v>
      </c>
    </row>
    <row r="3" spans="1:10" ht="15.75" thickBot="1" x14ac:dyDescent="0.3">
      <c r="A3" s="51" t="s">
        <v>18</v>
      </c>
      <c r="B3" s="52"/>
      <c r="C3" s="53"/>
    </row>
    <row r="4" spans="1:10" x14ac:dyDescent="0.25">
      <c r="A4" s="17" t="s">
        <v>19</v>
      </c>
      <c r="B4" s="18">
        <v>853007</v>
      </c>
      <c r="C4" s="19">
        <v>3620460</v>
      </c>
    </row>
    <row r="5" spans="1:10" x14ac:dyDescent="0.25">
      <c r="A5" s="17" t="s">
        <v>20</v>
      </c>
      <c r="B5" s="18" t="s">
        <v>21</v>
      </c>
      <c r="C5" s="19">
        <v>700000</v>
      </c>
    </row>
    <row r="6" spans="1:10" ht="15.75" thickBot="1" x14ac:dyDescent="0.3">
      <c r="A6" s="20" t="s">
        <v>22</v>
      </c>
      <c r="B6" s="21">
        <v>574288</v>
      </c>
      <c r="C6" s="22">
        <v>2000000</v>
      </c>
    </row>
    <row r="7" spans="1:10" ht="15.75" thickBot="1" x14ac:dyDescent="0.3">
      <c r="A7" s="23" t="s">
        <v>18</v>
      </c>
      <c r="B7" s="24">
        <f>SUM(B4:B6)</f>
        <v>1427295</v>
      </c>
      <c r="C7" s="25">
        <f>SUM(C4:C6)</f>
        <v>6320460</v>
      </c>
    </row>
    <row r="8" spans="1:10" ht="15.75" thickBot="1" x14ac:dyDescent="0.3">
      <c r="A8" s="51" t="s">
        <v>23</v>
      </c>
      <c r="B8" s="52"/>
      <c r="C8" s="53"/>
    </row>
    <row r="9" spans="1:10" ht="15.75" thickBot="1" x14ac:dyDescent="0.3">
      <c r="A9" s="26" t="s">
        <v>24</v>
      </c>
      <c r="B9" s="27">
        <v>1160543</v>
      </c>
      <c r="C9" s="28">
        <v>650840</v>
      </c>
    </row>
    <row r="10" spans="1:10" ht="15.75" thickBot="1" x14ac:dyDescent="0.3">
      <c r="A10" s="26" t="s">
        <v>25</v>
      </c>
      <c r="B10" s="27">
        <v>253369</v>
      </c>
      <c r="C10" s="28">
        <v>289565</v>
      </c>
      <c r="I10" s="49"/>
      <c r="J10" s="50"/>
    </row>
    <row r="11" spans="1:10" ht="15.75" thickBot="1" x14ac:dyDescent="0.3">
      <c r="A11" s="26" t="s">
        <v>26</v>
      </c>
      <c r="B11" s="27">
        <v>257500</v>
      </c>
      <c r="C11" s="28">
        <v>294286</v>
      </c>
      <c r="I11" s="49"/>
      <c r="J11" s="50"/>
    </row>
    <row r="12" spans="1:10" ht="15.75" thickBot="1" x14ac:dyDescent="0.3">
      <c r="A12" s="26" t="s">
        <v>27</v>
      </c>
      <c r="B12" s="27">
        <v>264058</v>
      </c>
      <c r="C12" s="28">
        <v>150890</v>
      </c>
      <c r="I12" s="49"/>
      <c r="J12" s="50"/>
    </row>
    <row r="13" spans="1:10" ht="15.75" thickBot="1" x14ac:dyDescent="0.3">
      <c r="A13" s="29" t="s">
        <v>28</v>
      </c>
      <c r="B13" s="30">
        <v>1876009</v>
      </c>
      <c r="C13" s="42">
        <v>0</v>
      </c>
      <c r="I13" s="49"/>
      <c r="J13" s="50"/>
    </row>
    <row r="14" spans="1:10" ht="15.75" thickBot="1" x14ac:dyDescent="0.3">
      <c r="A14" s="32" t="s">
        <v>29</v>
      </c>
      <c r="B14" s="43">
        <v>617232</v>
      </c>
      <c r="C14" s="34">
        <v>705408</v>
      </c>
      <c r="I14" s="49"/>
      <c r="J14" s="50"/>
    </row>
    <row r="15" spans="1:10" ht="15.75" thickBot="1" x14ac:dyDescent="0.3">
      <c r="A15" s="23" t="s">
        <v>30</v>
      </c>
      <c r="B15" s="44">
        <f>SUM(B9:B14)</f>
        <v>4428711</v>
      </c>
      <c r="C15" s="45">
        <f>SUM(C9:C14)</f>
        <v>2090989</v>
      </c>
      <c r="E15" s="40"/>
      <c r="I15" s="49"/>
      <c r="J15" s="50"/>
    </row>
    <row r="16" spans="1:10" ht="15.75" thickBot="1" x14ac:dyDescent="0.3">
      <c r="A16" s="51" t="s">
        <v>31</v>
      </c>
      <c r="B16" s="52"/>
      <c r="C16" s="53"/>
      <c r="I16" s="49"/>
      <c r="J16" s="50"/>
    </row>
    <row r="17" spans="1:10" ht="15.75" thickBot="1" x14ac:dyDescent="0.3">
      <c r="A17" s="26" t="s">
        <v>32</v>
      </c>
      <c r="B17" s="27">
        <v>6585225</v>
      </c>
      <c r="C17" s="28">
        <v>2361925</v>
      </c>
      <c r="I17" s="49"/>
      <c r="J17" s="50"/>
    </row>
    <row r="18" spans="1:10" ht="15.75" thickBot="1" x14ac:dyDescent="0.3">
      <c r="A18" s="26" t="s">
        <v>33</v>
      </c>
      <c r="B18" s="27">
        <v>2637497</v>
      </c>
      <c r="C18" s="28">
        <v>1000300</v>
      </c>
      <c r="I18" s="49"/>
      <c r="J18" s="50"/>
    </row>
    <row r="19" spans="1:10" ht="15.75" thickBot="1" x14ac:dyDescent="0.3">
      <c r="A19" s="26" t="s">
        <v>34</v>
      </c>
      <c r="B19" s="27">
        <v>6228000</v>
      </c>
      <c r="C19" s="28">
        <v>4448571</v>
      </c>
      <c r="I19" s="49"/>
      <c r="J19" s="50"/>
    </row>
    <row r="20" spans="1:10" ht="15.75" thickBot="1" x14ac:dyDescent="0.3">
      <c r="A20" s="26" t="s">
        <v>35</v>
      </c>
      <c r="B20" s="27">
        <v>7586631</v>
      </c>
      <c r="C20" s="28">
        <v>2912000</v>
      </c>
      <c r="I20" s="49"/>
      <c r="J20" s="50"/>
    </row>
    <row r="21" spans="1:10" ht="15.75" thickBot="1" x14ac:dyDescent="0.3">
      <c r="A21" s="26" t="s">
        <v>36</v>
      </c>
      <c r="B21" s="27">
        <v>198445</v>
      </c>
      <c r="C21" s="28">
        <v>263009</v>
      </c>
      <c r="I21" s="49"/>
      <c r="J21" s="50"/>
    </row>
    <row r="22" spans="1:10" ht="15.75" thickBot="1" x14ac:dyDescent="0.3">
      <c r="A22" s="26" t="s">
        <v>27</v>
      </c>
      <c r="B22" s="27">
        <v>528117</v>
      </c>
      <c r="C22" s="28">
        <v>603562</v>
      </c>
      <c r="I22" s="49"/>
      <c r="J22" s="50"/>
    </row>
    <row r="23" spans="1:10" ht="15.75" thickBot="1" x14ac:dyDescent="0.3">
      <c r="A23" s="26" t="s">
        <v>37</v>
      </c>
      <c r="B23" s="27">
        <v>8382</v>
      </c>
      <c r="C23" s="28">
        <v>2188</v>
      </c>
      <c r="J23" s="50"/>
    </row>
    <row r="24" spans="1:10" ht="15.75" thickBot="1" x14ac:dyDescent="0.3">
      <c r="A24" s="26" t="s">
        <v>38</v>
      </c>
      <c r="B24" s="27">
        <v>12000</v>
      </c>
      <c r="C24" s="28">
        <v>6171</v>
      </c>
      <c r="J24" s="50"/>
    </row>
    <row r="25" spans="1:10" ht="15.75" thickBot="1" x14ac:dyDescent="0.3">
      <c r="A25" s="26" t="s">
        <v>39</v>
      </c>
      <c r="B25" s="27">
        <v>53600</v>
      </c>
      <c r="C25" s="28">
        <v>18377</v>
      </c>
      <c r="J25" s="50"/>
    </row>
    <row r="26" spans="1:10" ht="15.75" thickBot="1" x14ac:dyDescent="0.3">
      <c r="A26" s="26" t="s">
        <v>40</v>
      </c>
      <c r="B26" s="35">
        <v>291</v>
      </c>
      <c r="C26" s="28">
        <v>2857</v>
      </c>
      <c r="E26" s="41"/>
    </row>
    <row r="27" spans="1:10" ht="15.75" thickBot="1" x14ac:dyDescent="0.3">
      <c r="A27" s="26" t="s">
        <v>41</v>
      </c>
      <c r="B27" s="27">
        <v>58159</v>
      </c>
      <c r="C27" s="28">
        <v>21878</v>
      </c>
    </row>
    <row r="28" spans="1:10" ht="15.75" thickBot="1" x14ac:dyDescent="0.3">
      <c r="A28" s="29" t="s">
        <v>42</v>
      </c>
      <c r="B28" s="30">
        <v>1429340</v>
      </c>
      <c r="C28" s="31">
        <v>25461</v>
      </c>
    </row>
    <row r="29" spans="1:10" ht="15.75" thickBot="1" x14ac:dyDescent="0.3">
      <c r="A29" s="32" t="s">
        <v>43</v>
      </c>
      <c r="B29" s="33">
        <v>5306</v>
      </c>
      <c r="C29" s="34">
        <v>6064</v>
      </c>
    </row>
    <row r="30" spans="1:10" ht="15.75" thickBot="1" x14ac:dyDescent="0.3">
      <c r="A30" s="32" t="s">
        <v>44</v>
      </c>
      <c r="B30" s="36">
        <v>0</v>
      </c>
      <c r="C30" s="34">
        <v>108380</v>
      </c>
    </row>
    <row r="31" spans="1:10" ht="15.75" thickBot="1" x14ac:dyDescent="0.3">
      <c r="A31" s="32" t="s">
        <v>45</v>
      </c>
      <c r="B31" s="33">
        <v>500000</v>
      </c>
      <c r="C31" s="34">
        <v>571429</v>
      </c>
    </row>
    <row r="32" spans="1:10" ht="23.25" thickBot="1" x14ac:dyDescent="0.3">
      <c r="A32" s="23" t="s">
        <v>46</v>
      </c>
      <c r="B32" s="24">
        <f>SUM(B17:B31)</f>
        <v>25830993</v>
      </c>
      <c r="C32" s="45">
        <f>SUM(C17:C31)</f>
        <v>12352172</v>
      </c>
      <c r="E32" s="40"/>
    </row>
    <row r="33" spans="1:5" ht="15.75" thickBot="1" x14ac:dyDescent="0.3">
      <c r="A33" s="51" t="s">
        <v>47</v>
      </c>
      <c r="B33" s="52"/>
      <c r="C33" s="53"/>
    </row>
    <row r="34" spans="1:5" ht="15.75" thickBot="1" x14ac:dyDescent="0.3">
      <c r="A34" s="26" t="s">
        <v>48</v>
      </c>
      <c r="B34" s="35" t="s">
        <v>49</v>
      </c>
      <c r="C34" s="28">
        <v>250780</v>
      </c>
    </row>
    <row r="35" spans="1:5" ht="15.75" thickBot="1" x14ac:dyDescent="0.3">
      <c r="A35" s="26" t="s">
        <v>50</v>
      </c>
      <c r="B35" s="27">
        <v>6945935</v>
      </c>
      <c r="C35" s="37">
        <v>1468750</v>
      </c>
    </row>
    <row r="36" spans="1:5" ht="15.75" thickBot="1" x14ac:dyDescent="0.3">
      <c r="A36" s="20" t="s">
        <v>51</v>
      </c>
      <c r="B36" s="38" t="s">
        <v>49</v>
      </c>
      <c r="C36" s="22">
        <v>1000000</v>
      </c>
    </row>
    <row r="37" spans="1:5" ht="23.25" thickBot="1" x14ac:dyDescent="0.3">
      <c r="A37" s="23" t="s">
        <v>52</v>
      </c>
      <c r="B37" s="24">
        <f>B35</f>
        <v>6945935</v>
      </c>
      <c r="C37" s="25">
        <f>SUM(C34:C36)</f>
        <v>2719530</v>
      </c>
    </row>
    <row r="38" spans="1:5" ht="15.75" thickBot="1" x14ac:dyDescent="0.3">
      <c r="A38" s="39" t="s">
        <v>53</v>
      </c>
      <c r="B38" s="47">
        <f>SUM(B37,B32,B15,B7)</f>
        <v>38632934</v>
      </c>
      <c r="C38" s="46">
        <f>SUM(C37,C32,C15,C7)</f>
        <v>23483151</v>
      </c>
      <c r="D38" s="40"/>
      <c r="E38" s="40"/>
    </row>
  </sheetData>
  <mergeCells count="4">
    <mergeCell ref="A3:C3"/>
    <mergeCell ref="A8:C8"/>
    <mergeCell ref="A16:C16"/>
    <mergeCell ref="A33:C3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6CB35C9304D5E48918E20617CF3EA6E" ma:contentTypeVersion="24" ma:contentTypeDescription="" ma:contentTypeScope="" ma:versionID="18faa630d44c54877be864303c41c38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2023-11-01T07:00:00+00:00</OpenedDate>
    <SignificantOrder xmlns="dc463f71-b30c-4ab2-9473-d307f9d35888">false</SignificantOrder>
    <Date1 xmlns="dc463f71-b30c-4ab2-9473-d307f9d35888">2025-01-29T08:00:00+00:00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230897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11D79C7-CCE9-4066-81B9-911308F5746A}"/>
</file>

<file path=customXml/itemProps2.xml><?xml version="1.0" encoding="utf-8"?>
<ds:datastoreItem xmlns:ds="http://schemas.openxmlformats.org/officeDocument/2006/customXml" ds:itemID="{662BA946-08B3-488B-A410-802D07C422CF}"/>
</file>

<file path=customXml/itemProps3.xml><?xml version="1.0" encoding="utf-8"?>
<ds:datastoreItem xmlns:ds="http://schemas.openxmlformats.org/officeDocument/2006/customXml" ds:itemID="{A5FC3E27-F710-4597-B3DC-FC78F3A493DB}"/>
</file>

<file path=customXml/itemProps4.xml><?xml version="1.0" encoding="utf-8"?>
<ds:datastoreItem xmlns:ds="http://schemas.openxmlformats.org/officeDocument/2006/customXml" ds:itemID="{42A81F35-74AE-4BDD-BBEF-65D8DD9653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2024-2025 BCP Charts</vt:lpstr>
      <vt:lpstr>2024 ACP Charts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Oglesby, Austin</dc:creator>
  <cp:lastModifiedBy>Booth, Avery (UTC)</cp:lastModifiedBy>
  <dcterms:created xsi:type="dcterms:W3CDTF">2025-01-27T16:12:18Z</dcterms:created>
  <dcterms:modified xsi:type="dcterms:W3CDTF">2025-01-29T21:21:31Z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0x0101006E56B4D1795A2E4DB2F0B01679ED314A00A6CB35C9304D5E48918E20617CF3EA6E</vt:lpwstr>
  </property>
  <property fmtid="{D5CDD505-2E9C-101B-9397-08002B2CF9AE}" pid="3" name="_docset_NoMedatataSyncRequired">
    <vt:lpwstr>False</vt:lpwstr>
  </property>
</Properties>
</file>