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8" yWindow="48" windowWidth="14316" windowHeight="7332"/>
  </bookViews>
  <sheets>
    <sheet name="3.04 E" sheetId="3" r:id="rId1"/>
    <sheet name="3.05 G" sheetId="6" r:id="rId2"/>
    <sheet name="Annual Filing Fee" sheetId="28" r:id="rId3"/>
    <sheet name="Pub Util Tax" sheetId="25" r:id="rId4"/>
  </sheets>
  <externalReferences>
    <externalReference r:id="rId5"/>
    <externalReference r:id="rId6"/>
    <externalReference r:id="rId7"/>
  </externalReferences>
  <definedNames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E13" i="6" l="1"/>
  <c r="B7" i="6" l="1"/>
  <c r="E15" i="3" l="1"/>
  <c r="D15" i="6"/>
  <c r="B15" i="6" s="1"/>
  <c r="E14" i="6"/>
  <c r="D16" i="3"/>
  <c r="B16" i="3" l="1"/>
  <c r="E15" i="6" l="1"/>
  <c r="E17" i="6" s="1"/>
  <c r="E19" i="6" s="1"/>
  <c r="E20" i="6" s="1"/>
  <c r="E21" i="6" l="1"/>
  <c r="E14" i="3" l="1"/>
  <c r="E16" i="3" s="1"/>
  <c r="E18" i="3" s="1"/>
  <c r="E20" i="3" s="1"/>
  <c r="E21" i="3" s="1"/>
  <c r="E22" i="3" s="1"/>
</calcChain>
</file>

<file path=xl/sharedStrings.xml><?xml version="1.0" encoding="utf-8"?>
<sst xmlns="http://schemas.openxmlformats.org/spreadsheetml/2006/main" count="60" uniqueCount="50">
  <si>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</si>
  <si>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</si>
  <si>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</si>
  <si>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</si>
  <si>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</si>
  <si>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</si>
  <si>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</si>
  <si>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</si>
  <si>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</si>
  <si>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</si>
  <si>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</si>
  <si>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>PUGET SOUND ENERGY-GAS</t>
  </si>
  <si>
    <t>CONVERSION FACTOR - GAS</t>
  </si>
  <si>
    <t xml:space="preserve">CONVERSION FACTOR INCL FEDERAL INCOME TAX ( LINE 5 + LINE 8 ) 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</si>
  <si>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</si>
  <si>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</si>
  <si>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</si>
  <si>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</si>
  <si>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</si>
  <si>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</si>
  <si>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</si>
  <si>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</si>
  <si>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</si>
  <si>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</si>
  <si>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</si>
  <si>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</si>
  <si>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</si>
  <si>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</si>
  <si>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</si>
  <si>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</si>
  <si>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</si>
  <si>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</si>
  <si>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</si>
  <si>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</si>
  <si>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</si>
  <si>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</si>
  <si>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</si>
  <si>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</si>
  <si>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</si>
  <si>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</si>
  <si>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r>
      <t>revenue,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plus </t>
    </r>
    <r>
      <rPr>
        <b/>
        <sz val="11"/>
        <color rgb="FFFF0000"/>
        <rFont val="Calibri"/>
        <family val="2"/>
      </rPr>
      <t xml:space="preserve">two-tenths of one percent of any gross operating revenue in excess of fifty </t>
    </r>
  </si>
  <si>
    <r>
      <rPr>
        <b/>
        <sz val="11"/>
        <color rgb="FFFF0000"/>
        <rFont val="Calibri"/>
        <family val="2"/>
      </rPr>
      <t>thousand dollars</t>
    </r>
    <r>
      <rPr>
        <sz val="11"/>
        <color theme="1"/>
        <rFont val="Calibri"/>
        <family val="2"/>
        <scheme val="minor"/>
      </rPr>
      <t xml:space="preserve">: PROVIDED, That the commission may, by rule, set minimum fees that do </t>
    </r>
  </si>
  <si>
    <t>http://dor.wa.gov/content/FindTaxesAndRates/OtherTaxes/tax_pubutil.aspx</t>
  </si>
  <si>
    <t>Electric</t>
  </si>
  <si>
    <t>Gas</t>
  </si>
  <si>
    <t>State Utility Tax</t>
  </si>
  <si>
    <t>http://apps.leg.wa.gov/rcw/default.aspx?cite=80.24.010</t>
  </si>
  <si>
    <t>Page 3.05</t>
  </si>
  <si>
    <t>FOR THE TWELVE MONTHS ENDED SEPTEMBER 30, 2016</t>
  </si>
  <si>
    <t>Page 3.04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</si>
</sst>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.00000_);_(* \(#,##0.00000\);_(* &quot;-&quot;??_);_(@_)"/>
    <numFmt numFmtId="166" formatCode="0.0000000"/>
    <numFmt numFmtId="167" formatCode="d\.mmm\.yy"/>
    <numFmt numFmtId="168" formatCode="&quot;$&quot;#,##0.00;\(&quot;$&quot;#,##0.00\)"/>
    <numFmt numFmtId="169" formatCode="dd\-mmm\-yy"/>
    <numFmt numFmtId="170" formatCode="#."/>
    <numFmt numFmtId="171" formatCode="&quot;$&quot;#,##0\ ;\(&quot;$&quot;#,##0\)"/>
    <numFmt numFmtId="172" formatCode="0.00_)"/>
    <numFmt numFmtId="173" formatCode="mmmm\ d\,\ yyyy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* #,##0.0_);_(* \(#,##0.0\);_(* &quot;-&quot;_);_(@_)"/>
    <numFmt numFmtId="177" formatCode="&quot;$&quot;#,##0.00"/>
    <numFmt numFmtId="178" formatCode="0.0000%"/>
    <numFmt numFmtId="179" formatCode="0.000%"/>
    <numFmt numFmtId="180" formatCode="0.00000000"/>
    <numFmt numFmtId="181" formatCode="0.00000%"/>
    <numFmt numFmtId="182" formatCode="_-* #,##0.00\ _D_M_-;\-* #,##0.00\ _D_M_-;_-* &quot;-&quot;??\ _D_M_-;_-@_-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00000"/>
    <numFmt numFmtId="189" formatCode="###,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MS Serif"/>
      <family val="1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color indexed="14"/>
      <name val="Calibri"/>
      <family val="2"/>
    </font>
    <font>
      <b/>
      <i/>
      <sz val="10"/>
      <color rgb="FF0000FF"/>
      <name val="Times New Roman"/>
      <family val="1"/>
    </font>
  </fonts>
  <fills count="1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4">
    <xf numFmtId="0" fontId="0" fillId="0" borderId="0"/>
    <xf numFmtId="164" fontId="2" fillId="0" borderId="0">
      <alignment horizontal="left" wrapText="1"/>
    </xf>
    <xf numFmtId="165" fontId="2" fillId="0" borderId="0">
      <alignment horizontal="left" wrapText="1"/>
    </xf>
    <xf numFmtId="166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65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3" fillId="0" borderId="0"/>
    <xf numFmtId="184" fontId="46" fillId="0" borderId="0">
      <alignment horizontal="left"/>
    </xf>
    <xf numFmtId="185" fontId="47" fillId="0" borderId="0">
      <alignment horizontal="left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5" fillId="22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167" fontId="6" fillId="0" borderId="0" applyFill="0" applyBorder="0" applyAlignment="0"/>
    <xf numFmtId="41" fontId="2" fillId="23" borderId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170" fontId="10" fillId="0" borderId="0">
      <protection locked="0"/>
    </xf>
    <xf numFmtId="0" fontId="9" fillId="0" borderId="0"/>
    <xf numFmtId="0" fontId="11" fillId="0" borderId="0" applyNumberFormat="0" applyAlignment="0">
      <alignment horizontal="left"/>
    </xf>
    <xf numFmtId="0" fontId="1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4" fontId="2" fillId="0" borderId="0"/>
    <xf numFmtId="2" fontId="14" fillId="0" borderId="0" applyFont="0" applyFill="0" applyBorder="0" applyAlignment="0" applyProtection="0"/>
    <xf numFmtId="0" fontId="8" fillId="0" borderId="0"/>
    <xf numFmtId="38" fontId="15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20" fillId="27" borderId="3">
      <alignment horizontal="center" vertical="center" wrapText="1"/>
    </xf>
    <xf numFmtId="38" fontId="17" fillId="0" borderId="0"/>
    <xf numFmtId="40" fontId="17" fillId="0" borderId="0"/>
    <xf numFmtId="10" fontId="15" fillId="28" borderId="4" applyNumberFormat="0" applyBorder="0" applyAlignment="0" applyProtection="0"/>
    <xf numFmtId="41" fontId="18" fillId="29" borderId="5">
      <alignment horizontal="left"/>
      <protection locked="0"/>
    </xf>
    <xf numFmtId="10" fontId="18" fillId="29" borderId="5">
      <alignment horizontal="right"/>
      <protection locked="0"/>
    </xf>
    <xf numFmtId="0" fontId="15" fillId="23" borderId="0"/>
    <xf numFmtId="3" fontId="19" fillId="0" borderId="0" applyFill="0" applyBorder="0" applyAlignment="0" applyProtection="0"/>
    <xf numFmtId="44" fontId="20" fillId="0" borderId="6" applyNumberFormat="0" applyFont="0" applyAlignment="0">
      <alignment horizontal="center"/>
    </xf>
    <xf numFmtId="44" fontId="20" fillId="0" borderId="7" applyNumberFormat="0" applyFont="0" applyAlignment="0">
      <alignment horizontal="center"/>
    </xf>
    <xf numFmtId="37" fontId="21" fillId="0" borderId="0"/>
    <xf numFmtId="172" fontId="22" fillId="0" borderId="0"/>
    <xf numFmtId="0" fontId="15" fillId="30" borderId="0"/>
    <xf numFmtId="0" fontId="2" fillId="0" borderId="0"/>
    <xf numFmtId="0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30" fillId="0" borderId="0"/>
    <xf numFmtId="0" fontId="30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0" fontId="15" fillId="30" borderId="0"/>
    <xf numFmtId="0" fontId="2" fillId="0" borderId="0"/>
    <xf numFmtId="0" fontId="44" fillId="0" borderId="0"/>
    <xf numFmtId="164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>
      <alignment horizontal="left" wrapText="1"/>
    </xf>
    <xf numFmtId="164" fontId="45" fillId="0" borderId="0">
      <alignment horizontal="left" wrapText="1"/>
    </xf>
    <xf numFmtId="164" fontId="2" fillId="0" borderId="0">
      <alignment horizontal="left" wrapText="1"/>
    </xf>
    <xf numFmtId="164" fontId="48" fillId="0" borderId="0">
      <alignment horizontal="left" wrapText="1"/>
    </xf>
    <xf numFmtId="0" fontId="48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3" fillId="0" borderId="0"/>
    <xf numFmtId="173" fontId="2" fillId="0" borderId="0">
      <alignment horizontal="left" wrapText="1"/>
    </xf>
    <xf numFmtId="174" fontId="42" fillId="0" borderId="0">
      <alignment horizontal="left" wrapText="1"/>
    </xf>
    <xf numFmtId="181" fontId="2" fillId="0" borderId="0">
      <alignment horizontal="left" wrapText="1"/>
    </xf>
    <xf numFmtId="0" fontId="2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4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8" fillId="0" borderId="0"/>
    <xf numFmtId="0" fontId="8" fillId="0" borderId="0"/>
    <xf numFmtId="0" fontId="9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33" borderId="0" applyNumberFormat="0" applyFont="0" applyBorder="0" applyAlignment="0" applyProtection="0"/>
    <xf numFmtId="0" fontId="9" fillId="0" borderId="0"/>
    <xf numFmtId="3" fontId="26" fillId="0" borderId="0" applyFill="0" applyBorder="0" applyAlignment="0" applyProtection="0"/>
    <xf numFmtId="0" fontId="27" fillId="0" borderId="0"/>
    <xf numFmtId="42" fontId="2" fillId="28" borderId="0"/>
    <xf numFmtId="42" fontId="2" fillId="28" borderId="10">
      <alignment vertical="center"/>
    </xf>
    <xf numFmtId="0" fontId="20" fillId="28" borderId="11" applyNumberFormat="0">
      <alignment horizontal="center" vertical="center" wrapText="1"/>
    </xf>
    <xf numFmtId="10" fontId="2" fillId="28" borderId="0"/>
    <xf numFmtId="174" fontId="2" fillId="28" borderId="0"/>
    <xf numFmtId="175" fontId="17" fillId="0" borderId="0" applyBorder="0" applyAlignment="0"/>
    <xf numFmtId="42" fontId="2" fillId="28" borderId="12">
      <alignment horizontal="left"/>
    </xf>
    <xf numFmtId="174" fontId="28" fillId="28" borderId="12">
      <alignment horizontal="left"/>
    </xf>
    <xf numFmtId="14" fontId="29" fillId="0" borderId="0" applyNumberFormat="0" applyFill="0" applyBorder="0" applyAlignment="0" applyProtection="0">
      <alignment horizontal="left"/>
    </xf>
    <xf numFmtId="176" fontId="2" fillId="0" borderId="0" applyFont="0" applyFill="0" applyAlignment="0">
      <alignment horizontal="right"/>
    </xf>
    <xf numFmtId="4" fontId="30" fillId="29" borderId="9" applyNumberFormat="0" applyProtection="0">
      <alignment vertical="center"/>
    </xf>
    <xf numFmtId="4" fontId="31" fillId="29" borderId="9" applyNumberFormat="0" applyProtection="0">
      <alignment vertical="center"/>
    </xf>
    <xf numFmtId="4" fontId="30" fillId="29" borderId="9" applyNumberFormat="0" applyProtection="0">
      <alignment horizontal="left" vertical="center" indent="1"/>
    </xf>
    <xf numFmtId="4" fontId="30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30" fillId="39" borderId="9" applyNumberFormat="0" applyProtection="0">
      <alignment horizontal="right" vertical="center"/>
    </xf>
    <xf numFmtId="4" fontId="30" fillId="40" borderId="9" applyNumberFormat="0" applyProtection="0">
      <alignment horizontal="right" vertical="center"/>
    </xf>
    <xf numFmtId="4" fontId="30" fillId="41" borderId="9" applyNumberFormat="0" applyProtection="0">
      <alignment horizontal="right" vertical="center"/>
    </xf>
    <xf numFmtId="4" fontId="30" fillId="42" borderId="9" applyNumberFormat="0" applyProtection="0">
      <alignment horizontal="right" vertical="center"/>
    </xf>
    <xf numFmtId="4" fontId="30" fillId="43" borderId="9" applyNumberFormat="0" applyProtection="0">
      <alignment horizontal="right" vertical="center"/>
    </xf>
    <xf numFmtId="4" fontId="30" fillId="44" borderId="9" applyNumberFormat="0" applyProtection="0">
      <alignment horizontal="right" vertical="center"/>
    </xf>
    <xf numFmtId="4" fontId="32" fillId="45" borderId="9" applyNumberFormat="0" applyProtection="0">
      <alignment horizontal="left" vertical="center" indent="1"/>
    </xf>
    <xf numFmtId="4" fontId="30" fillId="46" borderId="13" applyNumberFormat="0" applyProtection="0">
      <alignment horizontal="left" vertical="center" indent="1"/>
    </xf>
    <xf numFmtId="4" fontId="33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30" fillId="46" borderId="9" applyNumberFormat="0" applyProtection="0">
      <alignment horizontal="left" vertical="center" indent="1"/>
    </xf>
    <xf numFmtId="4" fontId="30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17" fillId="51" borderId="14" applyBorder="0"/>
    <xf numFmtId="4" fontId="30" fillId="52" borderId="9" applyNumberFormat="0" applyProtection="0">
      <alignment vertical="center"/>
    </xf>
    <xf numFmtId="4" fontId="31" fillId="52" borderId="9" applyNumberFormat="0" applyProtection="0">
      <alignment vertical="center"/>
    </xf>
    <xf numFmtId="4" fontId="30" fillId="52" borderId="9" applyNumberFormat="0" applyProtection="0">
      <alignment horizontal="left" vertical="center" indent="1"/>
    </xf>
    <xf numFmtId="4" fontId="30" fillId="52" borderId="9" applyNumberFormat="0" applyProtection="0">
      <alignment horizontal="left" vertical="center" indent="1"/>
    </xf>
    <xf numFmtId="4" fontId="30" fillId="46" borderId="9" applyNumberFormat="0" applyProtection="0">
      <alignment horizontal="right" vertical="center"/>
    </xf>
    <xf numFmtId="4" fontId="31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4" fillId="0" borderId="0"/>
    <xf numFmtId="0" fontId="15" fillId="53" borderId="4"/>
    <xf numFmtId="4" fontId="35" fillId="46" borderId="9" applyNumberFormat="0" applyProtection="0">
      <alignment horizontal="right" vertical="center"/>
    </xf>
    <xf numFmtId="39" fontId="2" fillId="54" borderId="0"/>
    <xf numFmtId="0" fontId="36" fillId="0" borderId="0" applyNumberFormat="0" applyFill="0" applyBorder="0" applyAlignment="0" applyProtection="0"/>
    <xf numFmtId="38" fontId="15" fillId="0" borderId="15"/>
    <xf numFmtId="38" fontId="17" fillId="0" borderId="12"/>
    <xf numFmtId="39" fontId="29" fillId="55" borderId="0"/>
    <xf numFmtId="164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3" fontId="2" fillId="0" borderId="0">
      <alignment horizontal="left" wrapText="1"/>
    </xf>
    <xf numFmtId="40" fontId="37" fillId="0" borderId="0" applyBorder="0">
      <alignment horizontal="right"/>
    </xf>
    <xf numFmtId="41" fontId="38" fillId="28" borderId="0">
      <alignment horizontal="left"/>
    </xf>
    <xf numFmtId="0" fontId="50" fillId="0" borderId="0"/>
    <xf numFmtId="0" fontId="51" fillId="0" borderId="0" applyFill="0" applyBorder="0" applyProtection="0">
      <alignment horizontal="left" vertical="top"/>
    </xf>
    <xf numFmtId="177" fontId="39" fillId="28" borderId="0">
      <alignment horizontal="left" vertical="center"/>
    </xf>
    <xf numFmtId="0" fontId="20" fillId="28" borderId="0">
      <alignment horizontal="left" wrapText="1"/>
    </xf>
    <xf numFmtId="0" fontId="40" fillId="0" borderId="0">
      <alignment horizontal="left" vertical="center"/>
    </xf>
    <xf numFmtId="0" fontId="9" fillId="0" borderId="16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4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68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7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0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84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5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69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77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52" fillId="85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2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86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68" fillId="83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2" fillId="60" borderId="21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0" fontId="64" fillId="61" borderId="24" applyNumberFormat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0" fillId="59" borderId="21" applyNumberFormat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0" fontId="59" fillId="58" borderId="0" applyNumberFormat="0" applyBorder="0" applyAlignment="0" applyProtection="0"/>
    <xf numFmtId="172" fontId="22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52" fillId="0" borderId="0"/>
    <xf numFmtId="0" fontId="23" fillId="0" borderId="0"/>
    <xf numFmtId="173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2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62" borderId="25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0" fontId="61" fillId="60" borderId="22" applyNumberFormat="0" applyAlignment="0" applyProtection="0"/>
    <xf numFmtId="4" fontId="32" fillId="87" borderId="27" applyNumberFormat="0" applyProtection="0">
      <alignment vertical="center"/>
    </xf>
    <xf numFmtId="4" fontId="69" fillId="29" borderId="27" applyNumberFormat="0" applyProtection="0">
      <alignment vertical="center"/>
    </xf>
    <xf numFmtId="4" fontId="32" fillId="29" borderId="27" applyNumberFormat="0" applyProtection="0">
      <alignment horizontal="left" vertical="center" indent="1"/>
    </xf>
    <xf numFmtId="0" fontId="32" fillId="29" borderId="27" applyNumberFormat="0" applyProtection="0">
      <alignment horizontal="left" vertical="top" indent="1"/>
    </xf>
    <xf numFmtId="4" fontId="32" fillId="88" borderId="0" applyNumberFormat="0" applyProtection="0">
      <alignment horizontal="left" vertical="center" indent="1"/>
    </xf>
    <xf numFmtId="4" fontId="30" fillId="3" borderId="27" applyNumberFormat="0" applyProtection="0">
      <alignment horizontal="right" vertical="center"/>
    </xf>
    <xf numFmtId="4" fontId="30" fillId="9" borderId="27" applyNumberFormat="0" applyProtection="0">
      <alignment horizontal="right" vertical="center"/>
    </xf>
    <xf numFmtId="4" fontId="30" fillId="89" borderId="27" applyNumberFormat="0" applyProtection="0">
      <alignment horizontal="right" vertical="center"/>
    </xf>
    <xf numFmtId="4" fontId="30" fillId="11" borderId="27" applyNumberFormat="0" applyProtection="0">
      <alignment horizontal="right" vertical="center"/>
    </xf>
    <xf numFmtId="4" fontId="30" fillId="90" borderId="27" applyNumberFormat="0" applyProtection="0">
      <alignment horizontal="right" vertical="center"/>
    </xf>
    <xf numFmtId="4" fontId="30" fillId="91" borderId="27" applyNumberFormat="0" applyProtection="0">
      <alignment horizontal="right" vertical="center"/>
    </xf>
    <xf numFmtId="4" fontId="30" fillId="92" borderId="27" applyNumberFormat="0" applyProtection="0">
      <alignment horizontal="right" vertical="center"/>
    </xf>
    <xf numFmtId="4" fontId="30" fillId="93" borderId="27" applyNumberFormat="0" applyProtection="0">
      <alignment horizontal="right" vertical="center"/>
    </xf>
    <xf numFmtId="4" fontId="30" fillId="10" borderId="27" applyNumberFormat="0" applyProtection="0">
      <alignment horizontal="right" vertical="center"/>
    </xf>
    <xf numFmtId="4" fontId="32" fillId="94" borderId="28" applyNumberFormat="0" applyProtection="0">
      <alignment horizontal="left" vertical="center" indent="1"/>
    </xf>
    <xf numFmtId="4" fontId="30" fillId="95" borderId="0" applyNumberFormat="0" applyProtection="0">
      <alignment horizontal="left" vertical="center" indent="1"/>
    </xf>
    <xf numFmtId="4" fontId="30" fillId="96" borderId="27" applyNumberFormat="0" applyProtection="0">
      <alignment horizontal="right" vertical="center"/>
    </xf>
    <xf numFmtId="4" fontId="30" fillId="95" borderId="0" applyNumberFormat="0" applyProtection="0">
      <alignment horizontal="left" vertical="center" indent="1"/>
    </xf>
    <xf numFmtId="4" fontId="30" fillId="88" borderId="0" applyNumberFormat="0" applyProtection="0">
      <alignment horizontal="left" vertical="center" indent="1"/>
    </xf>
    <xf numFmtId="0" fontId="2" fillId="47" borderId="27" applyNumberFormat="0" applyProtection="0">
      <alignment horizontal="left" vertical="center" indent="1"/>
    </xf>
    <xf numFmtId="0" fontId="2" fillId="47" borderId="27" applyNumberFormat="0" applyProtection="0">
      <alignment horizontal="left" vertical="top" indent="1"/>
    </xf>
    <xf numFmtId="0" fontId="2" fillId="88" borderId="27" applyNumberFormat="0" applyProtection="0">
      <alignment horizontal="left" vertical="center" indent="1"/>
    </xf>
    <xf numFmtId="0" fontId="2" fillId="88" borderId="27" applyNumberFormat="0" applyProtection="0">
      <alignment horizontal="left" vertical="top" indent="1"/>
    </xf>
    <xf numFmtId="0" fontId="2" fillId="97" borderId="27" applyNumberFormat="0" applyProtection="0">
      <alignment horizontal="left" vertical="center" indent="1"/>
    </xf>
    <xf numFmtId="0" fontId="2" fillId="97" borderId="27" applyNumberFormat="0" applyProtection="0">
      <alignment horizontal="left" vertical="top" indent="1"/>
    </xf>
    <xf numFmtId="0" fontId="2" fillId="32" borderId="27" applyNumberFormat="0" applyProtection="0">
      <alignment horizontal="left" vertical="center" indent="1"/>
    </xf>
    <xf numFmtId="0" fontId="2" fillId="32" borderId="27" applyNumberFormat="0" applyProtection="0">
      <alignment horizontal="left" vertical="top" indent="1"/>
    </xf>
    <xf numFmtId="4" fontId="30" fillId="52" borderId="27" applyNumberFormat="0" applyProtection="0">
      <alignment vertical="center"/>
    </xf>
    <xf numFmtId="4" fontId="31" fillId="52" borderId="27" applyNumberFormat="0" applyProtection="0">
      <alignment vertical="center"/>
    </xf>
    <xf numFmtId="4" fontId="30" fillId="52" borderId="27" applyNumberFormat="0" applyProtection="0">
      <alignment horizontal="left" vertical="center" indent="1"/>
    </xf>
    <xf numFmtId="0" fontId="30" fillId="52" borderId="27" applyNumberFormat="0" applyProtection="0">
      <alignment horizontal="left" vertical="top" indent="1"/>
    </xf>
    <xf numFmtId="4" fontId="30" fillId="95" borderId="27" applyNumberFormat="0" applyProtection="0">
      <alignment horizontal="right" vertical="center"/>
    </xf>
    <xf numFmtId="4" fontId="31" fillId="95" borderId="27" applyNumberFormat="0" applyProtection="0">
      <alignment horizontal="right" vertical="center"/>
    </xf>
    <xf numFmtId="4" fontId="30" fillId="96" borderId="27" applyNumberFormat="0" applyProtection="0">
      <alignment horizontal="left" vertical="center" indent="1"/>
    </xf>
    <xf numFmtId="0" fontId="30" fillId="88" borderId="27" applyNumberFormat="0" applyProtection="0">
      <alignment horizontal="left" vertical="top" indent="1"/>
    </xf>
    <xf numFmtId="4" fontId="70" fillId="98" borderId="0" applyNumberFormat="0" applyProtection="0">
      <alignment horizontal="left" vertical="center" indent="1"/>
    </xf>
    <xf numFmtId="4" fontId="35" fillId="95" borderId="27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99" borderId="0" applyNumberFormat="0" applyBorder="0" applyAlignment="0" applyProtection="0"/>
    <xf numFmtId="0" fontId="1" fillId="20" borderId="0" applyNumberFormat="0" applyBorder="0" applyAlignment="0" applyProtection="0"/>
    <xf numFmtId="0" fontId="5" fillId="100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5" fillId="101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5" fillId="102" borderId="0" applyNumberFormat="0" applyBorder="0" applyAlignment="0" applyProtection="0"/>
    <xf numFmtId="0" fontId="1" fillId="103" borderId="0" applyNumberFormat="0" applyBorder="0" applyAlignment="0" applyProtection="0"/>
    <xf numFmtId="0" fontId="1" fillId="104" borderId="0" applyNumberFormat="0" applyBorder="0" applyAlignment="0" applyProtection="0"/>
    <xf numFmtId="0" fontId="5" fillId="105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5" fillId="106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5" fillId="10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5" fillId="10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108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5" fillId="109" borderId="0" applyNumberFormat="0" applyBorder="0" applyAlignment="0" applyProtection="0"/>
    <xf numFmtId="0" fontId="74" fillId="21" borderId="0" applyNumberFormat="0" applyBorder="0" applyAlignment="0" applyProtection="0"/>
    <xf numFmtId="0" fontId="75" fillId="110" borderId="29" applyNumberFormat="0" applyAlignment="0" applyProtection="0"/>
    <xf numFmtId="0" fontId="76" fillId="107" borderId="30" applyNumberFormat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3" fillId="111" borderId="0" applyNumberFormat="0" applyBorder="0" applyAlignment="0" applyProtection="0"/>
    <xf numFmtId="0" fontId="13" fillId="112" borderId="0" applyNumberFormat="0" applyBorder="0" applyAlignment="0" applyProtection="0"/>
    <xf numFmtId="188" fontId="2" fillId="0" borderId="0"/>
    <xf numFmtId="0" fontId="1" fillId="104" borderId="0" applyNumberFormat="0" applyBorder="0" applyAlignment="0" applyProtection="0"/>
    <xf numFmtId="0" fontId="77" fillId="0" borderId="31" applyNumberFormat="0" applyFill="0" applyAlignment="0" applyProtection="0"/>
    <xf numFmtId="0" fontId="78" fillId="0" borderId="32" applyNumberFormat="0" applyFill="0" applyAlignment="0" applyProtection="0"/>
    <xf numFmtId="0" fontId="79" fillId="0" borderId="33" applyNumberFormat="0" applyFill="0" applyAlignment="0" applyProtection="0"/>
    <xf numFmtId="0" fontId="79" fillId="0" borderId="0" applyNumberFormat="0" applyFill="0" applyBorder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0" fillId="22" borderId="29" applyNumberFormat="0" applyAlignment="0" applyProtection="0"/>
    <xf numFmtId="0" fontId="81" fillId="0" borderId="34" applyNumberFormat="0" applyFill="0" applyAlignment="0" applyProtection="0"/>
    <xf numFmtId="0" fontId="81" fillId="22" borderId="0" applyNumberFormat="0" applyBorder="0" applyAlignment="0" applyProtection="0"/>
    <xf numFmtId="0" fontId="2" fillId="0" borderId="0"/>
    <xf numFmtId="0" fontId="2" fillId="0" borderId="0"/>
    <xf numFmtId="0" fontId="15" fillId="30" borderId="0"/>
    <xf numFmtId="0" fontId="15" fillId="30" borderId="0"/>
    <xf numFmtId="0" fontId="2" fillId="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30" borderId="0"/>
    <xf numFmtId="0" fontId="15" fillId="21" borderId="29" applyNumberFormat="0" applyFont="0" applyAlignment="0" applyProtection="0"/>
    <xf numFmtId="0" fontId="82" fillId="110" borderId="9" applyNumberFormat="0" applyAlignment="0" applyProtection="0"/>
    <xf numFmtId="4" fontId="15" fillId="87" borderId="29" applyNumberFormat="0" applyProtection="0">
      <alignment vertical="center"/>
    </xf>
    <xf numFmtId="4" fontId="15" fillId="87" borderId="29" applyNumberFormat="0" applyProtection="0">
      <alignment vertical="center"/>
    </xf>
    <xf numFmtId="4" fontId="15" fillId="29" borderId="29" applyNumberFormat="0" applyProtection="0">
      <alignment horizontal="left" vertical="center" indent="1"/>
    </xf>
    <xf numFmtId="0" fontId="83" fillId="87" borderId="27" applyNumberFormat="0" applyProtection="0">
      <alignment horizontal="left" vertical="top" indent="1"/>
    </xf>
    <xf numFmtId="4" fontId="15" fillId="113" borderId="29" applyNumberFormat="0" applyProtection="0">
      <alignment horizontal="left" vertical="center" indent="1"/>
    </xf>
    <xf numFmtId="4" fontId="15" fillId="3" borderId="29" applyNumberFormat="0" applyProtection="0">
      <alignment horizontal="right" vertical="center"/>
    </xf>
    <xf numFmtId="4" fontId="15" fillId="114" borderId="29" applyNumberFormat="0" applyProtection="0">
      <alignment horizontal="right" vertical="center"/>
    </xf>
    <xf numFmtId="4" fontId="15" fillId="89" borderId="35" applyNumberFormat="0" applyProtection="0">
      <alignment horizontal="right" vertical="center"/>
    </xf>
    <xf numFmtId="4" fontId="15" fillId="11" borderId="29" applyNumberFormat="0" applyProtection="0">
      <alignment horizontal="right" vertical="center"/>
    </xf>
    <xf numFmtId="4" fontId="15" fillId="90" borderId="29" applyNumberFormat="0" applyProtection="0">
      <alignment horizontal="right" vertical="center"/>
    </xf>
    <xf numFmtId="4" fontId="15" fillId="91" borderId="29" applyNumberFormat="0" applyProtection="0">
      <alignment horizontal="right" vertical="center"/>
    </xf>
    <xf numFmtId="4" fontId="15" fillId="92" borderId="29" applyNumberFormat="0" applyProtection="0">
      <alignment horizontal="right" vertical="center"/>
    </xf>
    <xf numFmtId="4" fontId="15" fillId="93" borderId="29" applyNumberFormat="0" applyProtection="0">
      <alignment horizontal="right" vertical="center"/>
    </xf>
    <xf numFmtId="4" fontId="15" fillId="10" borderId="29" applyNumberFormat="0" applyProtection="0">
      <alignment horizontal="right" vertical="center"/>
    </xf>
    <xf numFmtId="4" fontId="15" fillId="94" borderId="35" applyNumberFormat="0" applyProtection="0">
      <alignment horizontal="left" vertical="center" indent="1"/>
    </xf>
    <xf numFmtId="4" fontId="2" fillId="51" borderId="35" applyNumberFormat="0" applyProtection="0">
      <alignment horizontal="left" vertical="center" indent="1"/>
    </xf>
    <xf numFmtId="4" fontId="2" fillId="51" borderId="35" applyNumberFormat="0" applyProtection="0">
      <alignment horizontal="left" vertical="center" indent="1"/>
    </xf>
    <xf numFmtId="4" fontId="15" fillId="96" borderId="29" applyNumberFormat="0" applyProtection="0">
      <alignment horizontal="right" vertical="center"/>
    </xf>
    <xf numFmtId="4" fontId="15" fillId="95" borderId="35" applyNumberFormat="0" applyProtection="0">
      <alignment horizontal="left" vertical="center" indent="1"/>
    </xf>
    <xf numFmtId="4" fontId="15" fillId="96" borderId="35" applyNumberFormat="0" applyProtection="0">
      <alignment horizontal="left" vertical="center" indent="1"/>
    </xf>
    <xf numFmtId="0" fontId="15" fillId="115" borderId="29" applyNumberFormat="0" applyProtection="0">
      <alignment horizontal="left" vertical="center" indent="1"/>
    </xf>
    <xf numFmtId="0" fontId="15" fillId="51" borderId="27" applyNumberFormat="0" applyProtection="0">
      <alignment horizontal="left" vertical="top" indent="1"/>
    </xf>
    <xf numFmtId="0" fontId="15" fillId="116" borderId="29" applyNumberFormat="0" applyProtection="0">
      <alignment horizontal="left" vertical="center" indent="1"/>
    </xf>
    <xf numFmtId="0" fontId="15" fillId="96" borderId="27" applyNumberFormat="0" applyProtection="0">
      <alignment horizontal="left" vertical="top" indent="1"/>
    </xf>
    <xf numFmtId="0" fontId="15" fillId="8" borderId="29" applyNumberFormat="0" applyProtection="0">
      <alignment horizontal="left" vertical="center" indent="1"/>
    </xf>
    <xf numFmtId="0" fontId="15" fillId="8" borderId="27" applyNumberFormat="0" applyProtection="0">
      <alignment horizontal="left" vertical="top" indent="1"/>
    </xf>
    <xf numFmtId="0" fontId="15" fillId="95" borderId="29" applyNumberFormat="0" applyProtection="0">
      <alignment horizontal="left" vertical="center" indent="1"/>
    </xf>
    <xf numFmtId="0" fontId="15" fillId="95" borderId="27" applyNumberFormat="0" applyProtection="0">
      <alignment horizontal="left" vertical="top" indent="1"/>
    </xf>
    <xf numFmtId="0" fontId="15" fillId="50" borderId="36" applyNumberFormat="0">
      <protection locked="0"/>
    </xf>
    <xf numFmtId="4" fontId="84" fillId="31" borderId="27" applyNumberFormat="0" applyProtection="0">
      <alignment vertical="center"/>
    </xf>
    <xf numFmtId="4" fontId="15" fillId="31" borderId="4" applyNumberFormat="0" applyProtection="0">
      <alignment vertical="center"/>
    </xf>
    <xf numFmtId="4" fontId="84" fillId="115" borderId="27" applyNumberFormat="0" applyProtection="0">
      <alignment horizontal="left" vertical="center" indent="1"/>
    </xf>
    <xf numFmtId="0" fontId="84" fillId="31" borderId="27" applyNumberFormat="0" applyProtection="0">
      <alignment horizontal="left" vertical="top" indent="1"/>
    </xf>
    <xf numFmtId="4" fontId="15" fillId="0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113" borderId="29" applyNumberFormat="0" applyProtection="0">
      <alignment horizontal="left" vertical="center" indent="1"/>
    </xf>
    <xf numFmtId="0" fontId="84" fillId="96" borderId="27" applyNumberFormat="0" applyProtection="0">
      <alignment horizontal="left" vertical="top" indent="1"/>
    </xf>
    <xf numFmtId="4" fontId="85" fillId="98" borderId="35" applyNumberFormat="0" applyProtection="0">
      <alignment horizontal="left" vertical="center" indent="1"/>
    </xf>
    <xf numFmtId="4" fontId="86" fillId="50" borderId="29" applyNumberFormat="0" applyProtection="0">
      <alignment horizontal="right" vertical="center"/>
    </xf>
    <xf numFmtId="0" fontId="87" fillId="0" borderId="37" applyNumberFormat="0" applyFont="0" applyFill="0" applyAlignment="0" applyProtection="0"/>
    <xf numFmtId="189" fontId="88" fillId="0" borderId="38" applyNumberFormat="0" applyProtection="0">
      <alignment horizontal="right" vertical="center"/>
    </xf>
    <xf numFmtId="189" fontId="89" fillId="0" borderId="39" applyNumberFormat="0" applyProtection="0">
      <alignment horizontal="right" vertical="center"/>
    </xf>
    <xf numFmtId="0" fontId="89" fillId="117" borderId="37" applyNumberFormat="0" applyAlignment="0" applyProtection="0">
      <alignment horizontal="left" vertical="center" indent="1"/>
    </xf>
    <xf numFmtId="0" fontId="90" fillId="118" borderId="39" applyNumberFormat="0" applyAlignment="0" applyProtection="0">
      <alignment horizontal="left" vertical="center" indent="1"/>
    </xf>
    <xf numFmtId="0" fontId="90" fillId="118" borderId="39" applyNumberFormat="0" applyAlignment="0" applyProtection="0">
      <alignment horizontal="left" vertical="center" indent="1"/>
    </xf>
    <xf numFmtId="0" fontId="91" fillId="0" borderId="40" applyNumberFormat="0" applyFill="0" applyBorder="0" applyAlignment="0" applyProtection="0"/>
    <xf numFmtId="0" fontId="92" fillId="0" borderId="40" applyBorder="0" applyAlignment="0" applyProtection="0"/>
    <xf numFmtId="189" fontId="93" fillId="119" borderId="41" applyNumberFormat="0" applyBorder="0" applyAlignment="0" applyProtection="0">
      <alignment horizontal="right" vertical="center" indent="1"/>
    </xf>
    <xf numFmtId="189" fontId="94" fillId="120" borderId="41" applyNumberFormat="0" applyBorder="0" applyAlignment="0" applyProtection="0">
      <alignment horizontal="right" vertical="center" indent="1"/>
    </xf>
    <xf numFmtId="189" fontId="94" fillId="121" borderId="41" applyNumberFormat="0" applyBorder="0" applyAlignment="0" applyProtection="0">
      <alignment horizontal="right" vertical="center" indent="1"/>
    </xf>
    <xf numFmtId="189" fontId="95" fillId="122" borderId="41" applyNumberFormat="0" applyBorder="0" applyAlignment="0" applyProtection="0">
      <alignment horizontal="right" vertical="center" indent="1"/>
    </xf>
    <xf numFmtId="189" fontId="95" fillId="123" borderId="41" applyNumberFormat="0" applyBorder="0" applyAlignment="0" applyProtection="0">
      <alignment horizontal="right" vertical="center" indent="1"/>
    </xf>
    <xf numFmtId="189" fontId="95" fillId="124" borderId="41" applyNumberFormat="0" applyBorder="0" applyAlignment="0" applyProtection="0">
      <alignment horizontal="right" vertical="center" indent="1"/>
    </xf>
    <xf numFmtId="189" fontId="96" fillId="125" borderId="41" applyNumberFormat="0" applyBorder="0" applyAlignment="0" applyProtection="0">
      <alignment horizontal="right" vertical="center" indent="1"/>
    </xf>
    <xf numFmtId="189" fontId="96" fillId="126" borderId="41" applyNumberFormat="0" applyBorder="0" applyAlignment="0" applyProtection="0">
      <alignment horizontal="right" vertical="center" indent="1"/>
    </xf>
    <xf numFmtId="189" fontId="96" fillId="127" borderId="41" applyNumberFormat="0" applyBorder="0" applyAlignment="0" applyProtection="0">
      <alignment horizontal="right" vertical="center" indent="1"/>
    </xf>
    <xf numFmtId="0" fontId="90" fillId="128" borderId="37" applyNumberFormat="0" applyAlignment="0" applyProtection="0">
      <alignment horizontal="left" vertical="center" indent="1"/>
    </xf>
    <xf numFmtId="0" fontId="90" fillId="129" borderId="37" applyNumberFormat="0" applyAlignment="0" applyProtection="0">
      <alignment horizontal="left" vertical="center" indent="1"/>
    </xf>
    <xf numFmtId="0" fontId="90" fillId="130" borderId="37" applyNumberFormat="0" applyAlignment="0" applyProtection="0">
      <alignment horizontal="left" vertical="center" indent="1"/>
    </xf>
    <xf numFmtId="0" fontId="90" fillId="131" borderId="37" applyNumberFormat="0" applyAlignment="0" applyProtection="0">
      <alignment horizontal="left" vertical="center" indent="1"/>
    </xf>
    <xf numFmtId="0" fontId="90" fillId="132" borderId="39" applyNumberFormat="0" applyAlignment="0" applyProtection="0">
      <alignment horizontal="left" vertical="center" indent="1"/>
    </xf>
    <xf numFmtId="189" fontId="88" fillId="131" borderId="38" applyNumberFormat="0" applyBorder="0" applyProtection="0">
      <alignment horizontal="right" vertical="center"/>
    </xf>
    <xf numFmtId="189" fontId="89" fillId="131" borderId="39" applyNumberFormat="0" applyBorder="0" applyProtection="0">
      <alignment horizontal="right" vertical="center"/>
    </xf>
    <xf numFmtId="189" fontId="88" fillId="133" borderId="37" applyNumberFormat="0" applyAlignment="0" applyProtection="0">
      <alignment horizontal="left" vertical="center" indent="1"/>
    </xf>
    <xf numFmtId="0" fontId="89" fillId="117" borderId="39" applyNumberFormat="0" applyAlignment="0" applyProtection="0">
      <alignment horizontal="left" vertical="center" indent="1"/>
    </xf>
    <xf numFmtId="0" fontId="90" fillId="132" borderId="39" applyNumberFormat="0" applyAlignment="0" applyProtection="0">
      <alignment horizontal="left" vertical="center" indent="1"/>
    </xf>
    <xf numFmtId="189" fontId="89" fillId="132" borderId="39" applyNumberFormat="0" applyProtection="0">
      <alignment horizontal="right" vertical="center"/>
    </xf>
    <xf numFmtId="0" fontId="13" fillId="0" borderId="42" applyNumberFormat="0" applyFill="0" applyAlignment="0" applyProtection="0"/>
    <xf numFmtId="0" fontId="97" fillId="0" borderId="0" applyNumberForma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5" fillId="3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43" fillId="0" borderId="0" xfId="241" applyNumberFormat="1" applyFont="1" applyFill="1" applyAlignment="1"/>
    <xf numFmtId="0" fontId="41" fillId="0" borderId="0" xfId="241" applyNumberFormat="1" applyFont="1" applyFill="1" applyAlignment="1"/>
    <xf numFmtId="0" fontId="42" fillId="0" borderId="0" xfId="241" applyNumberFormat="1" applyAlignment="1"/>
    <xf numFmtId="0" fontId="43" fillId="0" borderId="0" xfId="241" applyNumberFormat="1" applyFont="1" applyFill="1" applyAlignment="1">
      <alignment horizontal="centerContinuous"/>
    </xf>
    <xf numFmtId="0" fontId="43" fillId="0" borderId="0" xfId="241" applyNumberFormat="1" applyFont="1" applyFill="1" applyAlignment="1" applyProtection="1">
      <alignment horizontal="centerContinuous"/>
      <protection locked="0"/>
    </xf>
    <xf numFmtId="0" fontId="43" fillId="0" borderId="0" xfId="241" applyNumberFormat="1" applyFont="1" applyFill="1" applyAlignment="1">
      <alignment horizontal="center"/>
    </xf>
    <xf numFmtId="0" fontId="43" fillId="0" borderId="11" xfId="241" applyNumberFormat="1" applyFont="1" applyFill="1" applyBorder="1" applyAlignment="1">
      <alignment horizontal="center"/>
    </xf>
    <xf numFmtId="0" fontId="43" fillId="0" borderId="11" xfId="241" applyNumberFormat="1" applyFont="1" applyFill="1" applyBorder="1" applyAlignment="1" applyProtection="1">
      <protection locked="0"/>
    </xf>
    <xf numFmtId="0" fontId="43" fillId="0" borderId="11" xfId="241" applyNumberFormat="1" applyFont="1" applyFill="1" applyBorder="1" applyAlignment="1"/>
    <xf numFmtId="0" fontId="43" fillId="0" borderId="11" xfId="241" applyNumberFormat="1" applyFont="1" applyFill="1" applyBorder="1" applyAlignment="1">
      <alignment horizontal="right"/>
    </xf>
    <xf numFmtId="0" fontId="41" fillId="0" borderId="0" xfId="241" applyNumberFormat="1" applyFont="1" applyFill="1" applyAlignment="1">
      <alignment horizontal="center"/>
    </xf>
    <xf numFmtId="0" fontId="41" fillId="0" borderId="0" xfId="241" applyNumberFormat="1" applyFont="1" applyFill="1" applyAlignment="1">
      <alignment horizontal="left"/>
    </xf>
    <xf numFmtId="164" fontId="41" fillId="0" borderId="0" xfId="241" applyNumberFormat="1" applyFont="1" applyFill="1" applyAlignment="1"/>
    <xf numFmtId="164" fontId="41" fillId="0" borderId="11" xfId="241" applyNumberFormat="1" applyFont="1" applyFill="1" applyBorder="1" applyAlignment="1"/>
    <xf numFmtId="164" fontId="41" fillId="0" borderId="0" xfId="241" applyNumberFormat="1" applyFont="1" applyFill="1" applyBorder="1" applyAlignment="1"/>
    <xf numFmtId="180" fontId="42" fillId="0" borderId="0" xfId="241" applyNumberFormat="1" applyAlignment="1"/>
    <xf numFmtId="179" fontId="41" fillId="0" borderId="0" xfId="241" applyNumberFormat="1" applyFont="1" applyFill="1" applyAlignment="1"/>
    <xf numFmtId="164" fontId="43" fillId="0" borderId="0" xfId="0" applyNumberFormat="1" applyFont="1" applyFill="1" applyAlignment="1">
      <alignment horizontal="right"/>
    </xf>
    <xf numFmtId="0" fontId="43" fillId="0" borderId="17" xfId="0" applyNumberFormat="1" applyFont="1" applyFill="1" applyBorder="1" applyAlignment="1">
      <alignment horizontal="right"/>
    </xf>
    <xf numFmtId="178" fontId="41" fillId="0" borderId="0" xfId="241" applyNumberFormat="1" applyFont="1" applyFill="1" applyAlignment="1"/>
    <xf numFmtId="0" fontId="0" fillId="0" borderId="0" xfId="0" applyNumberFormat="1"/>
    <xf numFmtId="0" fontId="67" fillId="0" borderId="0" xfId="0" applyFont="1"/>
    <xf numFmtId="0" fontId="73" fillId="0" borderId="0" xfId="878"/>
    <xf numFmtId="0" fontId="43" fillId="0" borderId="0" xfId="241" applyNumberFormat="1" applyFont="1" applyFill="1" applyAlignment="1">
      <alignment horizontal="center"/>
    </xf>
    <xf numFmtId="9" fontId="98" fillId="0" borderId="0" xfId="241" applyNumberFormat="1" applyFont="1" applyFill="1" applyAlignment="1"/>
    <xf numFmtId="164" fontId="98" fillId="0" borderId="4" xfId="241" applyNumberFormat="1" applyFont="1" applyFill="1" applyBorder="1" applyAlignment="1" applyProtection="1">
      <protection locked="0"/>
    </xf>
    <xf numFmtId="9" fontId="41" fillId="0" borderId="0" xfId="241" applyNumberFormat="1" applyFont="1" applyFill="1" applyAlignment="1"/>
    <xf numFmtId="164" fontId="41" fillId="0" borderId="4" xfId="241" applyNumberFormat="1" applyFont="1" applyFill="1" applyBorder="1" applyAlignment="1" applyProtection="1">
      <protection locked="0"/>
    </xf>
    <xf numFmtId="0" fontId="43" fillId="0" borderId="0" xfId="241" applyNumberFormat="1" applyFont="1" applyFill="1" applyAlignment="1" applyProtection="1">
      <alignment horizontal="center"/>
      <protection locked="0"/>
    </xf>
    <xf numFmtId="0" fontId="43" fillId="0" borderId="0" xfId="241" applyNumberFormat="1" applyFont="1" applyAlignment="1">
      <alignment horizontal="center"/>
    </xf>
    <xf numFmtId="0" fontId="43" fillId="0" borderId="0" xfId="241" applyNumberFormat="1" applyFont="1" applyFill="1" applyAlignment="1">
      <alignment horizontal="center"/>
    </xf>
  </cellXfs>
  <cellStyles count="1054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 Revised (HC) Wild Horse 2006GRC" xfId="12"/>
    <cellStyle name="_DEM-WP(C) Costs not in AURORA 2006GRC" xfId="13"/>
    <cellStyle name="_DEM-WP(C) Costs not in AURORA 2007GRC" xfId="14"/>
    <cellStyle name="_DEM-WP(C) Costs not in AURORA 2007PCORC-5.07Update" xfId="15"/>
    <cellStyle name="_DEM-WP(C) Sumas Proforma 11.5.07" xfId="16"/>
    <cellStyle name="_DEM-WP(C) Westside Hydro Data_051007" xfId="17"/>
    <cellStyle name="_Fuel Prices 4-14" xfId="18"/>
    <cellStyle name="_Power Cost Value Copy 11.30.05 gas 1.09.06 AURORA at 1.10.06" xfId="19"/>
    <cellStyle name="_Pro Forma Rev 07 GRC" xfId="20"/>
    <cellStyle name="_Recon to Darrin's 5.11.05 proforma" xfId="2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Tenaska Comparison" xfId="45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C 6.15.06 update on 06GRC power costs.xls Chart 1" xfId="55"/>
    <cellStyle name="_VC 6.15.06 update on 06GRC power costs.xls Chart 2" xfId="56"/>
    <cellStyle name="_VC 6.15.06 update on 06GRC power costs.xls Chart 3" xfId="57"/>
    <cellStyle name="0,0_x000d__x000a_NA_x000d__x000a_" xfId="58"/>
    <cellStyle name="0000" xfId="59"/>
    <cellStyle name="000000" xfId="60"/>
    <cellStyle name="20% - Accent1 10" xfId="355"/>
    <cellStyle name="20% - Accent1 11" xfId="356"/>
    <cellStyle name="20% - Accent1 12" xfId="357"/>
    <cellStyle name="20% - Accent1 13" xfId="358"/>
    <cellStyle name="20% - Accent1 2" xfId="61"/>
    <cellStyle name="20% - Accent1 2 2" xfId="359"/>
    <cellStyle name="20% - Accent1 3" xfId="62"/>
    <cellStyle name="20% - Accent1 3 2" xfId="360"/>
    <cellStyle name="20% - Accent1 4" xfId="361"/>
    <cellStyle name="20% - Accent1 5" xfId="362"/>
    <cellStyle name="20% - Accent1 6" xfId="363"/>
    <cellStyle name="20% - Accent1 7" xfId="364"/>
    <cellStyle name="20% - Accent1 8" xfId="365"/>
    <cellStyle name="20% - Accent1 9" xfId="366"/>
    <cellStyle name="20% - Accent2 10" xfId="367"/>
    <cellStyle name="20% - Accent2 11" xfId="368"/>
    <cellStyle name="20% - Accent2 12" xfId="369"/>
    <cellStyle name="20% - Accent2 13" xfId="370"/>
    <cellStyle name="20% - Accent2 2" xfId="63"/>
    <cellStyle name="20% - Accent2 2 2" xfId="371"/>
    <cellStyle name="20% - Accent2 3" xfId="64"/>
    <cellStyle name="20% - Accent2 3 2" xfId="372"/>
    <cellStyle name="20% - Accent2 4" xfId="373"/>
    <cellStyle name="20% - Accent2 5" xfId="374"/>
    <cellStyle name="20% - Accent2 6" xfId="375"/>
    <cellStyle name="20% - Accent2 7" xfId="376"/>
    <cellStyle name="20% - Accent2 8" xfId="377"/>
    <cellStyle name="20% - Accent2 9" xfId="378"/>
    <cellStyle name="20% - Accent3 10" xfId="379"/>
    <cellStyle name="20% - Accent3 11" xfId="380"/>
    <cellStyle name="20% - Accent3 12" xfId="381"/>
    <cellStyle name="20% - Accent3 13" xfId="382"/>
    <cellStyle name="20% - Accent3 2" xfId="65"/>
    <cellStyle name="20% - Accent3 2 2" xfId="383"/>
    <cellStyle name="20% - Accent3 3" xfId="66"/>
    <cellStyle name="20% - Accent3 3 2" xfId="384"/>
    <cellStyle name="20% - Accent3 4" xfId="385"/>
    <cellStyle name="20% - Accent3 5" xfId="386"/>
    <cellStyle name="20% - Accent3 6" xfId="387"/>
    <cellStyle name="20% - Accent3 7" xfId="388"/>
    <cellStyle name="20% - Accent3 8" xfId="389"/>
    <cellStyle name="20% - Accent3 9" xfId="390"/>
    <cellStyle name="20% - Accent4 10" xfId="391"/>
    <cellStyle name="20% - Accent4 11" xfId="392"/>
    <cellStyle name="20% - Accent4 12" xfId="393"/>
    <cellStyle name="20% - Accent4 13" xfId="394"/>
    <cellStyle name="20% - Accent4 2" xfId="67"/>
    <cellStyle name="20% - Accent4 2 2" xfId="395"/>
    <cellStyle name="20% - Accent4 3" xfId="68"/>
    <cellStyle name="20% - Accent4 3 2" xfId="396"/>
    <cellStyle name="20% - Accent4 4" xfId="397"/>
    <cellStyle name="20% - Accent4 5" xfId="398"/>
    <cellStyle name="20% - Accent4 6" xfId="399"/>
    <cellStyle name="20% - Accent4 7" xfId="400"/>
    <cellStyle name="20% - Accent4 8" xfId="401"/>
    <cellStyle name="20% - Accent4 9" xfId="402"/>
    <cellStyle name="20% - Accent5 10" xfId="403"/>
    <cellStyle name="20% - Accent5 11" xfId="404"/>
    <cellStyle name="20% - Accent5 12" xfId="405"/>
    <cellStyle name="20% - Accent5 13" xfId="406"/>
    <cellStyle name="20% - Accent5 2" xfId="69"/>
    <cellStyle name="20% - Accent5 2 2" xfId="407"/>
    <cellStyle name="20% - Accent5 3" xfId="70"/>
    <cellStyle name="20% - Accent5 3 2" xfId="408"/>
    <cellStyle name="20% - Accent5 4" xfId="409"/>
    <cellStyle name="20% - Accent5 5" xfId="410"/>
    <cellStyle name="20% - Accent5 6" xfId="411"/>
    <cellStyle name="20% - Accent5 7" xfId="412"/>
    <cellStyle name="20% - Accent5 8" xfId="413"/>
    <cellStyle name="20% - Accent5 9" xfId="414"/>
    <cellStyle name="20% - Accent6 10" xfId="415"/>
    <cellStyle name="20% - Accent6 11" xfId="416"/>
    <cellStyle name="20% - Accent6 12" xfId="417"/>
    <cellStyle name="20% - Accent6 13" xfId="418"/>
    <cellStyle name="20% - Accent6 2" xfId="71"/>
    <cellStyle name="20% - Accent6 2 2" xfId="419"/>
    <cellStyle name="20% - Accent6 3" xfId="72"/>
    <cellStyle name="20% - Accent6 3 2" xfId="420"/>
    <cellStyle name="20% - Accent6 4" xfId="421"/>
    <cellStyle name="20% - Accent6 5" xfId="422"/>
    <cellStyle name="20% - Accent6 6" xfId="423"/>
    <cellStyle name="20% - Accent6 7" xfId="424"/>
    <cellStyle name="20% - Accent6 8" xfId="425"/>
    <cellStyle name="20% - Accent6 9" xfId="426"/>
    <cellStyle name="40% - Accent1 10" xfId="427"/>
    <cellStyle name="40% - Accent1 11" xfId="428"/>
    <cellStyle name="40% - Accent1 12" xfId="429"/>
    <cellStyle name="40% - Accent1 13" xfId="430"/>
    <cellStyle name="40% - Accent1 2" xfId="73"/>
    <cellStyle name="40% - Accent1 2 2" xfId="431"/>
    <cellStyle name="40% - Accent1 3" xfId="74"/>
    <cellStyle name="40% - Accent1 3 2" xfId="432"/>
    <cellStyle name="40% - Accent1 4" xfId="433"/>
    <cellStyle name="40% - Accent1 5" xfId="434"/>
    <cellStyle name="40% - Accent1 6" xfId="435"/>
    <cellStyle name="40% - Accent1 7" xfId="436"/>
    <cellStyle name="40% - Accent1 8" xfId="437"/>
    <cellStyle name="40% - Accent1 9" xfId="438"/>
    <cellStyle name="40% - Accent2 10" xfId="439"/>
    <cellStyle name="40% - Accent2 11" xfId="440"/>
    <cellStyle name="40% - Accent2 12" xfId="441"/>
    <cellStyle name="40% - Accent2 13" xfId="442"/>
    <cellStyle name="40% - Accent2 2" xfId="75"/>
    <cellStyle name="40% - Accent2 2 2" xfId="443"/>
    <cellStyle name="40% - Accent2 3" xfId="76"/>
    <cellStyle name="40% - Accent2 3 2" xfId="444"/>
    <cellStyle name="40% - Accent2 4" xfId="445"/>
    <cellStyle name="40% - Accent2 5" xfId="446"/>
    <cellStyle name="40% - Accent2 6" xfId="447"/>
    <cellStyle name="40% - Accent2 7" xfId="448"/>
    <cellStyle name="40% - Accent2 8" xfId="449"/>
    <cellStyle name="40% - Accent2 9" xfId="450"/>
    <cellStyle name="40% - Accent3 10" xfId="451"/>
    <cellStyle name="40% - Accent3 11" xfId="452"/>
    <cellStyle name="40% - Accent3 12" xfId="453"/>
    <cellStyle name="40% - Accent3 13" xfId="454"/>
    <cellStyle name="40% - Accent3 2" xfId="77"/>
    <cellStyle name="40% - Accent3 2 2" xfId="455"/>
    <cellStyle name="40% - Accent3 3" xfId="78"/>
    <cellStyle name="40% - Accent3 3 2" xfId="456"/>
    <cellStyle name="40% - Accent3 4" xfId="457"/>
    <cellStyle name="40% - Accent3 5" xfId="458"/>
    <cellStyle name="40% - Accent3 6" xfId="459"/>
    <cellStyle name="40% - Accent3 7" xfId="460"/>
    <cellStyle name="40% - Accent3 8" xfId="461"/>
    <cellStyle name="40% - Accent3 9" xfId="462"/>
    <cellStyle name="40% - Accent4 10" xfId="463"/>
    <cellStyle name="40% - Accent4 11" xfId="464"/>
    <cellStyle name="40% - Accent4 12" xfId="465"/>
    <cellStyle name="40% - Accent4 13" xfId="466"/>
    <cellStyle name="40% - Accent4 2" xfId="79"/>
    <cellStyle name="40% - Accent4 2 2" xfId="467"/>
    <cellStyle name="40% - Accent4 3" xfId="80"/>
    <cellStyle name="40% - Accent4 3 2" xfId="468"/>
    <cellStyle name="40% - Accent4 4" xfId="469"/>
    <cellStyle name="40% - Accent4 5" xfId="470"/>
    <cellStyle name="40% - Accent4 6" xfId="471"/>
    <cellStyle name="40% - Accent4 7" xfId="472"/>
    <cellStyle name="40% - Accent4 8" xfId="473"/>
    <cellStyle name="40% - Accent4 9" xfId="474"/>
    <cellStyle name="40% - Accent5 10" xfId="475"/>
    <cellStyle name="40% - Accent5 11" xfId="476"/>
    <cellStyle name="40% - Accent5 12" xfId="477"/>
    <cellStyle name="40% - Accent5 13" xfId="478"/>
    <cellStyle name="40% - Accent5 2" xfId="81"/>
    <cellStyle name="40% - Accent5 2 2" xfId="479"/>
    <cellStyle name="40% - Accent5 3" xfId="82"/>
    <cellStyle name="40% - Accent5 3 2" xfId="480"/>
    <cellStyle name="40% - Accent5 4" xfId="481"/>
    <cellStyle name="40% - Accent5 5" xfId="482"/>
    <cellStyle name="40% - Accent5 6" xfId="483"/>
    <cellStyle name="40% - Accent5 7" xfId="484"/>
    <cellStyle name="40% - Accent5 8" xfId="485"/>
    <cellStyle name="40% - Accent5 9" xfId="486"/>
    <cellStyle name="40% - Accent6 10" xfId="487"/>
    <cellStyle name="40% - Accent6 11" xfId="488"/>
    <cellStyle name="40% - Accent6 12" xfId="489"/>
    <cellStyle name="40% - Accent6 13" xfId="490"/>
    <cellStyle name="40% - Accent6 2" xfId="83"/>
    <cellStyle name="40% - Accent6 2 2" xfId="491"/>
    <cellStyle name="40% - Accent6 3" xfId="84"/>
    <cellStyle name="40% - Accent6 3 2" xfId="492"/>
    <cellStyle name="40% - Accent6 4" xfId="493"/>
    <cellStyle name="40% - Accent6 5" xfId="494"/>
    <cellStyle name="40% - Accent6 6" xfId="495"/>
    <cellStyle name="40% - Accent6 7" xfId="496"/>
    <cellStyle name="40% - Accent6 8" xfId="497"/>
    <cellStyle name="40% - Accent6 9" xfId="498"/>
    <cellStyle name="60% - Accent1 2" xfId="499"/>
    <cellStyle name="60% - Accent1 3" xfId="500"/>
    <cellStyle name="60% - Accent1 4" xfId="501"/>
    <cellStyle name="60% - Accent1 5" xfId="502"/>
    <cellStyle name="60% - Accent1 6" xfId="503"/>
    <cellStyle name="60% - Accent1 7" xfId="504"/>
    <cellStyle name="60% - Accent1 8" xfId="505"/>
    <cellStyle name="60% - Accent1 9" xfId="506"/>
    <cellStyle name="60% - Accent2 2" xfId="507"/>
    <cellStyle name="60% - Accent2 3" xfId="508"/>
    <cellStyle name="60% - Accent2 4" xfId="509"/>
    <cellStyle name="60% - Accent2 5" xfId="510"/>
    <cellStyle name="60% - Accent2 6" xfId="511"/>
    <cellStyle name="60% - Accent2 7" xfId="512"/>
    <cellStyle name="60% - Accent2 8" xfId="513"/>
    <cellStyle name="60% - Accent2 9" xfId="514"/>
    <cellStyle name="60% - Accent3 2" xfId="515"/>
    <cellStyle name="60% - Accent3 3" xfId="516"/>
    <cellStyle name="60% - Accent3 4" xfId="517"/>
    <cellStyle name="60% - Accent3 5" xfId="518"/>
    <cellStyle name="60% - Accent3 6" xfId="519"/>
    <cellStyle name="60% - Accent3 7" xfId="520"/>
    <cellStyle name="60% - Accent3 8" xfId="521"/>
    <cellStyle name="60% - Accent3 9" xfId="522"/>
    <cellStyle name="60% - Accent4 2" xfId="523"/>
    <cellStyle name="60% - Accent4 3" xfId="524"/>
    <cellStyle name="60% - Accent4 4" xfId="525"/>
    <cellStyle name="60% - Accent4 5" xfId="526"/>
    <cellStyle name="60% - Accent4 6" xfId="527"/>
    <cellStyle name="60% - Accent4 7" xfId="528"/>
    <cellStyle name="60% - Accent4 8" xfId="529"/>
    <cellStyle name="60% - Accent4 9" xfId="530"/>
    <cellStyle name="60% - Accent5 2" xfId="531"/>
    <cellStyle name="60% - Accent5 3" xfId="532"/>
    <cellStyle name="60% - Accent5 4" xfId="533"/>
    <cellStyle name="60% - Accent5 5" xfId="534"/>
    <cellStyle name="60% - Accent5 6" xfId="535"/>
    <cellStyle name="60% - Accent5 7" xfId="536"/>
    <cellStyle name="60% - Accent5 8" xfId="537"/>
    <cellStyle name="60% - Accent5 9" xfId="538"/>
    <cellStyle name="60% - Accent6 2" xfId="539"/>
    <cellStyle name="60% - Accent6 3" xfId="540"/>
    <cellStyle name="60% - Accent6 4" xfId="541"/>
    <cellStyle name="60% - Accent6 5" xfId="542"/>
    <cellStyle name="60% - Accent6 6" xfId="543"/>
    <cellStyle name="60% - Accent6 7" xfId="544"/>
    <cellStyle name="60% - Accent6 8" xfId="545"/>
    <cellStyle name="60% - Accent6 9" xfId="546"/>
    <cellStyle name="Accent1 - 20%" xfId="85"/>
    <cellStyle name="Accent1 - 20% 2" xfId="879"/>
    <cellStyle name="Accent1 - 40%" xfId="86"/>
    <cellStyle name="Accent1 - 40% 2" xfId="880"/>
    <cellStyle name="Accent1 - 60%" xfId="87"/>
    <cellStyle name="Accent1 - 60% 2" xfId="881"/>
    <cellStyle name="Accent1 10" xfId="547"/>
    <cellStyle name="Accent1 11" xfId="548"/>
    <cellStyle name="Accent1 12" xfId="549"/>
    <cellStyle name="Accent1 13" xfId="550"/>
    <cellStyle name="Accent1 14" xfId="551"/>
    <cellStyle name="Accent1 15" xfId="552"/>
    <cellStyle name="Accent1 16" xfId="553"/>
    <cellStyle name="Accent1 17" xfId="554"/>
    <cellStyle name="Accent1 18" xfId="555"/>
    <cellStyle name="Accent1 19" xfId="556"/>
    <cellStyle name="Accent1 2" xfId="557"/>
    <cellStyle name="Accent1 20" xfId="558"/>
    <cellStyle name="Accent1 21" xfId="559"/>
    <cellStyle name="Accent1 22" xfId="560"/>
    <cellStyle name="Accent1 23" xfId="882"/>
    <cellStyle name="Accent1 24" xfId="883"/>
    <cellStyle name="Accent1 25" xfId="884"/>
    <cellStyle name="Accent1 26" xfId="885"/>
    <cellStyle name="Accent1 27" xfId="886"/>
    <cellStyle name="Accent1 28" xfId="887"/>
    <cellStyle name="Accent1 29" xfId="888"/>
    <cellStyle name="Accent1 3" xfId="561"/>
    <cellStyle name="Accent1 4" xfId="562"/>
    <cellStyle name="Accent1 5" xfId="563"/>
    <cellStyle name="Accent1 6" xfId="564"/>
    <cellStyle name="Accent1 7" xfId="565"/>
    <cellStyle name="Accent1 8" xfId="566"/>
    <cellStyle name="Accent1 9" xfId="567"/>
    <cellStyle name="Accent2 - 20%" xfId="88"/>
    <cellStyle name="Accent2 - 20% 2" xfId="889"/>
    <cellStyle name="Accent2 - 40%" xfId="89"/>
    <cellStyle name="Accent2 - 40% 2" xfId="890"/>
    <cellStyle name="Accent2 - 60%" xfId="90"/>
    <cellStyle name="Accent2 - 60% 2" xfId="891"/>
    <cellStyle name="Accent2 10" xfId="568"/>
    <cellStyle name="Accent2 11" xfId="569"/>
    <cellStyle name="Accent2 12" xfId="570"/>
    <cellStyle name="Accent2 13" xfId="571"/>
    <cellStyle name="Accent2 14" xfId="572"/>
    <cellStyle name="Accent2 15" xfId="573"/>
    <cellStyle name="Accent2 16" xfId="574"/>
    <cellStyle name="Accent2 17" xfId="575"/>
    <cellStyle name="Accent2 18" xfId="576"/>
    <cellStyle name="Accent2 19" xfId="577"/>
    <cellStyle name="Accent2 2" xfId="578"/>
    <cellStyle name="Accent2 20" xfId="579"/>
    <cellStyle name="Accent2 21" xfId="580"/>
    <cellStyle name="Accent2 22" xfId="581"/>
    <cellStyle name="Accent2 23" xfId="892"/>
    <cellStyle name="Accent2 24" xfId="893"/>
    <cellStyle name="Accent2 25" xfId="894"/>
    <cellStyle name="Accent2 26" xfId="895"/>
    <cellStyle name="Accent2 27" xfId="896"/>
    <cellStyle name="Accent2 28" xfId="897"/>
    <cellStyle name="Accent2 29" xfId="898"/>
    <cellStyle name="Accent2 3" xfId="582"/>
    <cellStyle name="Accent2 4" xfId="583"/>
    <cellStyle name="Accent2 5" xfId="584"/>
    <cellStyle name="Accent2 6" xfId="585"/>
    <cellStyle name="Accent2 7" xfId="586"/>
    <cellStyle name="Accent2 8" xfId="587"/>
    <cellStyle name="Accent2 9" xfId="588"/>
    <cellStyle name="Accent3 - 20%" xfId="91"/>
    <cellStyle name="Accent3 - 20% 2" xfId="899"/>
    <cellStyle name="Accent3 - 40%" xfId="92"/>
    <cellStyle name="Accent3 - 40% 2" xfId="900"/>
    <cellStyle name="Accent3 - 60%" xfId="93"/>
    <cellStyle name="Accent3 - 60% 2" xfId="901"/>
    <cellStyle name="Accent3 10" xfId="589"/>
    <cellStyle name="Accent3 11" xfId="590"/>
    <cellStyle name="Accent3 12" xfId="591"/>
    <cellStyle name="Accent3 13" xfId="592"/>
    <cellStyle name="Accent3 14" xfId="593"/>
    <cellStyle name="Accent3 15" xfId="594"/>
    <cellStyle name="Accent3 16" xfId="595"/>
    <cellStyle name="Accent3 17" xfId="596"/>
    <cellStyle name="Accent3 18" xfId="597"/>
    <cellStyle name="Accent3 19" xfId="598"/>
    <cellStyle name="Accent3 2" xfId="599"/>
    <cellStyle name="Accent3 20" xfId="600"/>
    <cellStyle name="Accent3 21" xfId="601"/>
    <cellStyle name="Accent3 22" xfId="602"/>
    <cellStyle name="Accent3 23" xfId="902"/>
    <cellStyle name="Accent3 24" xfId="903"/>
    <cellStyle name="Accent3 25" xfId="904"/>
    <cellStyle name="Accent3 26" xfId="905"/>
    <cellStyle name="Accent3 27" xfId="906"/>
    <cellStyle name="Accent3 28" xfId="907"/>
    <cellStyle name="Accent3 29" xfId="908"/>
    <cellStyle name="Accent3 3" xfId="603"/>
    <cellStyle name="Accent3 4" xfId="604"/>
    <cellStyle name="Accent3 5" xfId="605"/>
    <cellStyle name="Accent3 6" xfId="606"/>
    <cellStyle name="Accent3 7" xfId="607"/>
    <cellStyle name="Accent3 8" xfId="608"/>
    <cellStyle name="Accent3 9" xfId="609"/>
    <cellStyle name="Accent4 - 20%" xfId="94"/>
    <cellStyle name="Accent4 - 20% 2" xfId="909"/>
    <cellStyle name="Accent4 - 40%" xfId="95"/>
    <cellStyle name="Accent4 - 40% 2" xfId="910"/>
    <cellStyle name="Accent4 - 60%" xfId="96"/>
    <cellStyle name="Accent4 - 60% 2" xfId="911"/>
    <cellStyle name="Accent4 10" xfId="610"/>
    <cellStyle name="Accent4 11" xfId="611"/>
    <cellStyle name="Accent4 12" xfId="612"/>
    <cellStyle name="Accent4 13" xfId="613"/>
    <cellStyle name="Accent4 14" xfId="614"/>
    <cellStyle name="Accent4 15" xfId="615"/>
    <cellStyle name="Accent4 16" xfId="616"/>
    <cellStyle name="Accent4 17" xfId="617"/>
    <cellStyle name="Accent4 18" xfId="618"/>
    <cellStyle name="Accent4 19" xfId="619"/>
    <cellStyle name="Accent4 2" xfId="620"/>
    <cellStyle name="Accent4 20" xfId="621"/>
    <cellStyle name="Accent4 21" xfId="622"/>
    <cellStyle name="Accent4 22" xfId="623"/>
    <cellStyle name="Accent4 23" xfId="912"/>
    <cellStyle name="Accent4 24" xfId="913"/>
    <cellStyle name="Accent4 25" xfId="914"/>
    <cellStyle name="Accent4 26" xfId="915"/>
    <cellStyle name="Accent4 27" xfId="916"/>
    <cellStyle name="Accent4 28" xfId="917"/>
    <cellStyle name="Accent4 29" xfId="918"/>
    <cellStyle name="Accent4 3" xfId="624"/>
    <cellStyle name="Accent4 4" xfId="625"/>
    <cellStyle name="Accent4 5" xfId="626"/>
    <cellStyle name="Accent4 6" xfId="627"/>
    <cellStyle name="Accent4 7" xfId="628"/>
    <cellStyle name="Accent4 8" xfId="629"/>
    <cellStyle name="Accent4 9" xfId="630"/>
    <cellStyle name="Accent5 - 20%" xfId="97"/>
    <cellStyle name="Accent5 - 20% 2" xfId="919"/>
    <cellStyle name="Accent5 - 40%" xfId="98"/>
    <cellStyle name="Accent5 - 40% 2" xfId="920"/>
    <cellStyle name="Accent5 - 60%" xfId="99"/>
    <cellStyle name="Accent5 - 60% 2" xfId="921"/>
    <cellStyle name="Accent5 10" xfId="631"/>
    <cellStyle name="Accent5 11" xfId="632"/>
    <cellStyle name="Accent5 12" xfId="633"/>
    <cellStyle name="Accent5 13" xfId="634"/>
    <cellStyle name="Accent5 14" xfId="635"/>
    <cellStyle name="Accent5 15" xfId="636"/>
    <cellStyle name="Accent5 16" xfId="637"/>
    <cellStyle name="Accent5 17" xfId="638"/>
    <cellStyle name="Accent5 18" xfId="639"/>
    <cellStyle name="Accent5 19" xfId="640"/>
    <cellStyle name="Accent5 2" xfId="641"/>
    <cellStyle name="Accent5 20" xfId="642"/>
    <cellStyle name="Accent5 21" xfId="643"/>
    <cellStyle name="Accent5 22" xfId="644"/>
    <cellStyle name="Accent5 23" xfId="922"/>
    <cellStyle name="Accent5 24" xfId="923"/>
    <cellStyle name="Accent5 25" xfId="924"/>
    <cellStyle name="Accent5 26" xfId="925"/>
    <cellStyle name="Accent5 27" xfId="926"/>
    <cellStyle name="Accent5 28" xfId="927"/>
    <cellStyle name="Accent5 29" xfId="928"/>
    <cellStyle name="Accent5 3" xfId="645"/>
    <cellStyle name="Accent5 4" xfId="646"/>
    <cellStyle name="Accent5 5" xfId="647"/>
    <cellStyle name="Accent5 6" xfId="648"/>
    <cellStyle name="Accent5 7" xfId="649"/>
    <cellStyle name="Accent5 8" xfId="650"/>
    <cellStyle name="Accent5 9" xfId="651"/>
    <cellStyle name="Accent6 - 20%" xfId="100"/>
    <cellStyle name="Accent6 - 20% 2" xfId="929"/>
    <cellStyle name="Accent6 - 40%" xfId="101"/>
    <cellStyle name="Accent6 - 40% 2" xfId="930"/>
    <cellStyle name="Accent6 - 60%" xfId="102"/>
    <cellStyle name="Accent6 - 60% 2" xfId="931"/>
    <cellStyle name="Accent6 10" xfId="652"/>
    <cellStyle name="Accent6 11" xfId="653"/>
    <cellStyle name="Accent6 12" xfId="654"/>
    <cellStyle name="Accent6 13" xfId="655"/>
    <cellStyle name="Accent6 14" xfId="656"/>
    <cellStyle name="Accent6 15" xfId="657"/>
    <cellStyle name="Accent6 16" xfId="658"/>
    <cellStyle name="Accent6 17" xfId="659"/>
    <cellStyle name="Accent6 18" xfId="660"/>
    <cellStyle name="Accent6 19" xfId="661"/>
    <cellStyle name="Accent6 2" xfId="662"/>
    <cellStyle name="Accent6 20" xfId="663"/>
    <cellStyle name="Accent6 21" xfId="664"/>
    <cellStyle name="Accent6 22" xfId="665"/>
    <cellStyle name="Accent6 23" xfId="932"/>
    <cellStyle name="Accent6 24" xfId="933"/>
    <cellStyle name="Accent6 25" xfId="934"/>
    <cellStyle name="Accent6 26" xfId="935"/>
    <cellStyle name="Accent6 27" xfId="936"/>
    <cellStyle name="Accent6 28" xfId="937"/>
    <cellStyle name="Accent6 29" xfId="938"/>
    <cellStyle name="Accent6 3" xfId="666"/>
    <cellStyle name="Accent6 4" xfId="667"/>
    <cellStyle name="Accent6 5" xfId="668"/>
    <cellStyle name="Accent6 6" xfId="669"/>
    <cellStyle name="Accent6 7" xfId="670"/>
    <cellStyle name="Accent6 8" xfId="671"/>
    <cellStyle name="Accent6 9" xfId="672"/>
    <cellStyle name="Bad 10" xfId="939"/>
    <cellStyle name="Bad 2" xfId="673"/>
    <cellStyle name="Bad 3" xfId="674"/>
    <cellStyle name="Bad 4" xfId="675"/>
    <cellStyle name="Bad 5" xfId="676"/>
    <cellStyle name="Bad 6" xfId="677"/>
    <cellStyle name="Bad 7" xfId="678"/>
    <cellStyle name="Bad 8" xfId="679"/>
    <cellStyle name="Bad 9" xfId="680"/>
    <cellStyle name="blank" xfId="103"/>
    <cellStyle name="Calc Currency (0)" xfId="104"/>
    <cellStyle name="Calculation 10" xfId="940"/>
    <cellStyle name="Calculation 2" xfId="681"/>
    <cellStyle name="Calculation 3" xfId="682"/>
    <cellStyle name="Calculation 4" xfId="683"/>
    <cellStyle name="Calculation 5" xfId="684"/>
    <cellStyle name="Calculation 6" xfId="685"/>
    <cellStyle name="Calculation 7" xfId="686"/>
    <cellStyle name="Calculation 8" xfId="687"/>
    <cellStyle name="Calculation 9" xfId="688"/>
    <cellStyle name="Check Cell 10" xfId="941"/>
    <cellStyle name="Check Cell 2" xfId="689"/>
    <cellStyle name="Check Cell 3" xfId="690"/>
    <cellStyle name="Check Cell 4" xfId="691"/>
    <cellStyle name="Check Cell 5" xfId="692"/>
    <cellStyle name="Check Cell 6" xfId="693"/>
    <cellStyle name="Check Cell 7" xfId="694"/>
    <cellStyle name="Check Cell 8" xfId="695"/>
    <cellStyle name="Check Cell 9" xfId="696"/>
    <cellStyle name="CheckCell" xfId="105"/>
    <cellStyle name="Comma 10" xfId="106"/>
    <cellStyle name="Comma 11" xfId="107"/>
    <cellStyle name="Comma 12" xfId="108"/>
    <cellStyle name="Comma 13" xfId="109"/>
    <cellStyle name="Comma 14" xfId="110"/>
    <cellStyle name="Comma 15" xfId="111"/>
    <cellStyle name="Comma 16" xfId="112"/>
    <cellStyle name="Comma 17" xfId="113"/>
    <cellStyle name="Comma 18" xfId="114"/>
    <cellStyle name="Comma 19" xfId="115"/>
    <cellStyle name="Comma 19 2" xfId="1044"/>
    <cellStyle name="Comma 2" xfId="116"/>
    <cellStyle name="Comma 2 2" xfId="117"/>
    <cellStyle name="Comma 2 3" xfId="118"/>
    <cellStyle name="Comma 20" xfId="119"/>
    <cellStyle name="Comma 21" xfId="120"/>
    <cellStyle name="Comma 22" xfId="121"/>
    <cellStyle name="Comma 23" xfId="122"/>
    <cellStyle name="Comma 24" xfId="123"/>
    <cellStyle name="Comma 25" xfId="124"/>
    <cellStyle name="Comma 25 2" xfId="942"/>
    <cellStyle name="Comma 26" xfId="1045"/>
    <cellStyle name="Comma 27" xfId="1046"/>
    <cellStyle name="Comma 3" xfId="125"/>
    <cellStyle name="Comma 3 2" xfId="126"/>
    <cellStyle name="Comma 3 3" xfId="697"/>
    <cellStyle name="Comma 4" xfId="127"/>
    <cellStyle name="Comma 4 2" xfId="698"/>
    <cellStyle name="Comma 5" xfId="128"/>
    <cellStyle name="Comma 5 2" xfId="699"/>
    <cellStyle name="Comma 6" xfId="129"/>
    <cellStyle name="Comma 6 2" xfId="700"/>
    <cellStyle name="Comma 7" xfId="130"/>
    <cellStyle name="Comma 8" xfId="131"/>
    <cellStyle name="Comma 9" xfId="132"/>
    <cellStyle name="Comma0" xfId="133"/>
    <cellStyle name="Comma0 - Style2" xfId="134"/>
    <cellStyle name="Comma0 - Style4" xfId="135"/>
    <cellStyle name="Comma0 - Style5" xfId="136"/>
    <cellStyle name="Comma0_00COS Ind Allocators" xfId="137"/>
    <cellStyle name="Comma1 - Style1" xfId="138"/>
    <cellStyle name="Copied" xfId="139"/>
    <cellStyle name="COST1" xfId="140"/>
    <cellStyle name="Curren - Style1" xfId="141"/>
    <cellStyle name="Curren - Style2" xfId="142"/>
    <cellStyle name="Curren - Style5" xfId="143"/>
    <cellStyle name="Curren - Style6" xfId="144"/>
    <cellStyle name="Currency 10" xfId="145"/>
    <cellStyle name="Currency 11" xfId="146"/>
    <cellStyle name="Currency 12" xfId="147"/>
    <cellStyle name="Currency 13" xfId="148"/>
    <cellStyle name="Currency 14" xfId="149"/>
    <cellStyle name="Currency 15" xfId="150"/>
    <cellStyle name="Currency 16" xfId="151"/>
    <cellStyle name="Currency 17" xfId="152"/>
    <cellStyle name="Currency 17 2" xfId="1047"/>
    <cellStyle name="Currency 18" xfId="153"/>
    <cellStyle name="Currency 19" xfId="154"/>
    <cellStyle name="Currency 2" xfId="155"/>
    <cellStyle name="Currency 2 2" xfId="156"/>
    <cellStyle name="Currency 20" xfId="157"/>
    <cellStyle name="Currency 21" xfId="158"/>
    <cellStyle name="Currency 22" xfId="159"/>
    <cellStyle name="Currency 23" xfId="160"/>
    <cellStyle name="Currency 23 2" xfId="943"/>
    <cellStyle name="Currency 24" xfId="1048"/>
    <cellStyle name="Currency 3" xfId="161"/>
    <cellStyle name="Currency 3 2" xfId="162"/>
    <cellStyle name="Currency 4" xfId="163"/>
    <cellStyle name="Currency 5" xfId="164"/>
    <cellStyle name="Currency 6" xfId="165"/>
    <cellStyle name="Currency 7" xfId="166"/>
    <cellStyle name="Currency 8" xfId="167"/>
    <cellStyle name="Currency 9" xfId="168"/>
    <cellStyle name="Currency0" xfId="169"/>
    <cellStyle name="Date" xfId="170"/>
    <cellStyle name="Emphasis 1" xfId="171"/>
    <cellStyle name="Emphasis 1 2" xfId="944"/>
    <cellStyle name="Emphasis 2" xfId="172"/>
    <cellStyle name="Emphasis 2 2" xfId="945"/>
    <cellStyle name="Emphasis 3" xfId="173"/>
    <cellStyle name="Entered" xfId="174"/>
    <cellStyle name="Entered 2" xfId="946"/>
    <cellStyle name="Explanatory Text 2" xfId="701"/>
    <cellStyle name="Explanatory Text 3" xfId="702"/>
    <cellStyle name="Explanatory Text 4" xfId="703"/>
    <cellStyle name="Explanatory Text 5" xfId="704"/>
    <cellStyle name="Explanatory Text 6" xfId="705"/>
    <cellStyle name="Explanatory Text 7" xfId="706"/>
    <cellStyle name="Explanatory Text 8" xfId="707"/>
    <cellStyle name="Explanatory Text 9" xfId="708"/>
    <cellStyle name="Fixed" xfId="175"/>
    <cellStyle name="Fixed3 - Style3" xfId="176"/>
    <cellStyle name="Good 10" xfId="947"/>
    <cellStyle name="Good 2" xfId="709"/>
    <cellStyle name="Good 3" xfId="710"/>
    <cellStyle name="Good 4" xfId="711"/>
    <cellStyle name="Good 5" xfId="712"/>
    <cellStyle name="Good 6" xfId="713"/>
    <cellStyle name="Good 7" xfId="714"/>
    <cellStyle name="Good 8" xfId="715"/>
    <cellStyle name="Good 9" xfId="716"/>
    <cellStyle name="Grey" xfId="177"/>
    <cellStyle name="Header" xfId="178"/>
    <cellStyle name="Header1" xfId="179"/>
    <cellStyle name="Header2" xfId="180"/>
    <cellStyle name="Heading" xfId="181"/>
    <cellStyle name="Heading 1 10" xfId="948"/>
    <cellStyle name="Heading 1 2" xfId="717"/>
    <cellStyle name="Heading 1 3" xfId="718"/>
    <cellStyle name="Heading 1 4" xfId="719"/>
    <cellStyle name="Heading 1 5" xfId="720"/>
    <cellStyle name="Heading 1 6" xfId="721"/>
    <cellStyle name="Heading 1 7" xfId="722"/>
    <cellStyle name="Heading 1 8" xfId="723"/>
    <cellStyle name="Heading 1 9" xfId="724"/>
    <cellStyle name="Heading 2 10" xfId="949"/>
    <cellStyle name="Heading 2 2" xfId="725"/>
    <cellStyle name="Heading 2 3" xfId="726"/>
    <cellStyle name="Heading 2 4" xfId="727"/>
    <cellStyle name="Heading 2 5" xfId="728"/>
    <cellStyle name="Heading 2 6" xfId="729"/>
    <cellStyle name="Heading 2 7" xfId="730"/>
    <cellStyle name="Heading 2 8" xfId="731"/>
    <cellStyle name="Heading 2 9" xfId="732"/>
    <cellStyle name="Heading 3 10" xfId="950"/>
    <cellStyle name="Heading 3 2" xfId="733"/>
    <cellStyle name="Heading 3 3" xfId="734"/>
    <cellStyle name="Heading 3 4" xfId="735"/>
    <cellStyle name="Heading 3 5" xfId="736"/>
    <cellStyle name="Heading 3 6" xfId="737"/>
    <cellStyle name="Heading 3 7" xfId="738"/>
    <cellStyle name="Heading 3 8" xfId="739"/>
    <cellStyle name="Heading 3 9" xfId="740"/>
    <cellStyle name="Heading 4 10" xfId="951"/>
    <cellStyle name="Heading 4 2" xfId="741"/>
    <cellStyle name="Heading 4 3" xfId="742"/>
    <cellStyle name="Heading 4 4" xfId="743"/>
    <cellStyle name="Heading 4 5" xfId="744"/>
    <cellStyle name="Heading 4 6" xfId="745"/>
    <cellStyle name="Heading 4 7" xfId="746"/>
    <cellStyle name="Heading 4 8" xfId="747"/>
    <cellStyle name="Heading 4 9" xfId="748"/>
    <cellStyle name="Heading1" xfId="182"/>
    <cellStyle name="Heading2" xfId="183"/>
    <cellStyle name="Hyperlink" xfId="878" builtinId="8"/>
    <cellStyle name="Input [yellow]" xfId="184"/>
    <cellStyle name="Input 10" xfId="749"/>
    <cellStyle name="Input 11" xfId="750"/>
    <cellStyle name="Input 12" xfId="751"/>
    <cellStyle name="Input 13" xfId="752"/>
    <cellStyle name="Input 14" xfId="753"/>
    <cellStyle name="Input 15" xfId="754"/>
    <cellStyle name="Input 16" xfId="755"/>
    <cellStyle name="Input 17" xfId="756"/>
    <cellStyle name="Input 18" xfId="757"/>
    <cellStyle name="Input 19" xfId="758"/>
    <cellStyle name="Input 2" xfId="759"/>
    <cellStyle name="Input 20" xfId="760"/>
    <cellStyle name="Input 21" xfId="761"/>
    <cellStyle name="Input 22" xfId="762"/>
    <cellStyle name="Input 23" xfId="952"/>
    <cellStyle name="Input 24" xfId="953"/>
    <cellStyle name="Input 25" xfId="954"/>
    <cellStyle name="Input 26" xfId="955"/>
    <cellStyle name="Input 27" xfId="956"/>
    <cellStyle name="Input 28" xfId="957"/>
    <cellStyle name="Input 29" xfId="958"/>
    <cellStyle name="Input 3" xfId="763"/>
    <cellStyle name="Input 4" xfId="764"/>
    <cellStyle name="Input 5" xfId="765"/>
    <cellStyle name="Input 6" xfId="766"/>
    <cellStyle name="Input 7" xfId="767"/>
    <cellStyle name="Input 8" xfId="768"/>
    <cellStyle name="Input 9" xfId="769"/>
    <cellStyle name="Input Cells" xfId="185"/>
    <cellStyle name="Input Cells Percent" xfId="186"/>
    <cellStyle name="Lines" xfId="187"/>
    <cellStyle name="LINKED" xfId="188"/>
    <cellStyle name="Linked Cell 10" xfId="959"/>
    <cellStyle name="Linked Cell 2" xfId="770"/>
    <cellStyle name="Linked Cell 3" xfId="771"/>
    <cellStyle name="Linked Cell 4" xfId="772"/>
    <cellStyle name="Linked Cell 5" xfId="773"/>
    <cellStyle name="Linked Cell 6" xfId="774"/>
    <cellStyle name="Linked Cell 7" xfId="775"/>
    <cellStyle name="Linked Cell 8" xfId="776"/>
    <cellStyle name="Linked Cell 9" xfId="777"/>
    <cellStyle name="modified border" xfId="189"/>
    <cellStyle name="modified border1" xfId="190"/>
    <cellStyle name="Neutral 10" xfId="960"/>
    <cellStyle name="Neutral 2" xfId="778"/>
    <cellStyle name="Neutral 3" xfId="779"/>
    <cellStyle name="Neutral 4" xfId="780"/>
    <cellStyle name="Neutral 5" xfId="781"/>
    <cellStyle name="Neutral 6" xfId="782"/>
    <cellStyle name="Neutral 7" xfId="783"/>
    <cellStyle name="Neutral 8" xfId="784"/>
    <cellStyle name="Neutral 9" xfId="785"/>
    <cellStyle name="no dec" xfId="191"/>
    <cellStyle name="Normal" xfId="0" builtinId="0"/>
    <cellStyle name="Normal - Style1" xfId="192"/>
    <cellStyle name="Normal - Style1 2" xfId="786"/>
    <cellStyle name="Normal 10" xfId="193"/>
    <cellStyle name="Normal 10 2" xfId="787"/>
    <cellStyle name="Normal 11" xfId="194"/>
    <cellStyle name="Normal 11 2" xfId="195"/>
    <cellStyle name="Normal 12" xfId="196"/>
    <cellStyle name="Normal 12 2" xfId="788"/>
    <cellStyle name="Normal 13" xfId="197"/>
    <cellStyle name="Normal 13 2" xfId="789"/>
    <cellStyle name="Normal 14" xfId="198"/>
    <cellStyle name="Normal 15" xfId="199"/>
    <cellStyle name="Normal 16" xfId="200"/>
    <cellStyle name="Normal 17" xfId="201"/>
    <cellStyle name="Normal 18" xfId="202"/>
    <cellStyle name="Normal 19" xfId="203"/>
    <cellStyle name="Normal 2" xfId="204"/>
    <cellStyle name="Normal 2 2" xfId="205"/>
    <cellStyle name="Normal 2 2 2" xfId="206"/>
    <cellStyle name="Normal 2 2 3" xfId="207"/>
    <cellStyle name="Normal 2 3" xfId="208"/>
    <cellStyle name="Normal 2 4" xfId="209"/>
    <cellStyle name="Normal 2 5" xfId="210"/>
    <cellStyle name="Normal 2 6" xfId="211"/>
    <cellStyle name="Normal 2 7" xfId="212"/>
    <cellStyle name="Normal 2 8" xfId="790"/>
    <cellStyle name="Normal 2_Allocation Method - Working File" xfId="213"/>
    <cellStyle name="Normal 20" xfId="214"/>
    <cellStyle name="Normal 21" xfId="215"/>
    <cellStyle name="Normal 22" xfId="216"/>
    <cellStyle name="Normal 23" xfId="217"/>
    <cellStyle name="Normal 24" xfId="218"/>
    <cellStyle name="Normal 25" xfId="219"/>
    <cellStyle name="Normal 26" xfId="220"/>
    <cellStyle name="Normal 27" xfId="221"/>
    <cellStyle name="Normal 27 2" xfId="1049"/>
    <cellStyle name="Normal 28" xfId="222"/>
    <cellStyle name="Normal 29" xfId="223"/>
    <cellStyle name="Normal 3" xfId="224"/>
    <cellStyle name="Normal 3 2" xfId="225"/>
    <cellStyle name="Normal 3 3" xfId="226"/>
    <cellStyle name="Normal 3 4" xfId="227"/>
    <cellStyle name="Normal 3 5" xfId="228"/>
    <cellStyle name="Normal 3 6" xfId="791"/>
    <cellStyle name="Normal 3_Net Classified Plant" xfId="229"/>
    <cellStyle name="Normal 30" xfId="230"/>
    <cellStyle name="Normal 31" xfId="231"/>
    <cellStyle name="Normal 32" xfId="232"/>
    <cellStyle name="Normal 33" xfId="233"/>
    <cellStyle name="Normal 34" xfId="234"/>
    <cellStyle name="Normal 35" xfId="961"/>
    <cellStyle name="Normal 35 2" xfId="962"/>
    <cellStyle name="Normal 36" xfId="963"/>
    <cellStyle name="Normal 36 2" xfId="964"/>
    <cellStyle name="Normal 37" xfId="965"/>
    <cellStyle name="Normal 38" xfId="966"/>
    <cellStyle name="Normal 39" xfId="967"/>
    <cellStyle name="Normal 4" xfId="235"/>
    <cellStyle name="Normal 4 2" xfId="236"/>
    <cellStyle name="Normal 4 3" xfId="792"/>
    <cellStyle name="Normal 4_Net Classified Plant" xfId="237"/>
    <cellStyle name="Normal 40" xfId="968"/>
    <cellStyle name="Normal 41" xfId="969"/>
    <cellStyle name="Normal 42" xfId="970"/>
    <cellStyle name="Normal 43" xfId="971"/>
    <cellStyle name="Normal 44" xfId="972"/>
    <cellStyle name="Normal 45" xfId="1052"/>
    <cellStyle name="Normal 46" xfId="1053"/>
    <cellStyle name="Normal 5" xfId="238"/>
    <cellStyle name="Normal 5 2" xfId="793"/>
    <cellStyle name="Normal 6" xfId="239"/>
    <cellStyle name="Normal 6 2" xfId="794"/>
    <cellStyle name="Normal 7" xfId="240"/>
    <cellStyle name="Normal 7 2" xfId="795"/>
    <cellStyle name="Normal 8" xfId="241"/>
    <cellStyle name="Normal 8 2" xfId="242"/>
    <cellStyle name="Normal 9" xfId="243"/>
    <cellStyle name="Normal 9 2" xfId="796"/>
    <cellStyle name="Note 10" xfId="244"/>
    <cellStyle name="Note 10 2" xfId="797"/>
    <cellStyle name="Note 11" xfId="245"/>
    <cellStyle name="Note 11 2" xfId="798"/>
    <cellStyle name="Note 12" xfId="246"/>
    <cellStyle name="Note 12 2" xfId="799"/>
    <cellStyle name="Note 13" xfId="800"/>
    <cellStyle name="Note 14" xfId="973"/>
    <cellStyle name="Note 2" xfId="247"/>
    <cellStyle name="Note 2 2" xfId="801"/>
    <cellStyle name="Note 3" xfId="248"/>
    <cellStyle name="Note 3 2" xfId="802"/>
    <cellStyle name="Note 4" xfId="249"/>
    <cellStyle name="Note 4 2" xfId="803"/>
    <cellStyle name="Note 5" xfId="250"/>
    <cellStyle name="Note 5 2" xfId="804"/>
    <cellStyle name="Note 6" xfId="251"/>
    <cellStyle name="Note 6 2" xfId="805"/>
    <cellStyle name="Note 7" xfId="252"/>
    <cellStyle name="Note 7 2" xfId="806"/>
    <cellStyle name="Note 8" xfId="253"/>
    <cellStyle name="Note 8 2" xfId="807"/>
    <cellStyle name="Note 9" xfId="254"/>
    <cellStyle name="Note 9 2" xfId="808"/>
    <cellStyle name="Output 10" xfId="974"/>
    <cellStyle name="Output 2" xfId="809"/>
    <cellStyle name="Output 3" xfId="810"/>
    <cellStyle name="Output 4" xfId="811"/>
    <cellStyle name="Output 5" xfId="812"/>
    <cellStyle name="Output 6" xfId="813"/>
    <cellStyle name="Output 7" xfId="814"/>
    <cellStyle name="Output 8" xfId="815"/>
    <cellStyle name="Output 9" xfId="816"/>
    <cellStyle name="Percen - Style1" xfId="255"/>
    <cellStyle name="Percen - Style2" xfId="256"/>
    <cellStyle name="Percen - Style3" xfId="257"/>
    <cellStyle name="Percent (0)" xfId="258"/>
    <cellStyle name="Percent [2]" xfId="259"/>
    <cellStyle name="Percent 10" xfId="260"/>
    <cellStyle name="Percent 11" xfId="1050"/>
    <cellStyle name="Percent 2" xfId="261"/>
    <cellStyle name="Percent 3" xfId="262"/>
    <cellStyle name="Percent 3 2" xfId="263"/>
    <cellStyle name="Percent 4" xfId="264"/>
    <cellStyle name="Percent 5" xfId="265"/>
    <cellStyle name="Percent 6" xfId="266"/>
    <cellStyle name="Percent 7" xfId="267"/>
    <cellStyle name="Percent 8" xfId="268"/>
    <cellStyle name="Percent 9" xfId="269"/>
    <cellStyle name="Percent 9 2" xfId="1051"/>
    <cellStyle name="Processing" xfId="270"/>
    <cellStyle name="PSChar" xfId="271"/>
    <cellStyle name="PSDate" xfId="272"/>
    <cellStyle name="PSDec" xfId="273"/>
    <cellStyle name="PSHeading" xfId="274"/>
    <cellStyle name="PSInt" xfId="275"/>
    <cellStyle name="PSSpacer" xfId="276"/>
    <cellStyle name="purple - Style8" xfId="277"/>
    <cellStyle name="RED" xfId="278"/>
    <cellStyle name="Red - Style7" xfId="279"/>
    <cellStyle name="Report" xfId="280"/>
    <cellStyle name="Report Bar" xfId="281"/>
    <cellStyle name="Report Heading" xfId="282"/>
    <cellStyle name="Report Percent" xfId="283"/>
    <cellStyle name="Report Unit Cost" xfId="284"/>
    <cellStyle name="Reports" xfId="285"/>
    <cellStyle name="Reports Total" xfId="286"/>
    <cellStyle name="Reports Unit Cost Total" xfId="287"/>
    <cellStyle name="RevList" xfId="288"/>
    <cellStyle name="round100" xfId="289"/>
    <cellStyle name="SAPBEXaggData" xfId="290"/>
    <cellStyle name="SAPBEXaggData 2" xfId="817"/>
    <cellStyle name="SAPBEXaggData 3" xfId="975"/>
    <cellStyle name="SAPBEXaggDataEmph" xfId="291"/>
    <cellStyle name="SAPBEXaggDataEmph 2" xfId="818"/>
    <cellStyle name="SAPBEXaggDataEmph 3" xfId="976"/>
    <cellStyle name="SAPBEXaggItem" xfId="292"/>
    <cellStyle name="SAPBEXaggItem 2" xfId="819"/>
    <cellStyle name="SAPBEXaggItem 3" xfId="977"/>
    <cellStyle name="SAPBEXaggItemX" xfId="293"/>
    <cellStyle name="SAPBEXaggItemX 2" xfId="820"/>
    <cellStyle name="SAPBEXaggItemX 3" xfId="978"/>
    <cellStyle name="SAPBEXchaText" xfId="294"/>
    <cellStyle name="SAPBEXchaText 2" xfId="295"/>
    <cellStyle name="SAPBEXchaText 3" xfId="821"/>
    <cellStyle name="SAPBEXchaText 4" xfId="979"/>
    <cellStyle name="SAPBEXexcBad7" xfId="296"/>
    <cellStyle name="SAPBEXexcBad7 2" xfId="822"/>
    <cellStyle name="SAPBEXexcBad7 3" xfId="980"/>
    <cellStyle name="SAPBEXexcBad8" xfId="297"/>
    <cellStyle name="SAPBEXexcBad8 2" xfId="823"/>
    <cellStyle name="SAPBEXexcBad8 3" xfId="981"/>
    <cellStyle name="SAPBEXexcBad9" xfId="298"/>
    <cellStyle name="SAPBEXexcBad9 2" xfId="824"/>
    <cellStyle name="SAPBEXexcBad9 3" xfId="982"/>
    <cellStyle name="SAPBEXexcCritical4" xfId="299"/>
    <cellStyle name="SAPBEXexcCritical4 2" xfId="825"/>
    <cellStyle name="SAPBEXexcCritical4 3" xfId="983"/>
    <cellStyle name="SAPBEXexcCritical5" xfId="300"/>
    <cellStyle name="SAPBEXexcCritical5 2" xfId="826"/>
    <cellStyle name="SAPBEXexcCritical5 3" xfId="984"/>
    <cellStyle name="SAPBEXexcCritical6" xfId="301"/>
    <cellStyle name="SAPBEXexcCritical6 2" xfId="827"/>
    <cellStyle name="SAPBEXexcCritical6 3" xfId="985"/>
    <cellStyle name="SAPBEXexcGood1" xfId="302"/>
    <cellStyle name="SAPBEXexcGood1 2" xfId="828"/>
    <cellStyle name="SAPBEXexcGood1 3" xfId="986"/>
    <cellStyle name="SAPBEXexcGood2" xfId="303"/>
    <cellStyle name="SAPBEXexcGood2 2" xfId="829"/>
    <cellStyle name="SAPBEXexcGood2 3" xfId="987"/>
    <cellStyle name="SAPBEXexcGood3" xfId="304"/>
    <cellStyle name="SAPBEXexcGood3 2" xfId="830"/>
    <cellStyle name="SAPBEXexcGood3 3" xfId="988"/>
    <cellStyle name="SAPBEXfilterDrill" xfId="305"/>
    <cellStyle name="SAPBEXfilterDrill 2" xfId="831"/>
    <cellStyle name="SAPBEXfilterDrill 3" xfId="989"/>
    <cellStyle name="SAPBEXfilterItem" xfId="306"/>
    <cellStyle name="SAPBEXfilterItem 2" xfId="832"/>
    <cellStyle name="SAPBEXfilterItem 3" xfId="990"/>
    <cellStyle name="SAPBEXfilterText" xfId="307"/>
    <cellStyle name="SAPBEXfilterText 2" xfId="991"/>
    <cellStyle name="SAPBEXformats" xfId="308"/>
    <cellStyle name="SAPBEXformats 2" xfId="833"/>
    <cellStyle name="SAPBEXformats 3" xfId="992"/>
    <cellStyle name="SAPBEXheaderItem" xfId="309"/>
    <cellStyle name="SAPBEXheaderItem 2" xfId="834"/>
    <cellStyle name="SAPBEXheaderItem 3" xfId="993"/>
    <cellStyle name="SAPBEXheaderText" xfId="310"/>
    <cellStyle name="SAPBEXheaderText 2" xfId="835"/>
    <cellStyle name="SAPBEXheaderText 3" xfId="994"/>
    <cellStyle name="SAPBEXHLevel0" xfId="311"/>
    <cellStyle name="SAPBEXHLevel0 2" xfId="836"/>
    <cellStyle name="SAPBEXHLevel0 3" xfId="995"/>
    <cellStyle name="SAPBEXHLevel0X" xfId="312"/>
    <cellStyle name="SAPBEXHLevel0X 2" xfId="837"/>
    <cellStyle name="SAPBEXHLevel0X 3" xfId="996"/>
    <cellStyle name="SAPBEXHLevel1" xfId="313"/>
    <cellStyle name="SAPBEXHLevel1 2" xfId="838"/>
    <cellStyle name="SAPBEXHLevel1 3" xfId="997"/>
    <cellStyle name="SAPBEXHLevel1X" xfId="314"/>
    <cellStyle name="SAPBEXHLevel1X 2" xfId="839"/>
    <cellStyle name="SAPBEXHLevel1X 3" xfId="998"/>
    <cellStyle name="SAPBEXHLevel2" xfId="315"/>
    <cellStyle name="SAPBEXHLevel2 2" xfId="840"/>
    <cellStyle name="SAPBEXHLevel2 3" xfId="999"/>
    <cellStyle name="SAPBEXHLevel2X" xfId="316"/>
    <cellStyle name="SAPBEXHLevel2X 2" xfId="841"/>
    <cellStyle name="SAPBEXHLevel2X 3" xfId="1000"/>
    <cellStyle name="SAPBEXHLevel3" xfId="317"/>
    <cellStyle name="SAPBEXHLevel3 2" xfId="842"/>
    <cellStyle name="SAPBEXHLevel3 3" xfId="1001"/>
    <cellStyle name="SAPBEXHLevel3X" xfId="318"/>
    <cellStyle name="SAPBEXHLevel3X 2" xfId="843"/>
    <cellStyle name="SAPBEXHLevel3X 3" xfId="1002"/>
    <cellStyle name="SAPBEXinputData" xfId="319"/>
    <cellStyle name="SAPBEXinputData 2" xfId="1003"/>
    <cellStyle name="SAPBEXItemHeader" xfId="320"/>
    <cellStyle name="SAPBEXresData" xfId="321"/>
    <cellStyle name="SAPBEXresData 2" xfId="844"/>
    <cellStyle name="SAPBEXresData 3" xfId="1004"/>
    <cellStyle name="SAPBEXresDataEmph" xfId="322"/>
    <cellStyle name="SAPBEXresDataEmph 2" xfId="845"/>
    <cellStyle name="SAPBEXresDataEmph 3" xfId="1005"/>
    <cellStyle name="SAPBEXresItem" xfId="323"/>
    <cellStyle name="SAPBEXresItem 2" xfId="846"/>
    <cellStyle name="SAPBEXresItem 3" xfId="1006"/>
    <cellStyle name="SAPBEXresItemX" xfId="324"/>
    <cellStyle name="SAPBEXresItemX 2" xfId="847"/>
    <cellStyle name="SAPBEXresItemX 3" xfId="1007"/>
    <cellStyle name="SAPBEXstdData" xfId="325"/>
    <cellStyle name="SAPBEXstdData 2" xfId="848"/>
    <cellStyle name="SAPBEXstdData 3" xfId="1008"/>
    <cellStyle name="SAPBEXstdDataEmph" xfId="326"/>
    <cellStyle name="SAPBEXstdDataEmph 2" xfId="849"/>
    <cellStyle name="SAPBEXstdDataEmph 3" xfId="1009"/>
    <cellStyle name="SAPBEXstdItem" xfId="327"/>
    <cellStyle name="SAPBEXstdItem 2" xfId="850"/>
    <cellStyle name="SAPBEXstdItem 3" xfId="1010"/>
    <cellStyle name="SAPBEXstdItemX" xfId="328"/>
    <cellStyle name="SAPBEXstdItemX 2" xfId="851"/>
    <cellStyle name="SAPBEXstdItemX 3" xfId="1011"/>
    <cellStyle name="SAPBEXtitle" xfId="329"/>
    <cellStyle name="SAPBEXtitle 2" xfId="852"/>
    <cellStyle name="SAPBEXtitle 3" xfId="1012"/>
    <cellStyle name="SAPBEXunassignedItem" xfId="330"/>
    <cellStyle name="SAPBEXundefined" xfId="331"/>
    <cellStyle name="SAPBEXundefined 2" xfId="853"/>
    <cellStyle name="SAPBEXundefined 3" xfId="1013"/>
    <cellStyle name="SAPBorder" xfId="1014"/>
    <cellStyle name="SAPDataCell" xfId="1015"/>
    <cellStyle name="SAPDataTotalCell" xfId="1016"/>
    <cellStyle name="SAPDimensionCell" xfId="1017"/>
    <cellStyle name="SAPEditableDataCell" xfId="1018"/>
    <cellStyle name="SAPEditableDataTotalCell" xfId="1019"/>
    <cellStyle name="SAPEmphasized" xfId="1020"/>
    <cellStyle name="SAPEmphasizedTotal" xfId="1021"/>
    <cellStyle name="SAPExceptionLevel1" xfId="1022"/>
    <cellStyle name="SAPExceptionLevel2" xfId="1023"/>
    <cellStyle name="SAPExceptionLevel3" xfId="1024"/>
    <cellStyle name="SAPExceptionLevel4" xfId="1025"/>
    <cellStyle name="SAPExceptionLevel5" xfId="1026"/>
    <cellStyle name="SAPExceptionLevel6" xfId="1027"/>
    <cellStyle name="SAPExceptionLevel7" xfId="1028"/>
    <cellStyle name="SAPExceptionLevel8" xfId="1029"/>
    <cellStyle name="SAPExceptionLevel9" xfId="1030"/>
    <cellStyle name="SAPHierarchyCell0" xfId="1031"/>
    <cellStyle name="SAPHierarchyCell1" xfId="1032"/>
    <cellStyle name="SAPHierarchyCell2" xfId="1033"/>
    <cellStyle name="SAPHierarchyCell3" xfId="1034"/>
    <cellStyle name="SAPHierarchyCell4" xfId="1035"/>
    <cellStyle name="SAPLockedDataCell" xfId="1036"/>
    <cellStyle name="SAPLockedDataTotalCell" xfId="1037"/>
    <cellStyle name="SAPMemberCell" xfId="1038"/>
    <cellStyle name="SAPMemberTotalCell" xfId="1039"/>
    <cellStyle name="SAPReadonlyDataCell" xfId="1040"/>
    <cellStyle name="SAPReadonlyDataTotalCell" xfId="1041"/>
    <cellStyle name="shade" xfId="332"/>
    <cellStyle name="Sheet Title" xfId="333"/>
    <cellStyle name="StmtTtl1" xfId="334"/>
    <cellStyle name="StmtTtl2" xfId="335"/>
    <cellStyle name="STYL1 - Style1" xfId="336"/>
    <cellStyle name="Style 1" xfId="337"/>
    <cellStyle name="Style 1 2" xfId="338"/>
    <cellStyle name="Style 1 3" xfId="339"/>
    <cellStyle name="Style 1 3 2" xfId="340"/>
    <cellStyle name="Style 1 3 2 2" xfId="341"/>
    <cellStyle name="Style 1 3 2 3" xfId="342"/>
    <cellStyle name="Style 1 3 3" xfId="343"/>
    <cellStyle name="Style 1 3 4" xfId="344"/>
    <cellStyle name="Style 1 3 5" xfId="345"/>
    <cellStyle name="Style 1 4" xfId="346"/>
    <cellStyle name="Subtotal" xfId="347"/>
    <cellStyle name="Sub-total" xfId="348"/>
    <cellStyle name="taples Plaza" xfId="349"/>
    <cellStyle name="Tickmark" xfId="350"/>
    <cellStyle name="Title 2" xfId="854"/>
    <cellStyle name="Title 3" xfId="855"/>
    <cellStyle name="Title 4" xfId="856"/>
    <cellStyle name="Title 5" xfId="857"/>
    <cellStyle name="Title 6" xfId="858"/>
    <cellStyle name="Title 7" xfId="859"/>
    <cellStyle name="Title 8" xfId="860"/>
    <cellStyle name="Title 9" xfId="861"/>
    <cellStyle name="Title: Major" xfId="351"/>
    <cellStyle name="Title: Minor" xfId="352"/>
    <cellStyle name="Title: Worksheet" xfId="353"/>
    <cellStyle name="Total 10" xfId="1042"/>
    <cellStyle name="Total 2" xfId="862"/>
    <cellStyle name="Total 3" xfId="863"/>
    <cellStyle name="Total 4" xfId="864"/>
    <cellStyle name="Total 5" xfId="865"/>
    <cellStyle name="Total 6" xfId="866"/>
    <cellStyle name="Total 7" xfId="867"/>
    <cellStyle name="Total 8" xfId="868"/>
    <cellStyle name="Total 9" xfId="869"/>
    <cellStyle name="Total4 - Style4" xfId="354"/>
    <cellStyle name="Warning Text 10" xfId="1043"/>
    <cellStyle name="Warning Text 2" xfId="870"/>
    <cellStyle name="Warning Text 3" xfId="871"/>
    <cellStyle name="Warning Text 4" xfId="872"/>
    <cellStyle name="Warning Text 5" xfId="873"/>
    <cellStyle name="Warning Text 6" xfId="874"/>
    <cellStyle name="Warning Text 7" xfId="875"/>
    <cellStyle name="Warning Text 8" xfId="876"/>
    <cellStyle name="Warning Text 9" xfId="8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28575</xdr:rowOff>
    </xdr:from>
    <xdr:to>
      <xdr:col>15</xdr:col>
      <xdr:colOff>371475</xdr:colOff>
      <xdr:row>42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0075"/>
          <a:ext cx="9458325" cy="728662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ectric%20Model%20Tax%20Reform%202017%20GRC%20(SETTLEMEN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as%20Model%20Tax%20Reform%202017%20GRC%20(SETTL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>
        <row r="13">
          <cell r="M13">
            <v>7.1570000000000002E-3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ETR"/>
      <sheetName val="Gas Def Calc"/>
      <sheetName val="Gas Summary"/>
      <sheetName val="Gas Detail Pages"/>
      <sheetName val="Gas CRM"/>
    </sheetNames>
    <sheetDataSet>
      <sheetData sheetId="0"/>
      <sheetData sheetId="1"/>
      <sheetData sheetId="2"/>
      <sheetData sheetId="3"/>
      <sheetData sheetId="4">
        <row r="23">
          <cell r="AN23">
            <v>5.1399999999999996E-3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apps.leg.wa.gov/rcw/default.aspx?cite=80.24.01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topLeftCell="A4" zoomScaleNormal="100" workbookViewId="0">
      <selection activeCell="G21" sqref="G21"/>
    </sheetView>
  </sheetViews>
  <sheetFormatPr defaultColWidth="9.109375" defaultRowHeight="13.2"/>
  <cols>
    <col min="1" max="1" width="5.44140625" style="3" customWidth="1"/>
    <col min="2" max="2" width="58.33203125" style="3" customWidth="1"/>
    <col min="3" max="3" width="3.44140625" style="3" customWidth="1"/>
    <col min="4" max="4" width="7.88671875" style="3" customWidth="1"/>
    <col min="5" max="5" width="18.109375" style="3" customWidth="1"/>
    <col min="6" max="16384" width="9.109375" style="3"/>
  </cols>
  <sheetData>
    <row r="3" spans="1:5">
      <c r="A3" s="1"/>
      <c r="B3" s="2"/>
      <c r="C3" s="2"/>
      <c r="D3" s="2"/>
      <c r="E3" s="18"/>
    </row>
    <row r="4" spans="1:5" ht="13.8" thickBot="1">
      <c r="A4" s="1"/>
      <c r="B4" s="1"/>
      <c r="C4" s="1"/>
      <c r="D4" s="1"/>
      <c r="E4" s="18"/>
    </row>
    <row r="5" spans="1:5" ht="13.8" thickBot="1">
      <c r="A5" s="1"/>
      <c r="B5" s="1"/>
      <c r="C5" s="1"/>
      <c r="D5" s="1"/>
      <c r="E5" s="19" t="s">
        <v>49</v>
      </c>
    </row>
    <row r="6" spans="1:5">
      <c r="B6" s="29" t="s">
        <v>2</v>
      </c>
      <c r="C6" s="29"/>
      <c r="D6" s="29"/>
      <c r="E6" s="29"/>
    </row>
    <row r="7" spans="1:5">
      <c r="A7" s="4"/>
      <c r="B7" s="30" t="s">
        <v>3</v>
      </c>
      <c r="C7" s="30"/>
      <c r="D7" s="30"/>
      <c r="E7" s="30"/>
    </row>
    <row r="8" spans="1:5">
      <c r="A8" s="5"/>
      <c r="B8" s="31" t="s">
        <v>48</v>
      </c>
      <c r="C8" s="31"/>
      <c r="D8" s="31"/>
      <c r="E8" s="31"/>
    </row>
    <row r="9" spans="1:5">
      <c r="A9" s="5"/>
      <c r="B9" s="31"/>
      <c r="C9" s="31"/>
      <c r="D9" s="31"/>
      <c r="E9" s="31"/>
    </row>
    <row r="10" spans="1:5">
      <c r="A10" s="1"/>
      <c r="B10" s="1"/>
      <c r="C10" s="1"/>
      <c r="D10" s="24"/>
      <c r="E10" s="1"/>
    </row>
    <row r="11" spans="1:5">
      <c r="A11" s="6" t="s">
        <v>1</v>
      </c>
      <c r="B11" s="1"/>
      <c r="C11" s="1"/>
      <c r="D11" s="1"/>
      <c r="E11" s="1"/>
    </row>
    <row r="12" spans="1:5">
      <c r="A12" s="7" t="s">
        <v>0</v>
      </c>
      <c r="B12" s="8" t="s">
        <v>4</v>
      </c>
      <c r="C12" s="9"/>
      <c r="D12" s="9"/>
      <c r="E12" s="10" t="s">
        <v>5</v>
      </c>
    </row>
    <row r="13" spans="1:5">
      <c r="A13" s="2"/>
      <c r="B13" s="2"/>
      <c r="C13" s="2"/>
      <c r="D13" s="2"/>
      <c r="E13" s="11"/>
    </row>
    <row r="14" spans="1:5">
      <c r="A14" s="11">
        <v>1</v>
      </c>
      <c r="B14" s="12" t="s">
        <v>6</v>
      </c>
      <c r="C14" s="2"/>
      <c r="D14" s="2"/>
      <c r="E14" s="13">
        <f ca="1">+'[2]KJB-3,11 Def'!$M$13</f>
        <v>7.1570000000000002E-3</v>
      </c>
    </row>
    <row r="15" spans="1:5">
      <c r="A15" s="11">
        <v>2</v>
      </c>
      <c r="B15" s="12" t="s">
        <v>7</v>
      </c>
      <c r="C15" s="2"/>
      <c r="D15" s="2"/>
      <c r="E15" s="13">
        <f>'Annual Filing Fee'!A1</f>
        <v>2E-3</v>
      </c>
    </row>
    <row r="16" spans="1:5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20">
        <f>'Pub Util Tax'!D3</f>
        <v>3.8733999999999998E-2</v>
      </c>
      <c r="E16" s="14">
        <f ca="1">ROUND(D16-(D16*E14),6)</f>
        <v>3.8456999999999998E-2</v>
      </c>
    </row>
    <row r="17" spans="1:5">
      <c r="A17" s="11">
        <v>4</v>
      </c>
      <c r="B17" s="12"/>
      <c r="C17" s="2"/>
      <c r="D17" s="2"/>
      <c r="E17" s="15"/>
    </row>
    <row r="18" spans="1:5">
      <c r="A18" s="11">
        <v>5</v>
      </c>
      <c r="B18" s="12" t="s">
        <v>8</v>
      </c>
      <c r="C18" s="2"/>
      <c r="D18" s="2"/>
      <c r="E18" s="13">
        <f ca="1">ROUND(SUM(E14:E16),6)</f>
        <v>4.7613999999999997E-2</v>
      </c>
    </row>
    <row r="19" spans="1:5">
      <c r="A19" s="11">
        <v>6</v>
      </c>
      <c r="B19" s="2"/>
      <c r="C19" s="2"/>
      <c r="D19" s="2"/>
      <c r="E19" s="13"/>
    </row>
    <row r="20" spans="1:5">
      <c r="A20" s="11">
        <v>7</v>
      </c>
      <c r="B20" s="2" t="s">
        <v>9</v>
      </c>
      <c r="C20" s="2"/>
      <c r="D20" s="2"/>
      <c r="E20" s="13">
        <f ca="1">ROUND(1-E18,6)</f>
        <v>0.95238599999999995</v>
      </c>
    </row>
    <row r="21" spans="1:5">
      <c r="A21" s="11">
        <v>8</v>
      </c>
      <c r="B21" s="12" t="s">
        <v>10</v>
      </c>
      <c r="C21" s="2"/>
      <c r="D21" s="27">
        <v>0.21</v>
      </c>
      <c r="E21" s="13">
        <f ca="1">ROUND((E20)*D21,6)</f>
        <v>0.20000100000000001</v>
      </c>
    </row>
    <row r="22" spans="1:5">
      <c r="A22" s="11">
        <v>9</v>
      </c>
      <c r="B22" s="12" t="s">
        <v>13</v>
      </c>
      <c r="C22" s="2"/>
      <c r="D22" s="2"/>
      <c r="E22" s="28">
        <f ca="1">ROUND(1-E21-E18,6)</f>
        <v>0.75238499999999997</v>
      </c>
    </row>
    <row r="23" spans="1:5">
      <c r="A23" s="2"/>
      <c r="B23" s="2"/>
      <c r="C23" s="2"/>
      <c r="D23" s="2"/>
      <c r="E23" s="11"/>
    </row>
    <row r="26" spans="1:5">
      <c r="E26" s="16"/>
    </row>
  </sheetData>
  <mergeCells count="4">
    <mergeCell ref="B6:E6"/>
    <mergeCell ref="B7:E7"/>
    <mergeCell ref="B8:E8"/>
    <mergeCell ref="B9:E9"/>
  </mergeCells>
  <phoneticPr fontId="0" type="noConversion"/>
  <printOptions horizontalCentered="1"/>
  <pageMargins left="0.5" right="0.5" top="0.25" bottom="0.25" header="0.3" footer="0.3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Normal="100" workbookViewId="0">
      <selection activeCell="D20" sqref="D20"/>
    </sheetView>
  </sheetViews>
  <sheetFormatPr defaultColWidth="9.109375" defaultRowHeight="13.2"/>
  <cols>
    <col min="1" max="1" width="5.44140625" style="3" customWidth="1"/>
    <col min="2" max="2" width="57.44140625" style="3" customWidth="1"/>
    <col min="3" max="3" width="3.44140625" style="3" customWidth="1"/>
    <col min="4" max="4" width="7.88671875" style="3" customWidth="1"/>
    <col min="5" max="5" width="18.109375" style="3" customWidth="1"/>
    <col min="6" max="16384" width="9.109375" style="3"/>
  </cols>
  <sheetData>
    <row r="2" spans="1:5">
      <c r="A2" s="1"/>
      <c r="B2" s="2"/>
      <c r="C2" s="2"/>
      <c r="D2" s="2"/>
      <c r="E2" s="18"/>
    </row>
    <row r="3" spans="1:5" ht="13.8" thickBot="1">
      <c r="A3" s="1"/>
      <c r="B3" s="1"/>
      <c r="C3" s="1"/>
      <c r="D3" s="1"/>
      <c r="E3" s="18"/>
    </row>
    <row r="4" spans="1:5" ht="13.8" thickBot="1">
      <c r="A4" s="1"/>
      <c r="B4" s="1"/>
      <c r="C4" s="1"/>
      <c r="D4" s="1"/>
      <c r="E4" s="19" t="s">
        <v>47</v>
      </c>
    </row>
    <row r="5" spans="1:5">
      <c r="B5" s="29" t="s">
        <v>11</v>
      </c>
      <c r="C5" s="29"/>
      <c r="D5" s="29"/>
      <c r="E5" s="29"/>
    </row>
    <row r="6" spans="1:5">
      <c r="A6" s="4"/>
      <c r="B6" s="30" t="s">
        <v>12</v>
      </c>
      <c r="C6" s="30"/>
      <c r="D6" s="30"/>
      <c r="E6" s="30"/>
    </row>
    <row r="7" spans="1:5">
      <c r="A7" s="5"/>
      <c r="B7" s="31" t="str">
        <f>+'3.04 E'!B8:E8</f>
        <v>FOR THE TWELVE MONTHS ENDED SEPTEMBER 30, 2016</v>
      </c>
      <c r="C7" s="31"/>
      <c r="D7" s="31"/>
      <c r="E7" s="31"/>
    </row>
    <row r="8" spans="1:5">
      <c r="A8" s="5"/>
      <c r="B8" s="31"/>
      <c r="C8" s="31"/>
      <c r="D8" s="31"/>
      <c r="E8" s="31"/>
    </row>
    <row r="9" spans="1:5">
      <c r="A9" s="1"/>
      <c r="B9" s="1"/>
      <c r="C9" s="1"/>
      <c r="D9" s="1"/>
      <c r="E9" s="1"/>
    </row>
    <row r="10" spans="1:5">
      <c r="A10" s="6" t="s">
        <v>1</v>
      </c>
      <c r="B10" s="1"/>
      <c r="C10" s="1"/>
      <c r="D10" s="24"/>
      <c r="E10" s="1"/>
    </row>
    <row r="11" spans="1:5">
      <c r="A11" s="7" t="s">
        <v>0</v>
      </c>
      <c r="B11" s="8" t="s">
        <v>4</v>
      </c>
      <c r="C11" s="9"/>
      <c r="D11" s="9"/>
      <c r="E11" s="10" t="s">
        <v>5</v>
      </c>
    </row>
    <row r="12" spans="1:5">
      <c r="A12" s="2"/>
      <c r="B12" s="2"/>
      <c r="C12" s="2"/>
      <c r="D12" s="2"/>
      <c r="E12" s="11"/>
    </row>
    <row r="13" spans="1:5">
      <c r="A13" s="11">
        <v>1</v>
      </c>
      <c r="B13" s="12" t="s">
        <v>6</v>
      </c>
      <c r="C13" s="2"/>
      <c r="D13" s="2"/>
      <c r="E13" s="13">
        <f ca="1">'[3]Gas Detail Pages'!$AN$23</f>
        <v>5.1399999999999996E-3</v>
      </c>
    </row>
    <row r="14" spans="1:5">
      <c r="A14" s="11">
        <v>2</v>
      </c>
      <c r="B14" s="12" t="s">
        <v>7</v>
      </c>
      <c r="C14" s="2"/>
      <c r="D14" s="2"/>
      <c r="E14" s="13">
        <f>'Annual Filing Fee'!A1</f>
        <v>2E-3</v>
      </c>
    </row>
    <row r="15" spans="1:5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17">
        <f>'Pub Util Tax'!$D$4</f>
        <v>3.8519999999999999E-2</v>
      </c>
      <c r="E15" s="14">
        <f ca="1">ROUND(D15-(D15*E13),6)</f>
        <v>3.8322000000000002E-2</v>
      </c>
    </row>
    <row r="16" spans="1:5">
      <c r="A16" s="11">
        <v>4</v>
      </c>
      <c r="B16" s="12"/>
      <c r="C16" s="2"/>
      <c r="D16" s="2"/>
      <c r="E16" s="15"/>
    </row>
    <row r="17" spans="1:5">
      <c r="A17" s="11">
        <v>5</v>
      </c>
      <c r="B17" s="12" t="s">
        <v>8</v>
      </c>
      <c r="C17" s="2"/>
      <c r="D17" s="2"/>
      <c r="E17" s="13">
        <f ca="1">ROUND(SUM(E13:E15),6)</f>
        <v>4.5462000000000002E-2</v>
      </c>
    </row>
    <row r="18" spans="1:5">
      <c r="A18" s="11">
        <v>6</v>
      </c>
      <c r="B18" s="2"/>
      <c r="C18" s="2"/>
      <c r="D18" s="2"/>
      <c r="E18" s="13"/>
    </row>
    <row r="19" spans="1:5">
      <c r="A19" s="11">
        <v>7</v>
      </c>
      <c r="B19" s="2" t="s">
        <v>9</v>
      </c>
      <c r="C19" s="2"/>
      <c r="D19" s="2"/>
      <c r="E19" s="13">
        <f ca="1">ROUND(1-E17,6)</f>
        <v>0.954538</v>
      </c>
    </row>
    <row r="20" spans="1:5" ht="13.8">
      <c r="A20" s="11">
        <v>8</v>
      </c>
      <c r="B20" s="12" t="s">
        <v>10</v>
      </c>
      <c r="C20" s="2"/>
      <c r="D20" s="25">
        <v>0.21</v>
      </c>
      <c r="E20" s="26">
        <f ca="1">ROUND((E19)*D20,6)</f>
        <v>0.20045299999999999</v>
      </c>
    </row>
    <row r="21" spans="1:5" ht="13.8">
      <c r="A21" s="11">
        <v>9</v>
      </c>
      <c r="B21" s="12" t="s">
        <v>13</v>
      </c>
      <c r="C21" s="2"/>
      <c r="D21" s="2"/>
      <c r="E21" s="26">
        <f ca="1">ROUND(1-E20-E17,6)</f>
        <v>0.75408500000000001</v>
      </c>
    </row>
    <row r="22" spans="1:5">
      <c r="A22" s="2"/>
      <c r="B22" s="2"/>
      <c r="C22" s="2"/>
      <c r="D22" s="2"/>
      <c r="E22" s="11"/>
    </row>
    <row r="25" spans="1:5">
      <c r="E25" s="16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zoomScaleNormal="100" workbookViewId="0">
      <selection activeCell="G22" sqref="G22"/>
    </sheetView>
  </sheetViews>
  <sheetFormatPr defaultRowHeight="14.4"/>
  <sheetData>
    <row r="1" spans="1:1">
      <c r="A1">
        <v>2E-3</v>
      </c>
    </row>
    <row r="2" spans="1:1">
      <c r="A2" s="22" t="s">
        <v>14</v>
      </c>
    </row>
    <row r="3" spans="1:1">
      <c r="A3" s="22" t="s">
        <v>17</v>
      </c>
    </row>
    <row r="5" spans="1:1">
      <c r="A5" s="21" t="s">
        <v>19</v>
      </c>
    </row>
    <row r="6" spans="1:1">
      <c r="A6" s="21" t="s">
        <v>20</v>
      </c>
    </row>
    <row r="7" spans="1:1">
      <c r="A7" s="21" t="s">
        <v>21</v>
      </c>
    </row>
    <row r="8" spans="1:1">
      <c r="A8" s="21" t="s">
        <v>22</v>
      </c>
    </row>
    <row r="9" spans="1:1">
      <c r="A9" s="21" t="s">
        <v>23</v>
      </c>
    </row>
    <row r="10" spans="1:1">
      <c r="A10" s="21" t="s">
        <v>40</v>
      </c>
    </row>
    <row r="11" spans="1:1">
      <c r="A11" t="s">
        <v>41</v>
      </c>
    </row>
    <row r="12" spans="1:1">
      <c r="A12" t="s">
        <v>24</v>
      </c>
    </row>
    <row r="13" spans="1:1">
      <c r="A13" t="s">
        <v>25</v>
      </c>
    </row>
    <row r="15" spans="1:1">
      <c r="A15" s="21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20" spans="1:1">
      <c r="A20" s="21" t="s">
        <v>30</v>
      </c>
    </row>
    <row r="21" spans="1:1">
      <c r="A21" s="21" t="s">
        <v>31</v>
      </c>
    </row>
    <row r="22" spans="1:1">
      <c r="A22" t="s">
        <v>32</v>
      </c>
    </row>
    <row r="23" spans="1:1">
      <c r="A23" t="s">
        <v>33</v>
      </c>
    </row>
    <row r="25" spans="1:1">
      <c r="A25" t="s">
        <v>34</v>
      </c>
    </row>
    <row r="26" spans="1:1">
      <c r="A26" t="s">
        <v>35</v>
      </c>
    </row>
    <row r="27" spans="1:1">
      <c r="A27" t="s">
        <v>36</v>
      </c>
    </row>
    <row r="29" spans="1:1">
      <c r="A29" t="s">
        <v>37</v>
      </c>
    </row>
    <row r="30" spans="1:1">
      <c r="A30" t="s">
        <v>38</v>
      </c>
    </row>
    <row r="31" spans="1:1">
      <c r="A31" t="s">
        <v>39</v>
      </c>
    </row>
    <row r="33" spans="1:1">
      <c r="A33" t="s">
        <v>15</v>
      </c>
    </row>
    <row r="34" spans="1:1">
      <c r="A34" t="s">
        <v>18</v>
      </c>
    </row>
    <row r="35" spans="1:1">
      <c r="A35" t="s">
        <v>16</v>
      </c>
    </row>
    <row r="37" spans="1:1">
      <c r="A37" s="23" t="s">
        <v>46</v>
      </c>
    </row>
  </sheetData>
  <hyperlinks>
    <hyperlink ref="A37" r:id="rId1"/>
  </hyperlinks>
  <pageMargins left="0.7" right="0.7" top="0.75" bottom="0.75" header="0.3" footer="0.3"/>
  <pageSetup orientation="portrait" r:id="rId2"/>
  <headerFooter>
    <oddFooter>&amp;L&amp;"Arial,Regular"&amp;12&amp;A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zoomScaleNormal="100" workbookViewId="0">
      <selection activeCell="O32" sqref="O32"/>
    </sheetView>
  </sheetViews>
  <sheetFormatPr defaultRowHeight="14.4"/>
  <sheetData>
    <row r="1" spans="1:4">
      <c r="A1" t="s">
        <v>45</v>
      </c>
    </row>
    <row r="2" spans="1:4">
      <c r="A2" t="s">
        <v>42</v>
      </c>
    </row>
    <row r="3" spans="1:4">
      <c r="C3" t="s">
        <v>43</v>
      </c>
      <c r="D3">
        <v>3.8733999999999998E-2</v>
      </c>
    </row>
    <row r="4" spans="1:4">
      <c r="C4" t="s">
        <v>44</v>
      </c>
      <c r="D4">
        <v>3.8519999999999999E-2</v>
      </c>
    </row>
  </sheetData>
  <pageMargins left="0.7" right="0.7" top="0.75" bottom="0.75" header="0.3" footer="0.3"/>
  <pageSetup scale="63" fitToHeight="0" orientation="portrait" r:id="rId1"/>
  <headerFooter>
    <oddFooter>&amp;L&amp;"Arial,Regular"&amp;12&amp;A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B1C0B5F8656C439C5C7064E9DFDAD6" ma:contentTypeVersion="76" ma:contentTypeDescription="" ma:contentTypeScope="" ma:versionID="0c92366b775e7c93c8132563858433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2018-03-30T07:00:00+00:00</OpenedDate>
    <SignificantOrder xmlns="dc463f71-b30c-4ab2-9473-d307f9d35888">false</SignificantOrder>
    <Date1 xmlns="dc463f71-b30c-4ab2-9473-d307f9d35888">2018-04-05T07:00:00+00:00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46E3025-7B4B-487D-A7BC-8A7E0F8014C3}"/>
</file>

<file path=customXml/itemProps2.xml><?xml version="1.0" encoding="utf-8"?>
<ds:datastoreItem xmlns:ds="http://schemas.openxmlformats.org/officeDocument/2006/customXml" ds:itemID="{26D2C6F9-1C8A-477E-BA35-E4FBB0D3A886}"/>
</file>

<file path=customXml/itemProps3.xml><?xml version="1.0" encoding="utf-8"?>
<ds:datastoreItem xmlns:ds="http://schemas.openxmlformats.org/officeDocument/2006/customXml" ds:itemID="{CEB35307-D1E8-48E9-AE05-DDBE034935C4}"/>
</file>

<file path=customXml/itemProps4.xml><?xml version="1.0" encoding="utf-8"?>
<ds:datastoreItem xmlns:ds="http://schemas.openxmlformats.org/officeDocument/2006/customXml" ds:itemID="{1EA2609A-9CD8-441E-A174-DC57404A1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3.04 E</vt:lpstr>
      <vt:lpstr>3.05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kbarnard</cp:lastModifiedBy>
  <cp:lastPrinted>2018-02-06T18:58:05Z</cp:lastPrinted>
  <dcterms:created xsi:type="dcterms:W3CDTF">2010-03-22T20:07:48Z</dcterms:created>
  <dcterms:modified xsi:type="dcterms:W3CDTF">2018-04-05T15:28:35Z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0x0101006E56B4D1795A2E4DB2F0B01679ED314A001FB1C0B5F8656C439C5C7064E9DFDAD6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