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M:\2020\2020 WA Elec and Gas GRC\Data Requests\1) Staff\Ready for Review\"/>
    </mc:Choice>
  </mc:AlternateContent>
  <xr:revisionPtr revIDLastSave="0" documentId="13_ncr:1_{53425038-02E5-4B37-BFEB-25B27C1C951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ummary" sheetId="6" r:id="rId1"/>
    <sheet name="over $200k" sheetId="7" r:id="rId2"/>
    <sheet name="Pivot-Per Talen Invoice" sheetId="4" r:id="rId3"/>
    <sheet name="Pivot-Per GL" sheetId="2" r:id="rId4"/>
    <sheet name="Data" sheetId="1" r:id="rId5"/>
  </sheets>
  <definedNames>
    <definedName name="_xlnm._FilterDatabase" localSheetId="4" hidden="1">Data!$A$1:$S$1627</definedName>
  </definedNames>
  <calcPr calcId="191029"/>
  <pivotCaches>
    <pivotCache cacheId="1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7" l="1"/>
  <c r="D20" i="7"/>
  <c r="E20" i="7"/>
  <c r="C21" i="7"/>
  <c r="B20" i="7"/>
  <c r="C19" i="7"/>
  <c r="D19" i="7"/>
  <c r="D21" i="7" s="1"/>
  <c r="E19" i="7"/>
  <c r="E21" i="7" s="1"/>
  <c r="B19" i="7"/>
  <c r="B21" i="7" l="1"/>
  <c r="E26" i="6"/>
  <c r="D25" i="6"/>
  <c r="D28" i="6" s="1"/>
  <c r="C25" i="6"/>
  <c r="C28" i="6" s="1"/>
  <c r="D8" i="6" l="1"/>
  <c r="D11" i="6" s="1"/>
  <c r="D14" i="6" s="1"/>
  <c r="D20" i="6" s="1"/>
  <c r="E8" i="6"/>
  <c r="E11" i="6" s="1"/>
  <c r="E14" i="6" s="1"/>
  <c r="E20" i="6" s="1"/>
  <c r="E25" i="6" s="1"/>
  <c r="E28" i="6" s="1"/>
  <c r="C8" i="6" l="1"/>
  <c r="C11" i="6" s="1"/>
  <c r="C14" i="6" s="1"/>
  <c r="C20" i="6" s="1"/>
  <c r="U711" i="1" l="1"/>
  <c r="U759" i="1"/>
  <c r="U775" i="1"/>
  <c r="U883" i="1"/>
  <c r="U931" i="1"/>
  <c r="U947" i="1"/>
  <c r="U1043" i="1"/>
  <c r="U1052" i="1"/>
  <c r="U1095" i="1"/>
  <c r="U1159" i="1"/>
  <c r="U1195" i="1"/>
  <c r="U1208" i="1"/>
  <c r="U1299" i="1"/>
  <c r="U1308" i="1"/>
  <c r="U1351" i="1"/>
  <c r="U1415" i="1"/>
  <c r="U1467" i="1"/>
  <c r="U1479" i="1"/>
  <c r="U1543" i="1"/>
  <c r="U1595" i="1"/>
  <c r="U1607" i="1"/>
  <c r="Q643" i="1"/>
  <c r="Q644" i="1"/>
  <c r="Q645" i="1"/>
  <c r="Q646" i="1"/>
  <c r="Q647" i="1"/>
  <c r="Q648" i="1"/>
  <c r="Q649" i="1"/>
  <c r="U649" i="1" s="1"/>
  <c r="Q650" i="1"/>
  <c r="U650" i="1" s="1"/>
  <c r="Q651" i="1"/>
  <c r="U651" i="1" s="1"/>
  <c r="Q652" i="1"/>
  <c r="U652" i="1" s="1"/>
  <c r="Q653" i="1"/>
  <c r="U653" i="1" s="1"/>
  <c r="Q654" i="1"/>
  <c r="U654" i="1" s="1"/>
  <c r="Q655" i="1"/>
  <c r="U655" i="1" s="1"/>
  <c r="Q656" i="1"/>
  <c r="U656" i="1" s="1"/>
  <c r="Q657" i="1"/>
  <c r="U657" i="1" s="1"/>
  <c r="Q658" i="1"/>
  <c r="U658" i="1" s="1"/>
  <c r="Q659" i="1"/>
  <c r="U659" i="1" s="1"/>
  <c r="Q660" i="1"/>
  <c r="U660" i="1" s="1"/>
  <c r="Q661" i="1"/>
  <c r="U661" i="1" s="1"/>
  <c r="Q662" i="1"/>
  <c r="U662" i="1" s="1"/>
  <c r="Q663" i="1"/>
  <c r="U663" i="1" s="1"/>
  <c r="Q664" i="1"/>
  <c r="U664" i="1" s="1"/>
  <c r="Q665" i="1"/>
  <c r="U665" i="1" s="1"/>
  <c r="Q666" i="1"/>
  <c r="U666" i="1" s="1"/>
  <c r="Q667" i="1"/>
  <c r="U667" i="1" s="1"/>
  <c r="Q668" i="1"/>
  <c r="U668" i="1" s="1"/>
  <c r="Q669" i="1"/>
  <c r="U669" i="1" s="1"/>
  <c r="Q670" i="1"/>
  <c r="U670" i="1" s="1"/>
  <c r="Q671" i="1"/>
  <c r="U671" i="1" s="1"/>
  <c r="Q672" i="1"/>
  <c r="U672" i="1" s="1"/>
  <c r="Q673" i="1"/>
  <c r="U673" i="1" s="1"/>
  <c r="Q674" i="1"/>
  <c r="U674" i="1" s="1"/>
  <c r="Q675" i="1"/>
  <c r="U675" i="1" s="1"/>
  <c r="Q676" i="1"/>
  <c r="U676" i="1" s="1"/>
  <c r="Q677" i="1"/>
  <c r="U677" i="1" s="1"/>
  <c r="Q678" i="1"/>
  <c r="U678" i="1" s="1"/>
  <c r="Q679" i="1"/>
  <c r="U679" i="1" s="1"/>
  <c r="Q680" i="1"/>
  <c r="U680" i="1" s="1"/>
  <c r="Q681" i="1"/>
  <c r="U681" i="1" s="1"/>
  <c r="Q682" i="1"/>
  <c r="U682" i="1" s="1"/>
  <c r="Q683" i="1"/>
  <c r="U683" i="1" s="1"/>
  <c r="Q684" i="1"/>
  <c r="U684" i="1" s="1"/>
  <c r="Q685" i="1"/>
  <c r="U685" i="1" s="1"/>
  <c r="Q686" i="1"/>
  <c r="U686" i="1" s="1"/>
  <c r="Q687" i="1"/>
  <c r="U687" i="1" s="1"/>
  <c r="Q688" i="1"/>
  <c r="U688" i="1" s="1"/>
  <c r="Q689" i="1"/>
  <c r="U689" i="1" s="1"/>
  <c r="Q690" i="1"/>
  <c r="U690" i="1" s="1"/>
  <c r="Q691" i="1"/>
  <c r="U691" i="1" s="1"/>
  <c r="Q692" i="1"/>
  <c r="U692" i="1" s="1"/>
  <c r="Q693" i="1"/>
  <c r="U693" i="1" s="1"/>
  <c r="Q694" i="1"/>
  <c r="U694" i="1" s="1"/>
  <c r="Q695" i="1"/>
  <c r="U695" i="1" s="1"/>
  <c r="Q696" i="1"/>
  <c r="U696" i="1" s="1"/>
  <c r="Q697" i="1"/>
  <c r="U697" i="1" s="1"/>
  <c r="Q698" i="1"/>
  <c r="U698" i="1" s="1"/>
  <c r="Q699" i="1"/>
  <c r="U699" i="1" s="1"/>
  <c r="Q700" i="1"/>
  <c r="U700" i="1" s="1"/>
  <c r="Q701" i="1"/>
  <c r="U701" i="1" s="1"/>
  <c r="Q702" i="1"/>
  <c r="U702" i="1" s="1"/>
  <c r="Q703" i="1"/>
  <c r="U703" i="1" s="1"/>
  <c r="Q704" i="1"/>
  <c r="U704" i="1" s="1"/>
  <c r="Q705" i="1"/>
  <c r="U705" i="1" s="1"/>
  <c r="Q706" i="1"/>
  <c r="U706" i="1" s="1"/>
  <c r="Q707" i="1"/>
  <c r="U707" i="1" s="1"/>
  <c r="Q708" i="1"/>
  <c r="U708" i="1" s="1"/>
  <c r="Q709" i="1"/>
  <c r="U709" i="1" s="1"/>
  <c r="Q710" i="1"/>
  <c r="U710" i="1" s="1"/>
  <c r="Q711" i="1"/>
  <c r="Q712" i="1"/>
  <c r="U712" i="1" s="1"/>
  <c r="Q713" i="1"/>
  <c r="U713" i="1" s="1"/>
  <c r="Q714" i="1"/>
  <c r="U714" i="1" s="1"/>
  <c r="Q715" i="1"/>
  <c r="U715" i="1" s="1"/>
  <c r="Q716" i="1"/>
  <c r="U716" i="1" s="1"/>
  <c r="Q717" i="1"/>
  <c r="U717" i="1" s="1"/>
  <c r="Q718" i="1"/>
  <c r="U718" i="1" s="1"/>
  <c r="Q719" i="1"/>
  <c r="U719" i="1" s="1"/>
  <c r="Q720" i="1"/>
  <c r="U720" i="1" s="1"/>
  <c r="Q721" i="1"/>
  <c r="U721" i="1" s="1"/>
  <c r="Q722" i="1"/>
  <c r="U722" i="1" s="1"/>
  <c r="Q723" i="1"/>
  <c r="U723" i="1" s="1"/>
  <c r="Q724" i="1"/>
  <c r="U724" i="1" s="1"/>
  <c r="Q725" i="1"/>
  <c r="U725" i="1" s="1"/>
  <c r="Q726" i="1"/>
  <c r="U726" i="1" s="1"/>
  <c r="Q727" i="1"/>
  <c r="U727" i="1" s="1"/>
  <c r="Q728" i="1"/>
  <c r="U728" i="1" s="1"/>
  <c r="Q729" i="1"/>
  <c r="U729" i="1" s="1"/>
  <c r="Q730" i="1"/>
  <c r="U730" i="1" s="1"/>
  <c r="Q731" i="1"/>
  <c r="U731" i="1" s="1"/>
  <c r="Q732" i="1"/>
  <c r="U732" i="1" s="1"/>
  <c r="Q733" i="1"/>
  <c r="U733" i="1" s="1"/>
  <c r="Q734" i="1"/>
  <c r="U734" i="1" s="1"/>
  <c r="Q735" i="1"/>
  <c r="U735" i="1" s="1"/>
  <c r="Q736" i="1"/>
  <c r="U736" i="1" s="1"/>
  <c r="Q737" i="1"/>
  <c r="U737" i="1" s="1"/>
  <c r="Q738" i="1"/>
  <c r="U738" i="1" s="1"/>
  <c r="Q739" i="1"/>
  <c r="U739" i="1" s="1"/>
  <c r="Q740" i="1"/>
  <c r="U740" i="1" s="1"/>
  <c r="Q741" i="1"/>
  <c r="U741" i="1" s="1"/>
  <c r="Q742" i="1"/>
  <c r="U742" i="1" s="1"/>
  <c r="Q743" i="1"/>
  <c r="U743" i="1" s="1"/>
  <c r="Q744" i="1"/>
  <c r="U744" i="1" s="1"/>
  <c r="Q745" i="1"/>
  <c r="U745" i="1" s="1"/>
  <c r="Q746" i="1"/>
  <c r="U746" i="1" s="1"/>
  <c r="Q747" i="1"/>
  <c r="U747" i="1" s="1"/>
  <c r="Q748" i="1"/>
  <c r="U748" i="1" s="1"/>
  <c r="Q749" i="1"/>
  <c r="U749" i="1" s="1"/>
  <c r="Q750" i="1"/>
  <c r="U750" i="1" s="1"/>
  <c r="Q751" i="1"/>
  <c r="U751" i="1" s="1"/>
  <c r="Q752" i="1"/>
  <c r="U752" i="1" s="1"/>
  <c r="Q753" i="1"/>
  <c r="U753" i="1" s="1"/>
  <c r="Q754" i="1"/>
  <c r="U754" i="1" s="1"/>
  <c r="Q755" i="1"/>
  <c r="U755" i="1" s="1"/>
  <c r="Q756" i="1"/>
  <c r="U756" i="1" s="1"/>
  <c r="Q757" i="1"/>
  <c r="U757" i="1" s="1"/>
  <c r="Q758" i="1"/>
  <c r="U758" i="1" s="1"/>
  <c r="Q759" i="1"/>
  <c r="Q760" i="1"/>
  <c r="U760" i="1" s="1"/>
  <c r="Q761" i="1"/>
  <c r="U761" i="1" s="1"/>
  <c r="Q762" i="1"/>
  <c r="U762" i="1" s="1"/>
  <c r="Q763" i="1"/>
  <c r="U763" i="1" s="1"/>
  <c r="Q764" i="1"/>
  <c r="U764" i="1" s="1"/>
  <c r="Q765" i="1"/>
  <c r="U765" i="1" s="1"/>
  <c r="Q766" i="1"/>
  <c r="U766" i="1" s="1"/>
  <c r="Q767" i="1"/>
  <c r="U767" i="1" s="1"/>
  <c r="Q768" i="1"/>
  <c r="U768" i="1" s="1"/>
  <c r="Q769" i="1"/>
  <c r="U769" i="1" s="1"/>
  <c r="Q770" i="1"/>
  <c r="U770" i="1" s="1"/>
  <c r="Q771" i="1"/>
  <c r="U771" i="1" s="1"/>
  <c r="Q772" i="1"/>
  <c r="U772" i="1" s="1"/>
  <c r="Q773" i="1"/>
  <c r="U773" i="1" s="1"/>
  <c r="Q774" i="1"/>
  <c r="U774" i="1" s="1"/>
  <c r="Q775" i="1"/>
  <c r="Q776" i="1"/>
  <c r="U776" i="1" s="1"/>
  <c r="Q777" i="1"/>
  <c r="U777" i="1" s="1"/>
  <c r="Q778" i="1"/>
  <c r="U778" i="1" s="1"/>
  <c r="Q779" i="1"/>
  <c r="U779" i="1" s="1"/>
  <c r="Q780" i="1"/>
  <c r="U780" i="1" s="1"/>
  <c r="Q781" i="1"/>
  <c r="U781" i="1" s="1"/>
  <c r="Q782" i="1"/>
  <c r="U782" i="1" s="1"/>
  <c r="Q783" i="1"/>
  <c r="U783" i="1" s="1"/>
  <c r="Q784" i="1"/>
  <c r="U784" i="1" s="1"/>
  <c r="Q785" i="1"/>
  <c r="U785" i="1" s="1"/>
  <c r="Q786" i="1"/>
  <c r="U786" i="1" s="1"/>
  <c r="Q787" i="1"/>
  <c r="U787" i="1" s="1"/>
  <c r="Q788" i="1"/>
  <c r="U788" i="1" s="1"/>
  <c r="Q789" i="1"/>
  <c r="U789" i="1" s="1"/>
  <c r="Q790" i="1"/>
  <c r="U790" i="1" s="1"/>
  <c r="Q791" i="1"/>
  <c r="U791" i="1" s="1"/>
  <c r="Q792" i="1"/>
  <c r="U792" i="1" s="1"/>
  <c r="Q793" i="1"/>
  <c r="U793" i="1" s="1"/>
  <c r="Q794" i="1"/>
  <c r="U794" i="1" s="1"/>
  <c r="Q795" i="1"/>
  <c r="U795" i="1" s="1"/>
  <c r="Q796" i="1"/>
  <c r="U796" i="1" s="1"/>
  <c r="Q797" i="1"/>
  <c r="U797" i="1" s="1"/>
  <c r="Q798" i="1"/>
  <c r="U798" i="1" s="1"/>
  <c r="Q799" i="1"/>
  <c r="U799" i="1" s="1"/>
  <c r="Q800" i="1"/>
  <c r="U800" i="1" s="1"/>
  <c r="Q801" i="1"/>
  <c r="U801" i="1" s="1"/>
  <c r="Q802" i="1"/>
  <c r="U802" i="1" s="1"/>
  <c r="Q803" i="1"/>
  <c r="U803" i="1" s="1"/>
  <c r="Q804" i="1"/>
  <c r="U804" i="1" s="1"/>
  <c r="Q805" i="1"/>
  <c r="U805" i="1" s="1"/>
  <c r="Q806" i="1"/>
  <c r="U806" i="1" s="1"/>
  <c r="Q807" i="1"/>
  <c r="U807" i="1" s="1"/>
  <c r="Q808" i="1"/>
  <c r="U808" i="1" s="1"/>
  <c r="Q809" i="1"/>
  <c r="U809" i="1" s="1"/>
  <c r="Q810" i="1"/>
  <c r="U810" i="1" s="1"/>
  <c r="Q811" i="1"/>
  <c r="U811" i="1" s="1"/>
  <c r="Q812" i="1"/>
  <c r="U812" i="1" s="1"/>
  <c r="Q813" i="1"/>
  <c r="U813" i="1" s="1"/>
  <c r="Q814" i="1"/>
  <c r="U814" i="1" s="1"/>
  <c r="Q815" i="1"/>
  <c r="U815" i="1" s="1"/>
  <c r="Q816" i="1"/>
  <c r="U816" i="1" s="1"/>
  <c r="Q817" i="1"/>
  <c r="U817" i="1" s="1"/>
  <c r="Q818" i="1"/>
  <c r="U818" i="1" s="1"/>
  <c r="Q819" i="1"/>
  <c r="U819" i="1" s="1"/>
  <c r="Q820" i="1"/>
  <c r="U820" i="1" s="1"/>
  <c r="Q821" i="1"/>
  <c r="U821" i="1" s="1"/>
  <c r="Q822" i="1"/>
  <c r="U822" i="1" s="1"/>
  <c r="Q823" i="1"/>
  <c r="U823" i="1" s="1"/>
  <c r="Q824" i="1"/>
  <c r="U824" i="1" s="1"/>
  <c r="Q825" i="1"/>
  <c r="U825" i="1" s="1"/>
  <c r="Q826" i="1"/>
  <c r="U826" i="1" s="1"/>
  <c r="Q827" i="1"/>
  <c r="U827" i="1" s="1"/>
  <c r="Q828" i="1"/>
  <c r="U828" i="1" s="1"/>
  <c r="Q829" i="1"/>
  <c r="U829" i="1" s="1"/>
  <c r="Q830" i="1"/>
  <c r="U830" i="1" s="1"/>
  <c r="Q831" i="1"/>
  <c r="U831" i="1" s="1"/>
  <c r="Q832" i="1"/>
  <c r="U832" i="1" s="1"/>
  <c r="Q833" i="1"/>
  <c r="U833" i="1" s="1"/>
  <c r="Q834" i="1"/>
  <c r="U834" i="1" s="1"/>
  <c r="Q835" i="1"/>
  <c r="U835" i="1" s="1"/>
  <c r="Q836" i="1"/>
  <c r="U836" i="1" s="1"/>
  <c r="Q837" i="1"/>
  <c r="U837" i="1" s="1"/>
  <c r="Q838" i="1"/>
  <c r="U838" i="1" s="1"/>
  <c r="Q839" i="1"/>
  <c r="U839" i="1" s="1"/>
  <c r="Q840" i="1"/>
  <c r="U840" i="1" s="1"/>
  <c r="Q841" i="1"/>
  <c r="U841" i="1" s="1"/>
  <c r="Q842" i="1"/>
  <c r="U842" i="1" s="1"/>
  <c r="Q843" i="1"/>
  <c r="U843" i="1" s="1"/>
  <c r="Q844" i="1"/>
  <c r="U844" i="1" s="1"/>
  <c r="Q845" i="1"/>
  <c r="U845" i="1" s="1"/>
  <c r="Q846" i="1"/>
  <c r="U846" i="1" s="1"/>
  <c r="Q847" i="1"/>
  <c r="U847" i="1" s="1"/>
  <c r="Q848" i="1"/>
  <c r="U848" i="1" s="1"/>
  <c r="Q849" i="1"/>
  <c r="U849" i="1" s="1"/>
  <c r="Q850" i="1"/>
  <c r="U850" i="1" s="1"/>
  <c r="Q851" i="1"/>
  <c r="U851" i="1" s="1"/>
  <c r="Q852" i="1"/>
  <c r="U852" i="1" s="1"/>
  <c r="Q853" i="1"/>
  <c r="U853" i="1" s="1"/>
  <c r="Q854" i="1"/>
  <c r="U854" i="1" s="1"/>
  <c r="Q855" i="1"/>
  <c r="U855" i="1" s="1"/>
  <c r="Q856" i="1"/>
  <c r="U856" i="1" s="1"/>
  <c r="Q857" i="1"/>
  <c r="U857" i="1" s="1"/>
  <c r="Q858" i="1"/>
  <c r="U858" i="1" s="1"/>
  <c r="Q859" i="1"/>
  <c r="U859" i="1" s="1"/>
  <c r="Q860" i="1"/>
  <c r="U860" i="1" s="1"/>
  <c r="Q861" i="1"/>
  <c r="U861" i="1" s="1"/>
  <c r="Q862" i="1"/>
  <c r="U862" i="1" s="1"/>
  <c r="Q863" i="1"/>
  <c r="U863" i="1" s="1"/>
  <c r="Q864" i="1"/>
  <c r="U864" i="1" s="1"/>
  <c r="Q865" i="1"/>
  <c r="U865" i="1" s="1"/>
  <c r="Q866" i="1"/>
  <c r="U866" i="1" s="1"/>
  <c r="Q867" i="1"/>
  <c r="U867" i="1" s="1"/>
  <c r="Q868" i="1"/>
  <c r="U868" i="1" s="1"/>
  <c r="Q869" i="1"/>
  <c r="U869" i="1" s="1"/>
  <c r="Q870" i="1"/>
  <c r="U870" i="1" s="1"/>
  <c r="Q871" i="1"/>
  <c r="U871" i="1" s="1"/>
  <c r="Q872" i="1"/>
  <c r="U872" i="1" s="1"/>
  <c r="Q873" i="1"/>
  <c r="U873" i="1" s="1"/>
  <c r="Q874" i="1"/>
  <c r="U874" i="1" s="1"/>
  <c r="Q875" i="1"/>
  <c r="U875" i="1" s="1"/>
  <c r="Q876" i="1"/>
  <c r="U876" i="1" s="1"/>
  <c r="Q877" i="1"/>
  <c r="U877" i="1" s="1"/>
  <c r="Q878" i="1"/>
  <c r="U878" i="1" s="1"/>
  <c r="Q879" i="1"/>
  <c r="U879" i="1" s="1"/>
  <c r="Q880" i="1"/>
  <c r="U880" i="1" s="1"/>
  <c r="Q881" i="1"/>
  <c r="U881" i="1" s="1"/>
  <c r="Q882" i="1"/>
  <c r="U882" i="1" s="1"/>
  <c r="Q883" i="1"/>
  <c r="Q884" i="1"/>
  <c r="U884" i="1" s="1"/>
  <c r="Q885" i="1"/>
  <c r="U885" i="1" s="1"/>
  <c r="Q886" i="1"/>
  <c r="U886" i="1" s="1"/>
  <c r="Q887" i="1"/>
  <c r="U887" i="1" s="1"/>
  <c r="Q888" i="1"/>
  <c r="U888" i="1" s="1"/>
  <c r="Q889" i="1"/>
  <c r="U889" i="1" s="1"/>
  <c r="Q890" i="1"/>
  <c r="U890" i="1" s="1"/>
  <c r="Q891" i="1"/>
  <c r="U891" i="1" s="1"/>
  <c r="Q892" i="1"/>
  <c r="U892" i="1" s="1"/>
  <c r="Q893" i="1"/>
  <c r="U893" i="1" s="1"/>
  <c r="Q894" i="1"/>
  <c r="U894" i="1" s="1"/>
  <c r="Q895" i="1"/>
  <c r="U895" i="1" s="1"/>
  <c r="Q896" i="1"/>
  <c r="U896" i="1" s="1"/>
  <c r="Q897" i="1"/>
  <c r="U897" i="1" s="1"/>
  <c r="Q898" i="1"/>
  <c r="U898" i="1" s="1"/>
  <c r="Q899" i="1"/>
  <c r="U899" i="1" s="1"/>
  <c r="Q900" i="1"/>
  <c r="U900" i="1" s="1"/>
  <c r="Q901" i="1"/>
  <c r="U901" i="1" s="1"/>
  <c r="Q902" i="1"/>
  <c r="U902" i="1" s="1"/>
  <c r="Q903" i="1"/>
  <c r="U903" i="1" s="1"/>
  <c r="Q904" i="1"/>
  <c r="U904" i="1" s="1"/>
  <c r="Q905" i="1"/>
  <c r="U905" i="1" s="1"/>
  <c r="Q906" i="1"/>
  <c r="U906" i="1" s="1"/>
  <c r="Q907" i="1"/>
  <c r="U907" i="1" s="1"/>
  <c r="Q908" i="1"/>
  <c r="U908" i="1" s="1"/>
  <c r="Q909" i="1"/>
  <c r="U909" i="1" s="1"/>
  <c r="Q910" i="1"/>
  <c r="U910" i="1" s="1"/>
  <c r="Q911" i="1"/>
  <c r="U911" i="1" s="1"/>
  <c r="Q912" i="1"/>
  <c r="U912" i="1" s="1"/>
  <c r="Q913" i="1"/>
  <c r="U913" i="1" s="1"/>
  <c r="Q914" i="1"/>
  <c r="U914" i="1" s="1"/>
  <c r="Q915" i="1"/>
  <c r="U915" i="1" s="1"/>
  <c r="Q916" i="1"/>
  <c r="U916" i="1" s="1"/>
  <c r="Q917" i="1"/>
  <c r="U917" i="1" s="1"/>
  <c r="Q918" i="1"/>
  <c r="U918" i="1" s="1"/>
  <c r="Q919" i="1"/>
  <c r="U919" i="1" s="1"/>
  <c r="Q920" i="1"/>
  <c r="U920" i="1" s="1"/>
  <c r="Q921" i="1"/>
  <c r="U921" i="1" s="1"/>
  <c r="Q922" i="1"/>
  <c r="U922" i="1" s="1"/>
  <c r="Q923" i="1"/>
  <c r="U923" i="1" s="1"/>
  <c r="Q924" i="1"/>
  <c r="U924" i="1" s="1"/>
  <c r="Q925" i="1"/>
  <c r="U925" i="1" s="1"/>
  <c r="Q926" i="1"/>
  <c r="U926" i="1" s="1"/>
  <c r="Q927" i="1"/>
  <c r="U927" i="1" s="1"/>
  <c r="Q928" i="1"/>
  <c r="U928" i="1" s="1"/>
  <c r="Q929" i="1"/>
  <c r="U929" i="1" s="1"/>
  <c r="Q930" i="1"/>
  <c r="U930" i="1" s="1"/>
  <c r="Q931" i="1"/>
  <c r="Q932" i="1"/>
  <c r="U932" i="1" s="1"/>
  <c r="Q933" i="1"/>
  <c r="U933" i="1" s="1"/>
  <c r="Q934" i="1"/>
  <c r="U934" i="1" s="1"/>
  <c r="Q935" i="1"/>
  <c r="U935" i="1" s="1"/>
  <c r="Q936" i="1"/>
  <c r="U936" i="1" s="1"/>
  <c r="Q937" i="1"/>
  <c r="U937" i="1" s="1"/>
  <c r="Q938" i="1"/>
  <c r="U938" i="1" s="1"/>
  <c r="Q939" i="1"/>
  <c r="U939" i="1" s="1"/>
  <c r="Q940" i="1"/>
  <c r="U940" i="1" s="1"/>
  <c r="Q941" i="1"/>
  <c r="U941" i="1" s="1"/>
  <c r="Q942" i="1"/>
  <c r="U942" i="1" s="1"/>
  <c r="Q943" i="1"/>
  <c r="U943" i="1" s="1"/>
  <c r="Q944" i="1"/>
  <c r="U944" i="1" s="1"/>
  <c r="Q945" i="1"/>
  <c r="U945" i="1" s="1"/>
  <c r="Q946" i="1"/>
  <c r="U946" i="1" s="1"/>
  <c r="Q947" i="1"/>
  <c r="Q948" i="1"/>
  <c r="U948" i="1" s="1"/>
  <c r="Q949" i="1"/>
  <c r="U949" i="1" s="1"/>
  <c r="Q950" i="1"/>
  <c r="U950" i="1" s="1"/>
  <c r="Q951" i="1"/>
  <c r="U951" i="1" s="1"/>
  <c r="Q952" i="1"/>
  <c r="U952" i="1" s="1"/>
  <c r="Q953" i="1"/>
  <c r="U953" i="1" s="1"/>
  <c r="Q954" i="1"/>
  <c r="U954" i="1" s="1"/>
  <c r="Q955" i="1"/>
  <c r="U955" i="1" s="1"/>
  <c r="Q956" i="1"/>
  <c r="U956" i="1" s="1"/>
  <c r="Q957" i="1"/>
  <c r="U957" i="1" s="1"/>
  <c r="Q958" i="1"/>
  <c r="U958" i="1" s="1"/>
  <c r="Q959" i="1"/>
  <c r="U959" i="1" s="1"/>
  <c r="Q960" i="1"/>
  <c r="U960" i="1" s="1"/>
  <c r="Q961" i="1"/>
  <c r="U961" i="1" s="1"/>
  <c r="Q962" i="1"/>
  <c r="U962" i="1" s="1"/>
  <c r="Q963" i="1"/>
  <c r="U963" i="1" s="1"/>
  <c r="Q964" i="1"/>
  <c r="U964" i="1" s="1"/>
  <c r="Q965" i="1"/>
  <c r="U965" i="1" s="1"/>
  <c r="Q966" i="1"/>
  <c r="U966" i="1" s="1"/>
  <c r="Q967" i="1"/>
  <c r="U967" i="1" s="1"/>
  <c r="Q968" i="1"/>
  <c r="U968" i="1" s="1"/>
  <c r="Q969" i="1"/>
  <c r="U969" i="1" s="1"/>
  <c r="Q970" i="1"/>
  <c r="U970" i="1" s="1"/>
  <c r="Q971" i="1"/>
  <c r="U971" i="1" s="1"/>
  <c r="Q972" i="1"/>
  <c r="U972" i="1" s="1"/>
  <c r="Q973" i="1"/>
  <c r="U973" i="1" s="1"/>
  <c r="Q974" i="1"/>
  <c r="U974" i="1" s="1"/>
  <c r="Q975" i="1"/>
  <c r="U975" i="1" s="1"/>
  <c r="Q976" i="1"/>
  <c r="U976" i="1" s="1"/>
  <c r="Q977" i="1"/>
  <c r="U977" i="1" s="1"/>
  <c r="Q978" i="1"/>
  <c r="U978" i="1" s="1"/>
  <c r="Q979" i="1"/>
  <c r="U979" i="1" s="1"/>
  <c r="Q980" i="1"/>
  <c r="U980" i="1" s="1"/>
  <c r="Q981" i="1"/>
  <c r="U981" i="1" s="1"/>
  <c r="Q982" i="1"/>
  <c r="U982" i="1" s="1"/>
  <c r="Q983" i="1"/>
  <c r="U983" i="1" s="1"/>
  <c r="Q984" i="1"/>
  <c r="U984" i="1" s="1"/>
  <c r="Q985" i="1"/>
  <c r="U985" i="1" s="1"/>
  <c r="Q986" i="1"/>
  <c r="U986" i="1" s="1"/>
  <c r="Q987" i="1"/>
  <c r="U987" i="1" s="1"/>
  <c r="Q988" i="1"/>
  <c r="U988" i="1" s="1"/>
  <c r="Q989" i="1"/>
  <c r="U989" i="1" s="1"/>
  <c r="Q990" i="1"/>
  <c r="U990" i="1" s="1"/>
  <c r="Q991" i="1"/>
  <c r="U991" i="1" s="1"/>
  <c r="Q992" i="1"/>
  <c r="U992" i="1" s="1"/>
  <c r="Q993" i="1"/>
  <c r="U993" i="1" s="1"/>
  <c r="Q994" i="1"/>
  <c r="U994" i="1" s="1"/>
  <c r="Q995" i="1"/>
  <c r="U995" i="1" s="1"/>
  <c r="Q996" i="1"/>
  <c r="U996" i="1" s="1"/>
  <c r="Q997" i="1"/>
  <c r="U997" i="1" s="1"/>
  <c r="Q998" i="1"/>
  <c r="U998" i="1" s="1"/>
  <c r="Q999" i="1"/>
  <c r="U999" i="1" s="1"/>
  <c r="Q1000" i="1"/>
  <c r="U1000" i="1" s="1"/>
  <c r="Q1001" i="1"/>
  <c r="U1001" i="1" s="1"/>
  <c r="Q1002" i="1"/>
  <c r="U1002" i="1" s="1"/>
  <c r="Q1003" i="1"/>
  <c r="U1003" i="1" s="1"/>
  <c r="Q1004" i="1"/>
  <c r="U1004" i="1" s="1"/>
  <c r="Q1005" i="1"/>
  <c r="U1005" i="1" s="1"/>
  <c r="Q1006" i="1"/>
  <c r="U1006" i="1" s="1"/>
  <c r="Q1007" i="1"/>
  <c r="U1007" i="1" s="1"/>
  <c r="Q1008" i="1"/>
  <c r="U1008" i="1" s="1"/>
  <c r="Q1009" i="1"/>
  <c r="U1009" i="1" s="1"/>
  <c r="Q1010" i="1"/>
  <c r="U1010" i="1" s="1"/>
  <c r="Q1011" i="1"/>
  <c r="U1011" i="1" s="1"/>
  <c r="Q1012" i="1"/>
  <c r="U1012" i="1" s="1"/>
  <c r="Q1013" i="1"/>
  <c r="U1013" i="1" s="1"/>
  <c r="Q1014" i="1"/>
  <c r="U1014" i="1" s="1"/>
  <c r="Q1015" i="1"/>
  <c r="U1015" i="1" s="1"/>
  <c r="Q1016" i="1"/>
  <c r="U1016" i="1" s="1"/>
  <c r="Q1017" i="1"/>
  <c r="U1017" i="1" s="1"/>
  <c r="Q1018" i="1"/>
  <c r="U1018" i="1" s="1"/>
  <c r="Q1019" i="1"/>
  <c r="U1019" i="1" s="1"/>
  <c r="Q1020" i="1"/>
  <c r="U1020" i="1" s="1"/>
  <c r="Q1021" i="1"/>
  <c r="U1021" i="1" s="1"/>
  <c r="Q1022" i="1"/>
  <c r="U1022" i="1" s="1"/>
  <c r="Q1023" i="1"/>
  <c r="U1023" i="1" s="1"/>
  <c r="Q1024" i="1"/>
  <c r="U1024" i="1" s="1"/>
  <c r="Q1025" i="1"/>
  <c r="U1025" i="1" s="1"/>
  <c r="Q1026" i="1"/>
  <c r="U1026" i="1" s="1"/>
  <c r="Q1027" i="1"/>
  <c r="U1027" i="1" s="1"/>
  <c r="Q1028" i="1"/>
  <c r="U1028" i="1" s="1"/>
  <c r="Q1029" i="1"/>
  <c r="U1029" i="1" s="1"/>
  <c r="Q1030" i="1"/>
  <c r="U1030" i="1" s="1"/>
  <c r="Q1031" i="1"/>
  <c r="U1031" i="1" s="1"/>
  <c r="Q1032" i="1"/>
  <c r="U1032" i="1" s="1"/>
  <c r="Q1033" i="1"/>
  <c r="U1033" i="1" s="1"/>
  <c r="Q1034" i="1"/>
  <c r="U1034" i="1" s="1"/>
  <c r="Q1035" i="1"/>
  <c r="U1035" i="1" s="1"/>
  <c r="Q1036" i="1"/>
  <c r="U1036" i="1" s="1"/>
  <c r="Q1037" i="1"/>
  <c r="U1037" i="1" s="1"/>
  <c r="Q1038" i="1"/>
  <c r="U1038" i="1" s="1"/>
  <c r="Q1039" i="1"/>
  <c r="U1039" i="1" s="1"/>
  <c r="Q1040" i="1"/>
  <c r="U1040" i="1" s="1"/>
  <c r="Q1041" i="1"/>
  <c r="U1041" i="1" s="1"/>
  <c r="Q1042" i="1"/>
  <c r="U1042" i="1" s="1"/>
  <c r="Q1043" i="1"/>
  <c r="Q1044" i="1"/>
  <c r="U1044" i="1" s="1"/>
  <c r="Q1045" i="1"/>
  <c r="U1045" i="1" s="1"/>
  <c r="Q1046" i="1"/>
  <c r="U1046" i="1" s="1"/>
  <c r="Q1047" i="1"/>
  <c r="U1047" i="1" s="1"/>
  <c r="Q1048" i="1"/>
  <c r="U1048" i="1" s="1"/>
  <c r="Q1049" i="1"/>
  <c r="U1049" i="1" s="1"/>
  <c r="Q1050" i="1"/>
  <c r="U1050" i="1" s="1"/>
  <c r="Q1051" i="1"/>
  <c r="U1051" i="1" s="1"/>
  <c r="Q1052" i="1"/>
  <c r="Q1053" i="1"/>
  <c r="U1053" i="1" s="1"/>
  <c r="Q1054" i="1"/>
  <c r="U1054" i="1" s="1"/>
  <c r="Q1055" i="1"/>
  <c r="U1055" i="1" s="1"/>
  <c r="Q1056" i="1"/>
  <c r="U1056" i="1" s="1"/>
  <c r="Q1057" i="1"/>
  <c r="U1057" i="1" s="1"/>
  <c r="Q1058" i="1"/>
  <c r="U1058" i="1" s="1"/>
  <c r="Q1059" i="1"/>
  <c r="U1059" i="1" s="1"/>
  <c r="Q1060" i="1"/>
  <c r="U1060" i="1" s="1"/>
  <c r="Q1061" i="1"/>
  <c r="U1061" i="1" s="1"/>
  <c r="Q1062" i="1"/>
  <c r="U1062" i="1" s="1"/>
  <c r="Q1063" i="1"/>
  <c r="U1063" i="1" s="1"/>
  <c r="Q1064" i="1"/>
  <c r="U1064" i="1" s="1"/>
  <c r="Q1065" i="1"/>
  <c r="U1065" i="1" s="1"/>
  <c r="Q1066" i="1"/>
  <c r="U1066" i="1" s="1"/>
  <c r="Q1067" i="1"/>
  <c r="U1067" i="1" s="1"/>
  <c r="Q1068" i="1"/>
  <c r="U1068" i="1" s="1"/>
  <c r="Q1069" i="1"/>
  <c r="U1069" i="1" s="1"/>
  <c r="Q1070" i="1"/>
  <c r="U1070" i="1" s="1"/>
  <c r="Q1071" i="1"/>
  <c r="U1071" i="1" s="1"/>
  <c r="Q1072" i="1"/>
  <c r="U1072" i="1" s="1"/>
  <c r="Q1073" i="1"/>
  <c r="U1073" i="1" s="1"/>
  <c r="Q1074" i="1"/>
  <c r="U1074" i="1" s="1"/>
  <c r="Q1075" i="1"/>
  <c r="U1075" i="1" s="1"/>
  <c r="Q1076" i="1"/>
  <c r="U1076" i="1" s="1"/>
  <c r="Q1077" i="1"/>
  <c r="U1077" i="1" s="1"/>
  <c r="Q1078" i="1"/>
  <c r="U1078" i="1" s="1"/>
  <c r="Q1079" i="1"/>
  <c r="U1079" i="1" s="1"/>
  <c r="Q1080" i="1"/>
  <c r="U1080" i="1" s="1"/>
  <c r="Q1081" i="1"/>
  <c r="U1081" i="1" s="1"/>
  <c r="Q1082" i="1"/>
  <c r="U1082" i="1" s="1"/>
  <c r="Q1083" i="1"/>
  <c r="U1083" i="1" s="1"/>
  <c r="Q1084" i="1"/>
  <c r="U1084" i="1" s="1"/>
  <c r="Q1085" i="1"/>
  <c r="U1085" i="1" s="1"/>
  <c r="Q1086" i="1"/>
  <c r="U1086" i="1" s="1"/>
  <c r="Q1087" i="1"/>
  <c r="U1087" i="1" s="1"/>
  <c r="Q1088" i="1"/>
  <c r="U1088" i="1" s="1"/>
  <c r="Q1089" i="1"/>
  <c r="U1089" i="1" s="1"/>
  <c r="Q1090" i="1"/>
  <c r="U1090" i="1" s="1"/>
  <c r="Q1091" i="1"/>
  <c r="U1091" i="1" s="1"/>
  <c r="Q1092" i="1"/>
  <c r="U1092" i="1" s="1"/>
  <c r="Q1093" i="1"/>
  <c r="U1093" i="1" s="1"/>
  <c r="Q1094" i="1"/>
  <c r="U1094" i="1" s="1"/>
  <c r="Q1095" i="1"/>
  <c r="Q1096" i="1"/>
  <c r="U1096" i="1" s="1"/>
  <c r="Q1097" i="1"/>
  <c r="U1097" i="1" s="1"/>
  <c r="Q1098" i="1"/>
  <c r="U1098" i="1" s="1"/>
  <c r="Q1099" i="1"/>
  <c r="U1099" i="1" s="1"/>
  <c r="Q1100" i="1"/>
  <c r="U1100" i="1" s="1"/>
  <c r="Q1101" i="1"/>
  <c r="U1101" i="1" s="1"/>
  <c r="Q1102" i="1"/>
  <c r="U1102" i="1" s="1"/>
  <c r="Q1103" i="1"/>
  <c r="U1103" i="1" s="1"/>
  <c r="Q1104" i="1"/>
  <c r="U1104" i="1" s="1"/>
  <c r="Q1105" i="1"/>
  <c r="U1105" i="1" s="1"/>
  <c r="Q1106" i="1"/>
  <c r="U1106" i="1" s="1"/>
  <c r="Q1107" i="1"/>
  <c r="U1107" i="1" s="1"/>
  <c r="Q1108" i="1"/>
  <c r="U1108" i="1" s="1"/>
  <c r="Q1109" i="1"/>
  <c r="U1109" i="1" s="1"/>
  <c r="Q1110" i="1"/>
  <c r="U1110" i="1" s="1"/>
  <c r="Q1111" i="1"/>
  <c r="U1111" i="1" s="1"/>
  <c r="Q1112" i="1"/>
  <c r="U1112" i="1" s="1"/>
  <c r="Q1113" i="1"/>
  <c r="U1113" i="1" s="1"/>
  <c r="Q1114" i="1"/>
  <c r="U1114" i="1" s="1"/>
  <c r="Q1115" i="1"/>
  <c r="U1115" i="1" s="1"/>
  <c r="Q1116" i="1"/>
  <c r="U1116" i="1" s="1"/>
  <c r="Q1117" i="1"/>
  <c r="U1117" i="1" s="1"/>
  <c r="Q1118" i="1"/>
  <c r="U1118" i="1" s="1"/>
  <c r="Q1119" i="1"/>
  <c r="U1119" i="1" s="1"/>
  <c r="Q1120" i="1"/>
  <c r="U1120" i="1" s="1"/>
  <c r="Q1121" i="1"/>
  <c r="U1121" i="1" s="1"/>
  <c r="Q1122" i="1"/>
  <c r="U1122" i="1" s="1"/>
  <c r="Q1123" i="1"/>
  <c r="U1123" i="1" s="1"/>
  <c r="Q1124" i="1"/>
  <c r="U1124" i="1" s="1"/>
  <c r="Q1125" i="1"/>
  <c r="U1125" i="1" s="1"/>
  <c r="Q1126" i="1"/>
  <c r="U1126" i="1" s="1"/>
  <c r="Q1127" i="1"/>
  <c r="U1127" i="1" s="1"/>
  <c r="Q1128" i="1"/>
  <c r="U1128" i="1" s="1"/>
  <c r="Q1129" i="1"/>
  <c r="U1129" i="1" s="1"/>
  <c r="Q1130" i="1"/>
  <c r="U1130" i="1" s="1"/>
  <c r="Q1131" i="1"/>
  <c r="U1131" i="1" s="1"/>
  <c r="Q1132" i="1"/>
  <c r="U1132" i="1" s="1"/>
  <c r="Q1133" i="1"/>
  <c r="U1133" i="1" s="1"/>
  <c r="Q1134" i="1"/>
  <c r="U1134" i="1" s="1"/>
  <c r="Q1135" i="1"/>
  <c r="U1135" i="1" s="1"/>
  <c r="Q1136" i="1"/>
  <c r="U1136" i="1" s="1"/>
  <c r="Q1137" i="1"/>
  <c r="U1137" i="1" s="1"/>
  <c r="Q1138" i="1"/>
  <c r="U1138" i="1" s="1"/>
  <c r="Q1139" i="1"/>
  <c r="U1139" i="1" s="1"/>
  <c r="Q1140" i="1"/>
  <c r="U1140" i="1" s="1"/>
  <c r="Q1141" i="1"/>
  <c r="U1141" i="1" s="1"/>
  <c r="Q1142" i="1"/>
  <c r="U1142" i="1" s="1"/>
  <c r="Q1143" i="1"/>
  <c r="U1143" i="1" s="1"/>
  <c r="Q1144" i="1"/>
  <c r="U1144" i="1" s="1"/>
  <c r="Q1145" i="1"/>
  <c r="U1145" i="1" s="1"/>
  <c r="Q1146" i="1"/>
  <c r="U1146" i="1" s="1"/>
  <c r="Q1147" i="1"/>
  <c r="U1147" i="1" s="1"/>
  <c r="Q1148" i="1"/>
  <c r="U1148" i="1" s="1"/>
  <c r="Q1149" i="1"/>
  <c r="U1149" i="1" s="1"/>
  <c r="Q1150" i="1"/>
  <c r="U1150" i="1" s="1"/>
  <c r="Q1151" i="1"/>
  <c r="U1151" i="1" s="1"/>
  <c r="Q1152" i="1"/>
  <c r="U1152" i="1" s="1"/>
  <c r="Q1153" i="1"/>
  <c r="U1153" i="1" s="1"/>
  <c r="Q1154" i="1"/>
  <c r="U1154" i="1" s="1"/>
  <c r="Q1155" i="1"/>
  <c r="U1155" i="1" s="1"/>
  <c r="Q1156" i="1"/>
  <c r="U1156" i="1" s="1"/>
  <c r="Q1157" i="1"/>
  <c r="U1157" i="1" s="1"/>
  <c r="Q1158" i="1"/>
  <c r="U1158" i="1" s="1"/>
  <c r="Q1159" i="1"/>
  <c r="Q1160" i="1"/>
  <c r="U1160" i="1" s="1"/>
  <c r="Q1161" i="1"/>
  <c r="U1161" i="1" s="1"/>
  <c r="Q1162" i="1"/>
  <c r="U1162" i="1" s="1"/>
  <c r="Q1163" i="1"/>
  <c r="U1163" i="1" s="1"/>
  <c r="Q1164" i="1"/>
  <c r="U1164" i="1" s="1"/>
  <c r="Q1165" i="1"/>
  <c r="U1165" i="1" s="1"/>
  <c r="Q1166" i="1"/>
  <c r="U1166" i="1" s="1"/>
  <c r="Q1167" i="1"/>
  <c r="U1167" i="1" s="1"/>
  <c r="Q1168" i="1"/>
  <c r="U1168" i="1" s="1"/>
  <c r="Q1169" i="1"/>
  <c r="U1169" i="1" s="1"/>
  <c r="Q1170" i="1"/>
  <c r="U1170" i="1" s="1"/>
  <c r="Q1171" i="1"/>
  <c r="U1171" i="1" s="1"/>
  <c r="Q1172" i="1"/>
  <c r="U1172" i="1" s="1"/>
  <c r="Q1173" i="1"/>
  <c r="U1173" i="1" s="1"/>
  <c r="Q1174" i="1"/>
  <c r="U1174" i="1" s="1"/>
  <c r="Q1175" i="1"/>
  <c r="U1175" i="1" s="1"/>
  <c r="Q1176" i="1"/>
  <c r="U1176" i="1" s="1"/>
  <c r="Q1177" i="1"/>
  <c r="U1177" i="1" s="1"/>
  <c r="Q1178" i="1"/>
  <c r="U1178" i="1" s="1"/>
  <c r="Q1179" i="1"/>
  <c r="U1179" i="1" s="1"/>
  <c r="Q1180" i="1"/>
  <c r="U1180" i="1" s="1"/>
  <c r="Q1181" i="1"/>
  <c r="U1181" i="1" s="1"/>
  <c r="Q1182" i="1"/>
  <c r="U1182" i="1" s="1"/>
  <c r="Q1183" i="1"/>
  <c r="U1183" i="1" s="1"/>
  <c r="Q1184" i="1"/>
  <c r="U1184" i="1" s="1"/>
  <c r="Q1185" i="1"/>
  <c r="U1185" i="1" s="1"/>
  <c r="Q1186" i="1"/>
  <c r="U1186" i="1" s="1"/>
  <c r="Q1187" i="1"/>
  <c r="U1187" i="1" s="1"/>
  <c r="Q1188" i="1"/>
  <c r="U1188" i="1" s="1"/>
  <c r="Q1189" i="1"/>
  <c r="U1189" i="1" s="1"/>
  <c r="Q1190" i="1"/>
  <c r="U1190" i="1" s="1"/>
  <c r="Q1191" i="1"/>
  <c r="U1191" i="1" s="1"/>
  <c r="Q1192" i="1"/>
  <c r="U1192" i="1" s="1"/>
  <c r="Q1193" i="1"/>
  <c r="U1193" i="1" s="1"/>
  <c r="Q1194" i="1"/>
  <c r="U1194" i="1" s="1"/>
  <c r="Q1195" i="1"/>
  <c r="Q1196" i="1"/>
  <c r="U1196" i="1" s="1"/>
  <c r="Q1197" i="1"/>
  <c r="U1197" i="1" s="1"/>
  <c r="Q1198" i="1"/>
  <c r="U1198" i="1" s="1"/>
  <c r="Q1199" i="1"/>
  <c r="U1199" i="1" s="1"/>
  <c r="Q1200" i="1"/>
  <c r="U1200" i="1" s="1"/>
  <c r="Q1201" i="1"/>
  <c r="U1201" i="1" s="1"/>
  <c r="Q1202" i="1"/>
  <c r="U1202" i="1" s="1"/>
  <c r="Q1203" i="1"/>
  <c r="U1203" i="1" s="1"/>
  <c r="Q1204" i="1"/>
  <c r="U1204" i="1" s="1"/>
  <c r="Q1205" i="1"/>
  <c r="U1205" i="1" s="1"/>
  <c r="Q1206" i="1"/>
  <c r="U1206" i="1" s="1"/>
  <c r="Q1207" i="1"/>
  <c r="U1207" i="1" s="1"/>
  <c r="Q1208" i="1"/>
  <c r="Q1209" i="1"/>
  <c r="U1209" i="1" s="1"/>
  <c r="Q1210" i="1"/>
  <c r="U1210" i="1" s="1"/>
  <c r="Q1211" i="1"/>
  <c r="U1211" i="1" s="1"/>
  <c r="Q1212" i="1"/>
  <c r="U1212" i="1" s="1"/>
  <c r="Q1213" i="1"/>
  <c r="U1213" i="1" s="1"/>
  <c r="Q1214" i="1"/>
  <c r="U1214" i="1" s="1"/>
  <c r="Q1215" i="1"/>
  <c r="U1215" i="1" s="1"/>
  <c r="Q1216" i="1"/>
  <c r="U1216" i="1" s="1"/>
  <c r="Q1217" i="1"/>
  <c r="U1217" i="1" s="1"/>
  <c r="Q1218" i="1"/>
  <c r="U1218" i="1" s="1"/>
  <c r="Q1219" i="1"/>
  <c r="U1219" i="1" s="1"/>
  <c r="Q1220" i="1"/>
  <c r="U1220" i="1" s="1"/>
  <c r="Q1221" i="1"/>
  <c r="U1221" i="1" s="1"/>
  <c r="Q1222" i="1"/>
  <c r="U1222" i="1" s="1"/>
  <c r="Q1223" i="1"/>
  <c r="U1223" i="1" s="1"/>
  <c r="Q1224" i="1"/>
  <c r="U1224" i="1" s="1"/>
  <c r="Q1225" i="1"/>
  <c r="U1225" i="1" s="1"/>
  <c r="Q1226" i="1"/>
  <c r="U1226" i="1" s="1"/>
  <c r="Q1227" i="1"/>
  <c r="U1227" i="1" s="1"/>
  <c r="Q1228" i="1"/>
  <c r="U1228" i="1" s="1"/>
  <c r="Q1229" i="1"/>
  <c r="U1229" i="1" s="1"/>
  <c r="Q1230" i="1"/>
  <c r="U1230" i="1" s="1"/>
  <c r="Q1231" i="1"/>
  <c r="U1231" i="1" s="1"/>
  <c r="Q1232" i="1"/>
  <c r="U1232" i="1" s="1"/>
  <c r="Q1233" i="1"/>
  <c r="U1233" i="1" s="1"/>
  <c r="Q1234" i="1"/>
  <c r="U1234" i="1" s="1"/>
  <c r="Q1235" i="1"/>
  <c r="U1235" i="1" s="1"/>
  <c r="Q1236" i="1"/>
  <c r="U1236" i="1" s="1"/>
  <c r="Q1237" i="1"/>
  <c r="U1237" i="1" s="1"/>
  <c r="Q1238" i="1"/>
  <c r="U1238" i="1" s="1"/>
  <c r="Q1239" i="1"/>
  <c r="U1239" i="1" s="1"/>
  <c r="Q1240" i="1"/>
  <c r="U1240" i="1" s="1"/>
  <c r="Q1241" i="1"/>
  <c r="U1241" i="1" s="1"/>
  <c r="Q1242" i="1"/>
  <c r="U1242" i="1" s="1"/>
  <c r="Q1243" i="1"/>
  <c r="U1243" i="1" s="1"/>
  <c r="Q1244" i="1"/>
  <c r="U1244" i="1" s="1"/>
  <c r="Q1245" i="1"/>
  <c r="U1245" i="1" s="1"/>
  <c r="Q1246" i="1"/>
  <c r="U1246" i="1" s="1"/>
  <c r="Q1247" i="1"/>
  <c r="U1247" i="1" s="1"/>
  <c r="Q1248" i="1"/>
  <c r="U1248" i="1" s="1"/>
  <c r="Q1249" i="1"/>
  <c r="U1249" i="1" s="1"/>
  <c r="Q1250" i="1"/>
  <c r="U1250" i="1" s="1"/>
  <c r="Q1251" i="1"/>
  <c r="U1251" i="1" s="1"/>
  <c r="Q1252" i="1"/>
  <c r="U1252" i="1" s="1"/>
  <c r="Q1253" i="1"/>
  <c r="U1253" i="1" s="1"/>
  <c r="Q1254" i="1"/>
  <c r="U1254" i="1" s="1"/>
  <c r="Q1255" i="1"/>
  <c r="U1255" i="1" s="1"/>
  <c r="Q1256" i="1"/>
  <c r="U1256" i="1" s="1"/>
  <c r="Q1257" i="1"/>
  <c r="U1257" i="1" s="1"/>
  <c r="Q1258" i="1"/>
  <c r="U1258" i="1" s="1"/>
  <c r="Q1259" i="1"/>
  <c r="U1259" i="1" s="1"/>
  <c r="Q1260" i="1"/>
  <c r="U1260" i="1" s="1"/>
  <c r="Q1261" i="1"/>
  <c r="U1261" i="1" s="1"/>
  <c r="Q1262" i="1"/>
  <c r="U1262" i="1" s="1"/>
  <c r="Q1263" i="1"/>
  <c r="U1263" i="1" s="1"/>
  <c r="Q1264" i="1"/>
  <c r="U1264" i="1" s="1"/>
  <c r="Q1265" i="1"/>
  <c r="U1265" i="1" s="1"/>
  <c r="Q1266" i="1"/>
  <c r="U1266" i="1" s="1"/>
  <c r="Q1267" i="1"/>
  <c r="U1267" i="1" s="1"/>
  <c r="Q1268" i="1"/>
  <c r="U1268" i="1" s="1"/>
  <c r="Q1269" i="1"/>
  <c r="U1269" i="1" s="1"/>
  <c r="Q1270" i="1"/>
  <c r="U1270" i="1" s="1"/>
  <c r="Q1271" i="1"/>
  <c r="U1271" i="1" s="1"/>
  <c r="Q1272" i="1"/>
  <c r="U1272" i="1" s="1"/>
  <c r="Q1273" i="1"/>
  <c r="U1273" i="1" s="1"/>
  <c r="Q1274" i="1"/>
  <c r="U1274" i="1" s="1"/>
  <c r="Q1275" i="1"/>
  <c r="U1275" i="1" s="1"/>
  <c r="Q1276" i="1"/>
  <c r="U1276" i="1" s="1"/>
  <c r="Q1277" i="1"/>
  <c r="U1277" i="1" s="1"/>
  <c r="Q1278" i="1"/>
  <c r="U1278" i="1" s="1"/>
  <c r="Q1279" i="1"/>
  <c r="U1279" i="1" s="1"/>
  <c r="Q1280" i="1"/>
  <c r="U1280" i="1" s="1"/>
  <c r="Q1281" i="1"/>
  <c r="U1281" i="1" s="1"/>
  <c r="Q1282" i="1"/>
  <c r="U1282" i="1" s="1"/>
  <c r="Q1283" i="1"/>
  <c r="U1283" i="1" s="1"/>
  <c r="Q1284" i="1"/>
  <c r="U1284" i="1" s="1"/>
  <c r="Q1285" i="1"/>
  <c r="U1285" i="1" s="1"/>
  <c r="Q1286" i="1"/>
  <c r="U1286" i="1" s="1"/>
  <c r="Q1287" i="1"/>
  <c r="U1287" i="1" s="1"/>
  <c r="Q1288" i="1"/>
  <c r="U1288" i="1" s="1"/>
  <c r="Q1289" i="1"/>
  <c r="U1289" i="1" s="1"/>
  <c r="Q1290" i="1"/>
  <c r="U1290" i="1" s="1"/>
  <c r="Q1291" i="1"/>
  <c r="U1291" i="1" s="1"/>
  <c r="Q1292" i="1"/>
  <c r="U1292" i="1" s="1"/>
  <c r="Q1293" i="1"/>
  <c r="U1293" i="1" s="1"/>
  <c r="Q1294" i="1"/>
  <c r="U1294" i="1" s="1"/>
  <c r="Q1295" i="1"/>
  <c r="U1295" i="1" s="1"/>
  <c r="Q1296" i="1"/>
  <c r="U1296" i="1" s="1"/>
  <c r="Q1297" i="1"/>
  <c r="U1297" i="1" s="1"/>
  <c r="Q1298" i="1"/>
  <c r="U1298" i="1" s="1"/>
  <c r="Q1299" i="1"/>
  <c r="Q1300" i="1"/>
  <c r="U1300" i="1" s="1"/>
  <c r="Q1301" i="1"/>
  <c r="U1301" i="1" s="1"/>
  <c r="Q1302" i="1"/>
  <c r="U1302" i="1" s="1"/>
  <c r="Q1303" i="1"/>
  <c r="U1303" i="1" s="1"/>
  <c r="Q1304" i="1"/>
  <c r="U1304" i="1" s="1"/>
  <c r="Q1305" i="1"/>
  <c r="U1305" i="1" s="1"/>
  <c r="Q1306" i="1"/>
  <c r="U1306" i="1" s="1"/>
  <c r="Q1307" i="1"/>
  <c r="U1307" i="1" s="1"/>
  <c r="Q1308" i="1"/>
  <c r="Q1309" i="1"/>
  <c r="U1309" i="1" s="1"/>
  <c r="Q1310" i="1"/>
  <c r="U1310" i="1" s="1"/>
  <c r="Q1311" i="1"/>
  <c r="U1311" i="1" s="1"/>
  <c r="Q1312" i="1"/>
  <c r="U1312" i="1" s="1"/>
  <c r="Q1313" i="1"/>
  <c r="U1313" i="1" s="1"/>
  <c r="Q1314" i="1"/>
  <c r="U1314" i="1" s="1"/>
  <c r="Q1315" i="1"/>
  <c r="U1315" i="1" s="1"/>
  <c r="Q1316" i="1"/>
  <c r="U1316" i="1" s="1"/>
  <c r="Q1317" i="1"/>
  <c r="U1317" i="1" s="1"/>
  <c r="Q1318" i="1"/>
  <c r="U1318" i="1" s="1"/>
  <c r="Q1319" i="1"/>
  <c r="U1319" i="1" s="1"/>
  <c r="Q1320" i="1"/>
  <c r="U1320" i="1" s="1"/>
  <c r="Q1321" i="1"/>
  <c r="U1321" i="1" s="1"/>
  <c r="Q1322" i="1"/>
  <c r="U1322" i="1" s="1"/>
  <c r="Q1323" i="1"/>
  <c r="U1323" i="1" s="1"/>
  <c r="Q1324" i="1"/>
  <c r="U1324" i="1" s="1"/>
  <c r="Q1325" i="1"/>
  <c r="U1325" i="1" s="1"/>
  <c r="Q1326" i="1"/>
  <c r="U1326" i="1" s="1"/>
  <c r="Q1327" i="1"/>
  <c r="U1327" i="1" s="1"/>
  <c r="Q1328" i="1"/>
  <c r="U1328" i="1" s="1"/>
  <c r="Q1329" i="1"/>
  <c r="U1329" i="1" s="1"/>
  <c r="Q1330" i="1"/>
  <c r="U1330" i="1" s="1"/>
  <c r="Q1331" i="1"/>
  <c r="U1331" i="1" s="1"/>
  <c r="Q1332" i="1"/>
  <c r="U1332" i="1" s="1"/>
  <c r="Q1333" i="1"/>
  <c r="U1333" i="1" s="1"/>
  <c r="Q1334" i="1"/>
  <c r="U1334" i="1" s="1"/>
  <c r="Q1335" i="1"/>
  <c r="U1335" i="1" s="1"/>
  <c r="Q1336" i="1"/>
  <c r="U1336" i="1" s="1"/>
  <c r="Q1337" i="1"/>
  <c r="U1337" i="1" s="1"/>
  <c r="Q1338" i="1"/>
  <c r="U1338" i="1" s="1"/>
  <c r="Q1339" i="1"/>
  <c r="U1339" i="1" s="1"/>
  <c r="Q1340" i="1"/>
  <c r="U1340" i="1" s="1"/>
  <c r="Q1341" i="1"/>
  <c r="U1341" i="1" s="1"/>
  <c r="Q1342" i="1"/>
  <c r="U1342" i="1" s="1"/>
  <c r="Q1343" i="1"/>
  <c r="U1343" i="1" s="1"/>
  <c r="Q1344" i="1"/>
  <c r="U1344" i="1" s="1"/>
  <c r="Q1345" i="1"/>
  <c r="U1345" i="1" s="1"/>
  <c r="Q1346" i="1"/>
  <c r="U1346" i="1" s="1"/>
  <c r="Q1347" i="1"/>
  <c r="U1347" i="1" s="1"/>
  <c r="Q1348" i="1"/>
  <c r="U1348" i="1" s="1"/>
  <c r="Q1349" i="1"/>
  <c r="U1349" i="1" s="1"/>
  <c r="Q1350" i="1"/>
  <c r="U1350" i="1" s="1"/>
  <c r="Q1351" i="1"/>
  <c r="Q1352" i="1"/>
  <c r="U1352" i="1" s="1"/>
  <c r="Q1353" i="1"/>
  <c r="U1353" i="1" s="1"/>
  <c r="Q1354" i="1"/>
  <c r="U1354" i="1" s="1"/>
  <c r="Q1355" i="1"/>
  <c r="U1355" i="1" s="1"/>
  <c r="Q1356" i="1"/>
  <c r="U1356" i="1" s="1"/>
  <c r="Q1357" i="1"/>
  <c r="U1357" i="1" s="1"/>
  <c r="Q1358" i="1"/>
  <c r="U1358" i="1" s="1"/>
  <c r="Q1359" i="1"/>
  <c r="U1359" i="1" s="1"/>
  <c r="Q1360" i="1"/>
  <c r="U1360" i="1" s="1"/>
  <c r="Q1361" i="1"/>
  <c r="U1361" i="1" s="1"/>
  <c r="Q1362" i="1"/>
  <c r="U1362" i="1" s="1"/>
  <c r="Q1363" i="1"/>
  <c r="U1363" i="1" s="1"/>
  <c r="Q1364" i="1"/>
  <c r="U1364" i="1" s="1"/>
  <c r="Q1365" i="1"/>
  <c r="U1365" i="1" s="1"/>
  <c r="Q1366" i="1"/>
  <c r="U1366" i="1" s="1"/>
  <c r="Q1367" i="1"/>
  <c r="U1367" i="1" s="1"/>
  <c r="Q1368" i="1"/>
  <c r="U1368" i="1" s="1"/>
  <c r="Q1369" i="1"/>
  <c r="U1369" i="1" s="1"/>
  <c r="Q1370" i="1"/>
  <c r="U1370" i="1" s="1"/>
  <c r="Q1371" i="1"/>
  <c r="U1371" i="1" s="1"/>
  <c r="Q1372" i="1"/>
  <c r="U1372" i="1" s="1"/>
  <c r="Q1373" i="1"/>
  <c r="U1373" i="1" s="1"/>
  <c r="Q1374" i="1"/>
  <c r="U1374" i="1" s="1"/>
  <c r="Q1375" i="1"/>
  <c r="U1375" i="1" s="1"/>
  <c r="Q1376" i="1"/>
  <c r="U1376" i="1" s="1"/>
  <c r="Q1377" i="1"/>
  <c r="U1377" i="1" s="1"/>
  <c r="Q1378" i="1"/>
  <c r="U1378" i="1" s="1"/>
  <c r="Q1379" i="1"/>
  <c r="U1379" i="1" s="1"/>
  <c r="Q1380" i="1"/>
  <c r="U1380" i="1" s="1"/>
  <c r="Q1381" i="1"/>
  <c r="U1381" i="1" s="1"/>
  <c r="Q1382" i="1"/>
  <c r="U1382" i="1" s="1"/>
  <c r="Q1383" i="1"/>
  <c r="U1383" i="1" s="1"/>
  <c r="Q1384" i="1"/>
  <c r="U1384" i="1" s="1"/>
  <c r="Q1385" i="1"/>
  <c r="U1385" i="1" s="1"/>
  <c r="Q1386" i="1"/>
  <c r="U1386" i="1" s="1"/>
  <c r="Q1387" i="1"/>
  <c r="U1387" i="1" s="1"/>
  <c r="Q1388" i="1"/>
  <c r="U1388" i="1" s="1"/>
  <c r="Q1389" i="1"/>
  <c r="U1389" i="1" s="1"/>
  <c r="Q1390" i="1"/>
  <c r="U1390" i="1" s="1"/>
  <c r="Q1391" i="1"/>
  <c r="U1391" i="1" s="1"/>
  <c r="Q1392" i="1"/>
  <c r="U1392" i="1" s="1"/>
  <c r="Q1393" i="1"/>
  <c r="U1393" i="1" s="1"/>
  <c r="Q1394" i="1"/>
  <c r="U1394" i="1" s="1"/>
  <c r="Q1395" i="1"/>
  <c r="U1395" i="1" s="1"/>
  <c r="Q1396" i="1"/>
  <c r="U1396" i="1" s="1"/>
  <c r="Q1397" i="1"/>
  <c r="U1397" i="1" s="1"/>
  <c r="Q1398" i="1"/>
  <c r="U1398" i="1" s="1"/>
  <c r="Q1399" i="1"/>
  <c r="U1399" i="1" s="1"/>
  <c r="Q1400" i="1"/>
  <c r="U1400" i="1" s="1"/>
  <c r="Q1401" i="1"/>
  <c r="U1401" i="1" s="1"/>
  <c r="Q1402" i="1"/>
  <c r="U1402" i="1" s="1"/>
  <c r="Q1403" i="1"/>
  <c r="U1403" i="1" s="1"/>
  <c r="Q1404" i="1"/>
  <c r="U1404" i="1" s="1"/>
  <c r="Q1405" i="1"/>
  <c r="U1405" i="1" s="1"/>
  <c r="Q1406" i="1"/>
  <c r="U1406" i="1" s="1"/>
  <c r="Q1407" i="1"/>
  <c r="U1407" i="1" s="1"/>
  <c r="Q1408" i="1"/>
  <c r="U1408" i="1" s="1"/>
  <c r="Q1409" i="1"/>
  <c r="U1409" i="1" s="1"/>
  <c r="Q1410" i="1"/>
  <c r="U1410" i="1" s="1"/>
  <c r="Q1411" i="1"/>
  <c r="U1411" i="1" s="1"/>
  <c r="Q1412" i="1"/>
  <c r="U1412" i="1" s="1"/>
  <c r="Q1413" i="1"/>
  <c r="U1413" i="1" s="1"/>
  <c r="Q1414" i="1"/>
  <c r="U1414" i="1" s="1"/>
  <c r="Q1415" i="1"/>
  <c r="Q1416" i="1"/>
  <c r="U1416" i="1" s="1"/>
  <c r="Q1417" i="1"/>
  <c r="U1417" i="1" s="1"/>
  <c r="Q1418" i="1"/>
  <c r="U1418" i="1" s="1"/>
  <c r="Q1419" i="1"/>
  <c r="U1419" i="1" s="1"/>
  <c r="Q1420" i="1"/>
  <c r="U1420" i="1" s="1"/>
  <c r="Q1421" i="1"/>
  <c r="U1421" i="1" s="1"/>
  <c r="Q1422" i="1"/>
  <c r="U1422" i="1" s="1"/>
  <c r="Q1423" i="1"/>
  <c r="U1423" i="1" s="1"/>
  <c r="Q1424" i="1"/>
  <c r="U1424" i="1" s="1"/>
  <c r="Q1425" i="1"/>
  <c r="U1425" i="1" s="1"/>
  <c r="Q1426" i="1"/>
  <c r="U1426" i="1" s="1"/>
  <c r="Q1427" i="1"/>
  <c r="U1427" i="1" s="1"/>
  <c r="Q1428" i="1"/>
  <c r="U1428" i="1" s="1"/>
  <c r="Q1429" i="1"/>
  <c r="U1429" i="1" s="1"/>
  <c r="Q1430" i="1"/>
  <c r="U1430" i="1" s="1"/>
  <c r="Q1431" i="1"/>
  <c r="U1431" i="1" s="1"/>
  <c r="Q1432" i="1"/>
  <c r="U1432" i="1" s="1"/>
  <c r="Q1433" i="1"/>
  <c r="U1433" i="1" s="1"/>
  <c r="Q1434" i="1"/>
  <c r="U1434" i="1" s="1"/>
  <c r="Q1435" i="1"/>
  <c r="U1435" i="1" s="1"/>
  <c r="Q1436" i="1"/>
  <c r="U1436" i="1" s="1"/>
  <c r="Q1437" i="1"/>
  <c r="U1437" i="1" s="1"/>
  <c r="Q1438" i="1"/>
  <c r="U1438" i="1" s="1"/>
  <c r="Q1439" i="1"/>
  <c r="U1439" i="1" s="1"/>
  <c r="Q1440" i="1"/>
  <c r="U1440" i="1" s="1"/>
  <c r="Q1441" i="1"/>
  <c r="U1441" i="1" s="1"/>
  <c r="Q1442" i="1"/>
  <c r="U1442" i="1" s="1"/>
  <c r="Q1443" i="1"/>
  <c r="U1443" i="1" s="1"/>
  <c r="Q1444" i="1"/>
  <c r="U1444" i="1" s="1"/>
  <c r="Q1445" i="1"/>
  <c r="U1445" i="1" s="1"/>
  <c r="Q1446" i="1"/>
  <c r="U1446" i="1" s="1"/>
  <c r="Q1447" i="1"/>
  <c r="U1447" i="1" s="1"/>
  <c r="Q1448" i="1"/>
  <c r="U1448" i="1" s="1"/>
  <c r="Q1449" i="1"/>
  <c r="U1449" i="1" s="1"/>
  <c r="Q1450" i="1"/>
  <c r="U1450" i="1" s="1"/>
  <c r="Q1451" i="1"/>
  <c r="U1451" i="1" s="1"/>
  <c r="Q1452" i="1"/>
  <c r="U1452" i="1" s="1"/>
  <c r="Q1453" i="1"/>
  <c r="U1453" i="1" s="1"/>
  <c r="Q1454" i="1"/>
  <c r="U1454" i="1" s="1"/>
  <c r="Q1455" i="1"/>
  <c r="U1455" i="1" s="1"/>
  <c r="Q1456" i="1"/>
  <c r="U1456" i="1" s="1"/>
  <c r="Q1457" i="1"/>
  <c r="U1457" i="1" s="1"/>
  <c r="Q1458" i="1"/>
  <c r="U1458" i="1" s="1"/>
  <c r="Q1459" i="1"/>
  <c r="U1459" i="1" s="1"/>
  <c r="Q1460" i="1"/>
  <c r="U1460" i="1" s="1"/>
  <c r="Q1461" i="1"/>
  <c r="U1461" i="1" s="1"/>
  <c r="Q1462" i="1"/>
  <c r="U1462" i="1" s="1"/>
  <c r="Q1463" i="1"/>
  <c r="U1463" i="1" s="1"/>
  <c r="Q1464" i="1"/>
  <c r="U1464" i="1" s="1"/>
  <c r="Q1465" i="1"/>
  <c r="U1465" i="1" s="1"/>
  <c r="Q1466" i="1"/>
  <c r="U1466" i="1" s="1"/>
  <c r="Q1467" i="1"/>
  <c r="Q1468" i="1"/>
  <c r="U1468" i="1" s="1"/>
  <c r="Q1469" i="1"/>
  <c r="U1469" i="1" s="1"/>
  <c r="Q1470" i="1"/>
  <c r="U1470" i="1" s="1"/>
  <c r="Q1471" i="1"/>
  <c r="U1471" i="1" s="1"/>
  <c r="Q1472" i="1"/>
  <c r="U1472" i="1" s="1"/>
  <c r="Q1473" i="1"/>
  <c r="U1473" i="1" s="1"/>
  <c r="Q1474" i="1"/>
  <c r="U1474" i="1" s="1"/>
  <c r="Q1475" i="1"/>
  <c r="U1475" i="1" s="1"/>
  <c r="Q1476" i="1"/>
  <c r="U1476" i="1" s="1"/>
  <c r="Q1477" i="1"/>
  <c r="U1477" i="1" s="1"/>
  <c r="Q1478" i="1"/>
  <c r="U1478" i="1" s="1"/>
  <c r="Q1479" i="1"/>
  <c r="Q1480" i="1"/>
  <c r="U1480" i="1" s="1"/>
  <c r="Q1481" i="1"/>
  <c r="U1481" i="1" s="1"/>
  <c r="Q1482" i="1"/>
  <c r="U1482" i="1" s="1"/>
  <c r="Q1483" i="1"/>
  <c r="U1483" i="1" s="1"/>
  <c r="Q1484" i="1"/>
  <c r="U1484" i="1" s="1"/>
  <c r="Q1485" i="1"/>
  <c r="U1485" i="1" s="1"/>
  <c r="Q1486" i="1"/>
  <c r="U1486" i="1" s="1"/>
  <c r="Q1487" i="1"/>
  <c r="U1487" i="1" s="1"/>
  <c r="Q1488" i="1"/>
  <c r="U1488" i="1" s="1"/>
  <c r="Q1489" i="1"/>
  <c r="U1489" i="1" s="1"/>
  <c r="Q1490" i="1"/>
  <c r="U1490" i="1" s="1"/>
  <c r="Q1491" i="1"/>
  <c r="U1491" i="1" s="1"/>
  <c r="Q1492" i="1"/>
  <c r="U1492" i="1" s="1"/>
  <c r="Q1493" i="1"/>
  <c r="U1493" i="1" s="1"/>
  <c r="Q1494" i="1"/>
  <c r="U1494" i="1" s="1"/>
  <c r="Q1495" i="1"/>
  <c r="U1495" i="1" s="1"/>
  <c r="Q1496" i="1"/>
  <c r="U1496" i="1" s="1"/>
  <c r="Q1497" i="1"/>
  <c r="U1497" i="1" s="1"/>
  <c r="Q1498" i="1"/>
  <c r="U1498" i="1" s="1"/>
  <c r="Q1499" i="1"/>
  <c r="U1499" i="1" s="1"/>
  <c r="Q1500" i="1"/>
  <c r="U1500" i="1" s="1"/>
  <c r="Q1501" i="1"/>
  <c r="U1501" i="1" s="1"/>
  <c r="Q1502" i="1"/>
  <c r="U1502" i="1" s="1"/>
  <c r="Q1503" i="1"/>
  <c r="U1503" i="1" s="1"/>
  <c r="Q1504" i="1"/>
  <c r="U1504" i="1" s="1"/>
  <c r="Q1505" i="1"/>
  <c r="U1505" i="1" s="1"/>
  <c r="Q1506" i="1"/>
  <c r="U1506" i="1" s="1"/>
  <c r="Q1507" i="1"/>
  <c r="U1507" i="1" s="1"/>
  <c r="Q1508" i="1"/>
  <c r="U1508" i="1" s="1"/>
  <c r="Q1509" i="1"/>
  <c r="U1509" i="1" s="1"/>
  <c r="Q1510" i="1"/>
  <c r="U1510" i="1" s="1"/>
  <c r="Q1511" i="1"/>
  <c r="U1511" i="1" s="1"/>
  <c r="Q1512" i="1"/>
  <c r="U1512" i="1" s="1"/>
  <c r="Q1513" i="1"/>
  <c r="U1513" i="1" s="1"/>
  <c r="Q1514" i="1"/>
  <c r="U1514" i="1" s="1"/>
  <c r="Q1515" i="1"/>
  <c r="U1515" i="1" s="1"/>
  <c r="Q1516" i="1"/>
  <c r="U1516" i="1" s="1"/>
  <c r="Q1517" i="1"/>
  <c r="U1517" i="1" s="1"/>
  <c r="Q1518" i="1"/>
  <c r="U1518" i="1" s="1"/>
  <c r="Q1519" i="1"/>
  <c r="U1519" i="1" s="1"/>
  <c r="Q1520" i="1"/>
  <c r="U1520" i="1" s="1"/>
  <c r="Q1521" i="1"/>
  <c r="U1521" i="1" s="1"/>
  <c r="Q1522" i="1"/>
  <c r="U1522" i="1" s="1"/>
  <c r="Q1523" i="1"/>
  <c r="U1523" i="1" s="1"/>
  <c r="Q1524" i="1"/>
  <c r="U1524" i="1" s="1"/>
  <c r="Q1525" i="1"/>
  <c r="U1525" i="1" s="1"/>
  <c r="Q1526" i="1"/>
  <c r="U1526" i="1" s="1"/>
  <c r="Q1527" i="1"/>
  <c r="U1527" i="1" s="1"/>
  <c r="Q1528" i="1"/>
  <c r="U1528" i="1" s="1"/>
  <c r="Q1529" i="1"/>
  <c r="U1529" i="1" s="1"/>
  <c r="Q1530" i="1"/>
  <c r="U1530" i="1" s="1"/>
  <c r="Q1531" i="1"/>
  <c r="U1531" i="1" s="1"/>
  <c r="Q1532" i="1"/>
  <c r="U1532" i="1" s="1"/>
  <c r="Q1533" i="1"/>
  <c r="U1533" i="1" s="1"/>
  <c r="Q1534" i="1"/>
  <c r="U1534" i="1" s="1"/>
  <c r="Q1535" i="1"/>
  <c r="U1535" i="1" s="1"/>
  <c r="Q1536" i="1"/>
  <c r="U1536" i="1" s="1"/>
  <c r="Q1537" i="1"/>
  <c r="U1537" i="1" s="1"/>
  <c r="Q1538" i="1"/>
  <c r="U1538" i="1" s="1"/>
  <c r="Q1539" i="1"/>
  <c r="U1539" i="1" s="1"/>
  <c r="Q1540" i="1"/>
  <c r="U1540" i="1" s="1"/>
  <c r="Q1541" i="1"/>
  <c r="U1541" i="1" s="1"/>
  <c r="Q1542" i="1"/>
  <c r="U1542" i="1" s="1"/>
  <c r="Q1543" i="1"/>
  <c r="Q1544" i="1"/>
  <c r="U1544" i="1" s="1"/>
  <c r="Q1545" i="1"/>
  <c r="U1545" i="1" s="1"/>
  <c r="Q1546" i="1"/>
  <c r="U1546" i="1" s="1"/>
  <c r="Q1547" i="1"/>
  <c r="U1547" i="1" s="1"/>
  <c r="Q1548" i="1"/>
  <c r="U1548" i="1" s="1"/>
  <c r="Q1549" i="1"/>
  <c r="U1549" i="1" s="1"/>
  <c r="Q1550" i="1"/>
  <c r="U1550" i="1" s="1"/>
  <c r="Q1551" i="1"/>
  <c r="U1551" i="1" s="1"/>
  <c r="Q1552" i="1"/>
  <c r="U1552" i="1" s="1"/>
  <c r="Q1553" i="1"/>
  <c r="U1553" i="1" s="1"/>
  <c r="Q1554" i="1"/>
  <c r="U1554" i="1" s="1"/>
  <c r="Q1555" i="1"/>
  <c r="U1555" i="1" s="1"/>
  <c r="Q1556" i="1"/>
  <c r="U1556" i="1" s="1"/>
  <c r="Q1557" i="1"/>
  <c r="U1557" i="1" s="1"/>
  <c r="Q1558" i="1"/>
  <c r="U1558" i="1" s="1"/>
  <c r="Q1559" i="1"/>
  <c r="U1559" i="1" s="1"/>
  <c r="Q1560" i="1"/>
  <c r="U1560" i="1" s="1"/>
  <c r="Q1561" i="1"/>
  <c r="U1561" i="1" s="1"/>
  <c r="Q1562" i="1"/>
  <c r="U1562" i="1" s="1"/>
  <c r="Q1563" i="1"/>
  <c r="U1563" i="1" s="1"/>
  <c r="Q1564" i="1"/>
  <c r="U1564" i="1" s="1"/>
  <c r="Q1565" i="1"/>
  <c r="U1565" i="1" s="1"/>
  <c r="Q1566" i="1"/>
  <c r="U1566" i="1" s="1"/>
  <c r="Q1567" i="1"/>
  <c r="U1567" i="1" s="1"/>
  <c r="Q1568" i="1"/>
  <c r="U1568" i="1" s="1"/>
  <c r="Q1569" i="1"/>
  <c r="U1569" i="1" s="1"/>
  <c r="Q1570" i="1"/>
  <c r="U1570" i="1" s="1"/>
  <c r="Q1571" i="1"/>
  <c r="U1571" i="1" s="1"/>
  <c r="Q1572" i="1"/>
  <c r="U1572" i="1" s="1"/>
  <c r="Q1573" i="1"/>
  <c r="U1573" i="1" s="1"/>
  <c r="Q1574" i="1"/>
  <c r="U1574" i="1" s="1"/>
  <c r="Q1575" i="1"/>
  <c r="U1575" i="1" s="1"/>
  <c r="Q1576" i="1"/>
  <c r="U1576" i="1" s="1"/>
  <c r="Q1577" i="1"/>
  <c r="U1577" i="1" s="1"/>
  <c r="Q1578" i="1"/>
  <c r="U1578" i="1" s="1"/>
  <c r="Q1579" i="1"/>
  <c r="U1579" i="1" s="1"/>
  <c r="Q1580" i="1"/>
  <c r="U1580" i="1" s="1"/>
  <c r="Q1581" i="1"/>
  <c r="U1581" i="1" s="1"/>
  <c r="Q1582" i="1"/>
  <c r="U1582" i="1" s="1"/>
  <c r="Q1583" i="1"/>
  <c r="U1583" i="1" s="1"/>
  <c r="Q1584" i="1"/>
  <c r="U1584" i="1" s="1"/>
  <c r="Q1585" i="1"/>
  <c r="U1585" i="1" s="1"/>
  <c r="Q1586" i="1"/>
  <c r="U1586" i="1" s="1"/>
  <c r="Q1587" i="1"/>
  <c r="U1587" i="1" s="1"/>
  <c r="Q1588" i="1"/>
  <c r="U1588" i="1" s="1"/>
  <c r="Q1589" i="1"/>
  <c r="U1589" i="1" s="1"/>
  <c r="Q1590" i="1"/>
  <c r="U1590" i="1" s="1"/>
  <c r="Q1591" i="1"/>
  <c r="U1591" i="1" s="1"/>
  <c r="Q1592" i="1"/>
  <c r="U1592" i="1" s="1"/>
  <c r="Q1593" i="1"/>
  <c r="U1593" i="1" s="1"/>
  <c r="Q1594" i="1"/>
  <c r="U1594" i="1" s="1"/>
  <c r="Q1595" i="1"/>
  <c r="Q1596" i="1"/>
  <c r="U1596" i="1" s="1"/>
  <c r="Q1597" i="1"/>
  <c r="U1597" i="1" s="1"/>
  <c r="Q1598" i="1"/>
  <c r="U1598" i="1" s="1"/>
  <c r="Q1599" i="1"/>
  <c r="U1599" i="1" s="1"/>
  <c r="Q1600" i="1"/>
  <c r="U1600" i="1" s="1"/>
  <c r="Q1601" i="1"/>
  <c r="U1601" i="1" s="1"/>
  <c r="Q1602" i="1"/>
  <c r="U1602" i="1" s="1"/>
  <c r="Q1603" i="1"/>
  <c r="U1603" i="1" s="1"/>
  <c r="Q1604" i="1"/>
  <c r="U1604" i="1" s="1"/>
  <c r="Q1605" i="1"/>
  <c r="U1605" i="1" s="1"/>
  <c r="Q1606" i="1"/>
  <c r="U1606" i="1" s="1"/>
  <c r="Q1607" i="1"/>
  <c r="Q1608" i="1"/>
  <c r="U1608" i="1" s="1"/>
  <c r="Q1609" i="1"/>
  <c r="U1609" i="1" s="1"/>
  <c r="Q1610" i="1"/>
  <c r="U1610" i="1" s="1"/>
  <c r="Q1611" i="1"/>
  <c r="U1611" i="1" s="1"/>
  <c r="Q1612" i="1"/>
  <c r="U1612" i="1" s="1"/>
  <c r="Q1613" i="1"/>
  <c r="U1613" i="1" s="1"/>
  <c r="Q1614" i="1"/>
  <c r="U1614" i="1" s="1"/>
  <c r="Q1615" i="1"/>
  <c r="U1615" i="1" s="1"/>
  <c r="Q1616" i="1"/>
  <c r="U1616" i="1" s="1"/>
  <c r="Q1617" i="1"/>
  <c r="U1617" i="1" s="1"/>
  <c r="Q1618" i="1"/>
  <c r="U1618" i="1" s="1"/>
  <c r="Q1619" i="1"/>
  <c r="U1619" i="1" s="1"/>
  <c r="Q1620" i="1"/>
  <c r="U1620" i="1" s="1"/>
  <c r="Q1621" i="1"/>
  <c r="U1621" i="1" s="1"/>
  <c r="Q1622" i="1"/>
  <c r="U1622" i="1" s="1"/>
  <c r="Q1623" i="1"/>
  <c r="U1623" i="1" s="1"/>
  <c r="Q1624" i="1"/>
  <c r="U1624" i="1" s="1"/>
  <c r="Q1625" i="1"/>
  <c r="U1625" i="1" s="1"/>
  <c r="Q1626" i="1"/>
  <c r="U1626" i="1" s="1"/>
  <c r="Q1627" i="1"/>
  <c r="U1627" i="1" s="1"/>
  <c r="U643" i="1" l="1"/>
  <c r="U644" i="1"/>
  <c r="U645" i="1"/>
  <c r="U646" i="1"/>
  <c r="U647" i="1"/>
  <c r="U648" i="1"/>
  <c r="Q585" i="1" l="1"/>
  <c r="U585" i="1" s="1"/>
  <c r="Q586" i="1"/>
  <c r="U586" i="1" s="1"/>
  <c r="Q587" i="1"/>
  <c r="U587" i="1" s="1"/>
  <c r="Q588" i="1"/>
  <c r="U588" i="1" s="1"/>
  <c r="Q589" i="1"/>
  <c r="U589" i="1" s="1"/>
  <c r="Q590" i="1"/>
  <c r="U590" i="1" s="1"/>
  <c r="Q591" i="1"/>
  <c r="U591" i="1" s="1"/>
  <c r="Q592" i="1"/>
  <c r="U592" i="1" s="1"/>
  <c r="Q593" i="1"/>
  <c r="U593" i="1" s="1"/>
  <c r="Q594" i="1"/>
  <c r="U594" i="1" s="1"/>
  <c r="Q595" i="1"/>
  <c r="U595" i="1" s="1"/>
  <c r="Q596" i="1"/>
  <c r="U596" i="1" s="1"/>
  <c r="Q597" i="1"/>
  <c r="U597" i="1" s="1"/>
  <c r="Q598" i="1"/>
  <c r="U598" i="1" s="1"/>
  <c r="Q599" i="1"/>
  <c r="U599" i="1" s="1"/>
  <c r="Q600" i="1"/>
  <c r="U600" i="1" s="1"/>
  <c r="Q601" i="1"/>
  <c r="U601" i="1" s="1"/>
  <c r="Q602" i="1"/>
  <c r="U602" i="1" s="1"/>
  <c r="Q603" i="1"/>
  <c r="U603" i="1" s="1"/>
  <c r="Q605" i="1"/>
  <c r="U605" i="1" s="1"/>
  <c r="Q606" i="1"/>
  <c r="U606" i="1" s="1"/>
  <c r="Q607" i="1"/>
  <c r="U607" i="1" s="1"/>
  <c r="Q608" i="1"/>
  <c r="U608" i="1" s="1"/>
  <c r="Q610" i="1"/>
  <c r="U610" i="1" s="1"/>
  <c r="Q611" i="1"/>
  <c r="U611" i="1" s="1"/>
  <c r="Q612" i="1"/>
  <c r="U612" i="1" s="1"/>
  <c r="Q614" i="1"/>
  <c r="U614" i="1" s="1"/>
  <c r="Q615" i="1"/>
  <c r="U615" i="1" s="1"/>
  <c r="Q616" i="1"/>
  <c r="U616" i="1" s="1"/>
  <c r="Q617" i="1"/>
  <c r="U617" i="1" s="1"/>
  <c r="Q618" i="1"/>
  <c r="U618" i="1" s="1"/>
  <c r="Q619" i="1"/>
  <c r="U619" i="1" s="1"/>
  <c r="Q620" i="1"/>
  <c r="U620" i="1" s="1"/>
  <c r="Q621" i="1"/>
  <c r="U621" i="1" s="1"/>
  <c r="Q622" i="1"/>
  <c r="U622" i="1" s="1"/>
  <c r="Q623" i="1"/>
  <c r="U623" i="1" s="1"/>
  <c r="Q624" i="1"/>
  <c r="U624" i="1" s="1"/>
  <c r="Q625" i="1"/>
  <c r="U625" i="1" s="1"/>
  <c r="Q626" i="1"/>
  <c r="U626" i="1" s="1"/>
  <c r="Q627" i="1"/>
  <c r="U627" i="1" s="1"/>
  <c r="Q628" i="1"/>
  <c r="U628" i="1" s="1"/>
  <c r="Q629" i="1"/>
  <c r="U629" i="1" s="1"/>
  <c r="Q630" i="1"/>
  <c r="U630" i="1" s="1"/>
  <c r="Q632" i="1"/>
  <c r="U632" i="1" s="1"/>
  <c r="Q633" i="1"/>
  <c r="U633" i="1" s="1"/>
  <c r="Q634" i="1"/>
  <c r="U634" i="1" s="1"/>
  <c r="Q636" i="1"/>
  <c r="U636" i="1" s="1"/>
  <c r="Q637" i="1"/>
  <c r="U637" i="1" s="1"/>
  <c r="Q638" i="1"/>
  <c r="U638" i="1" s="1"/>
  <c r="Q639" i="1"/>
  <c r="U639" i="1" s="1"/>
  <c r="Q640" i="1"/>
  <c r="U640" i="1" s="1"/>
  <c r="Q641" i="1"/>
  <c r="U641" i="1" s="1"/>
  <c r="Q584" i="1"/>
  <c r="U584" i="1" s="1"/>
  <c r="N642" i="1"/>
  <c r="Q642" i="1" s="1"/>
  <c r="U642" i="1" s="1"/>
  <c r="N635" i="1"/>
  <c r="Q635" i="1" s="1"/>
  <c r="U635" i="1" s="1"/>
  <c r="N631" i="1"/>
  <c r="Q631" i="1" s="1"/>
  <c r="U631" i="1" s="1"/>
  <c r="N613" i="1"/>
  <c r="Q613" i="1" s="1"/>
  <c r="U613" i="1" s="1"/>
  <c r="N609" i="1"/>
  <c r="Q609" i="1" s="1"/>
  <c r="U609" i="1" s="1"/>
  <c r="N604" i="1"/>
  <c r="Q604" i="1" s="1"/>
  <c r="U604" i="1" s="1"/>
  <c r="Q3" i="1" l="1"/>
  <c r="U3" i="1" s="1"/>
  <c r="Q4" i="1"/>
  <c r="U4" i="1" s="1"/>
  <c r="Q5" i="1"/>
  <c r="U5" i="1" s="1"/>
  <c r="Q6" i="1"/>
  <c r="U6" i="1" s="1"/>
  <c r="Q7" i="1"/>
  <c r="U7" i="1" s="1"/>
  <c r="Q8" i="1"/>
  <c r="U8" i="1" s="1"/>
  <c r="Q9" i="1"/>
  <c r="U9" i="1" s="1"/>
  <c r="Q10" i="1"/>
  <c r="U10" i="1" s="1"/>
  <c r="Q11" i="1"/>
  <c r="U11" i="1" s="1"/>
  <c r="Q12" i="1"/>
  <c r="U12" i="1" s="1"/>
  <c r="Q13" i="1"/>
  <c r="U13" i="1" s="1"/>
  <c r="Q14" i="1"/>
  <c r="U14" i="1" s="1"/>
  <c r="Q15" i="1"/>
  <c r="U15" i="1" s="1"/>
  <c r="Q16" i="1"/>
  <c r="U16" i="1" s="1"/>
  <c r="Q17" i="1"/>
  <c r="U17" i="1" s="1"/>
  <c r="Q18" i="1"/>
  <c r="U18" i="1" s="1"/>
  <c r="Q19" i="1"/>
  <c r="U19" i="1" s="1"/>
  <c r="Q20" i="1"/>
  <c r="U20" i="1" s="1"/>
  <c r="Q21" i="1"/>
  <c r="U21" i="1" s="1"/>
  <c r="Q22" i="1"/>
  <c r="U22" i="1" s="1"/>
  <c r="Q23" i="1"/>
  <c r="U23" i="1" s="1"/>
  <c r="Q24" i="1"/>
  <c r="U24" i="1" s="1"/>
  <c r="Q25" i="1"/>
  <c r="U25" i="1" s="1"/>
  <c r="Q26" i="1"/>
  <c r="U26" i="1" s="1"/>
  <c r="Q27" i="1"/>
  <c r="U27" i="1" s="1"/>
  <c r="Q28" i="1"/>
  <c r="U28" i="1" s="1"/>
  <c r="Q29" i="1"/>
  <c r="U29" i="1" s="1"/>
  <c r="Q30" i="1"/>
  <c r="U30" i="1" s="1"/>
  <c r="Q31" i="1"/>
  <c r="U31" i="1" s="1"/>
  <c r="Q32" i="1"/>
  <c r="U32" i="1" s="1"/>
  <c r="Q33" i="1"/>
  <c r="U33" i="1" s="1"/>
  <c r="Q34" i="1"/>
  <c r="U34" i="1" s="1"/>
  <c r="Q35" i="1"/>
  <c r="U35" i="1" s="1"/>
  <c r="Q36" i="1"/>
  <c r="U36" i="1" s="1"/>
  <c r="Q37" i="1"/>
  <c r="U37" i="1" s="1"/>
  <c r="Q38" i="1"/>
  <c r="U38" i="1" s="1"/>
  <c r="Q39" i="1"/>
  <c r="U39" i="1" s="1"/>
  <c r="Q40" i="1"/>
  <c r="U40" i="1" s="1"/>
  <c r="Q41" i="1"/>
  <c r="U41" i="1" s="1"/>
  <c r="Q42" i="1"/>
  <c r="U42" i="1" s="1"/>
  <c r="Q43" i="1"/>
  <c r="U43" i="1" s="1"/>
  <c r="Q44" i="1"/>
  <c r="U44" i="1" s="1"/>
  <c r="Q45" i="1"/>
  <c r="U45" i="1" s="1"/>
  <c r="Q46" i="1"/>
  <c r="U46" i="1" s="1"/>
  <c r="Q47" i="1"/>
  <c r="U47" i="1" s="1"/>
  <c r="Q48" i="1"/>
  <c r="U48" i="1" s="1"/>
  <c r="Q49" i="1"/>
  <c r="U49" i="1" s="1"/>
  <c r="Q50" i="1"/>
  <c r="U50" i="1" s="1"/>
  <c r="Q51" i="1"/>
  <c r="U51" i="1" s="1"/>
  <c r="Q52" i="1"/>
  <c r="U52" i="1" s="1"/>
  <c r="Q53" i="1"/>
  <c r="U53" i="1" s="1"/>
  <c r="Q54" i="1"/>
  <c r="U54" i="1" s="1"/>
  <c r="Q55" i="1"/>
  <c r="U55" i="1" s="1"/>
  <c r="Q56" i="1"/>
  <c r="U56" i="1" s="1"/>
  <c r="Q57" i="1"/>
  <c r="U57" i="1" s="1"/>
  <c r="Q58" i="1"/>
  <c r="U58" i="1" s="1"/>
  <c r="Q59" i="1"/>
  <c r="U59" i="1" s="1"/>
  <c r="Q61" i="1"/>
  <c r="U61" i="1" s="1"/>
  <c r="Q62" i="1"/>
  <c r="U62" i="1" s="1"/>
  <c r="Q63" i="1"/>
  <c r="U63" i="1" s="1"/>
  <c r="Q64" i="1"/>
  <c r="U64" i="1" s="1"/>
  <c r="Q65" i="1"/>
  <c r="U65" i="1" s="1"/>
  <c r="Q66" i="1"/>
  <c r="U66" i="1" s="1"/>
  <c r="Q67" i="1"/>
  <c r="U67" i="1" s="1"/>
  <c r="Q68" i="1"/>
  <c r="U68" i="1" s="1"/>
  <c r="Q69" i="1"/>
  <c r="U69" i="1" s="1"/>
  <c r="Q71" i="1"/>
  <c r="U71" i="1" s="1"/>
  <c r="Q72" i="1"/>
  <c r="U72" i="1" s="1"/>
  <c r="Q73" i="1"/>
  <c r="U73" i="1" s="1"/>
  <c r="Q75" i="1"/>
  <c r="U75" i="1" s="1"/>
  <c r="Q76" i="1"/>
  <c r="U76" i="1" s="1"/>
  <c r="Q77" i="1"/>
  <c r="U77" i="1" s="1"/>
  <c r="Q78" i="1"/>
  <c r="U78" i="1" s="1"/>
  <c r="Q79" i="1"/>
  <c r="U79" i="1" s="1"/>
  <c r="Q80" i="1"/>
  <c r="U80" i="1" s="1"/>
  <c r="Q81" i="1"/>
  <c r="U81" i="1" s="1"/>
  <c r="Q82" i="1"/>
  <c r="U82" i="1" s="1"/>
  <c r="Q83" i="1"/>
  <c r="U83" i="1" s="1"/>
  <c r="Q84" i="1"/>
  <c r="U84" i="1" s="1"/>
  <c r="Q86" i="1"/>
  <c r="U86" i="1" s="1"/>
  <c r="Q87" i="1"/>
  <c r="U87" i="1" s="1"/>
  <c r="Q88" i="1"/>
  <c r="U88" i="1" s="1"/>
  <c r="Q89" i="1"/>
  <c r="U89" i="1" s="1"/>
  <c r="Q90" i="1"/>
  <c r="U90" i="1" s="1"/>
  <c r="Q91" i="1"/>
  <c r="U91" i="1" s="1"/>
  <c r="Q92" i="1"/>
  <c r="U92" i="1" s="1"/>
  <c r="Q93" i="1"/>
  <c r="U93" i="1" s="1"/>
  <c r="Q94" i="1"/>
  <c r="U94" i="1" s="1"/>
  <c r="Q95" i="1"/>
  <c r="U95" i="1" s="1"/>
  <c r="Q96" i="1"/>
  <c r="U96" i="1" s="1"/>
  <c r="Q97" i="1"/>
  <c r="U97" i="1" s="1"/>
  <c r="Q98" i="1"/>
  <c r="U98" i="1" s="1"/>
  <c r="Q99" i="1"/>
  <c r="U99" i="1" s="1"/>
  <c r="Q100" i="1"/>
  <c r="U100" i="1" s="1"/>
  <c r="Q101" i="1"/>
  <c r="U101" i="1" s="1"/>
  <c r="Q102" i="1"/>
  <c r="U102" i="1" s="1"/>
  <c r="Q103" i="1"/>
  <c r="U103" i="1" s="1"/>
  <c r="Q104" i="1"/>
  <c r="U104" i="1" s="1"/>
  <c r="Q105" i="1"/>
  <c r="U105" i="1" s="1"/>
  <c r="Q106" i="1"/>
  <c r="U106" i="1" s="1"/>
  <c r="Q107" i="1"/>
  <c r="U107" i="1" s="1"/>
  <c r="Q108" i="1"/>
  <c r="U108" i="1" s="1"/>
  <c r="Q109" i="1"/>
  <c r="U109" i="1" s="1"/>
  <c r="Q110" i="1"/>
  <c r="U110" i="1" s="1"/>
  <c r="Q111" i="1"/>
  <c r="U111" i="1" s="1"/>
  <c r="Q112" i="1"/>
  <c r="U112" i="1" s="1"/>
  <c r="Q113" i="1"/>
  <c r="U113" i="1" s="1"/>
  <c r="Q114" i="1"/>
  <c r="U114" i="1" s="1"/>
  <c r="Q115" i="1"/>
  <c r="U115" i="1" s="1"/>
  <c r="Q116" i="1"/>
  <c r="U116" i="1" s="1"/>
  <c r="Q117" i="1"/>
  <c r="U117" i="1" s="1"/>
  <c r="Q118" i="1"/>
  <c r="U118" i="1" s="1"/>
  <c r="Q119" i="1"/>
  <c r="U119" i="1" s="1"/>
  <c r="Q120" i="1"/>
  <c r="U120" i="1" s="1"/>
  <c r="Q121" i="1"/>
  <c r="U121" i="1" s="1"/>
  <c r="Q122" i="1"/>
  <c r="U122" i="1" s="1"/>
  <c r="Q123" i="1"/>
  <c r="U123" i="1" s="1"/>
  <c r="Q124" i="1"/>
  <c r="U124" i="1" s="1"/>
  <c r="Q125" i="1"/>
  <c r="U125" i="1" s="1"/>
  <c r="Q126" i="1"/>
  <c r="U126" i="1" s="1"/>
  <c r="Q127" i="1"/>
  <c r="U127" i="1" s="1"/>
  <c r="Q128" i="1"/>
  <c r="U128" i="1" s="1"/>
  <c r="Q129" i="1"/>
  <c r="U129" i="1" s="1"/>
  <c r="Q130" i="1"/>
  <c r="U130" i="1" s="1"/>
  <c r="Q131" i="1"/>
  <c r="U131" i="1" s="1"/>
  <c r="Q132" i="1"/>
  <c r="U132" i="1" s="1"/>
  <c r="Q133" i="1"/>
  <c r="U133" i="1" s="1"/>
  <c r="Q134" i="1"/>
  <c r="U134" i="1" s="1"/>
  <c r="Q135" i="1"/>
  <c r="U135" i="1" s="1"/>
  <c r="Q136" i="1"/>
  <c r="U136" i="1" s="1"/>
  <c r="Q137" i="1"/>
  <c r="U137" i="1" s="1"/>
  <c r="Q138" i="1"/>
  <c r="U138" i="1" s="1"/>
  <c r="Q139" i="1"/>
  <c r="U139" i="1" s="1"/>
  <c r="Q140" i="1"/>
  <c r="U140" i="1" s="1"/>
  <c r="Q141" i="1"/>
  <c r="U141" i="1" s="1"/>
  <c r="Q142" i="1"/>
  <c r="U142" i="1" s="1"/>
  <c r="Q143" i="1"/>
  <c r="U143" i="1" s="1"/>
  <c r="Q144" i="1"/>
  <c r="U144" i="1" s="1"/>
  <c r="Q145" i="1"/>
  <c r="U145" i="1" s="1"/>
  <c r="Q146" i="1"/>
  <c r="U146" i="1" s="1"/>
  <c r="Q147" i="1"/>
  <c r="U147" i="1" s="1"/>
  <c r="Q148" i="1"/>
  <c r="U148" i="1" s="1"/>
  <c r="Q149" i="1"/>
  <c r="U149" i="1" s="1"/>
  <c r="Q150" i="1"/>
  <c r="U150" i="1" s="1"/>
  <c r="Q151" i="1"/>
  <c r="U151" i="1" s="1"/>
  <c r="Q152" i="1"/>
  <c r="U152" i="1" s="1"/>
  <c r="Q153" i="1"/>
  <c r="U153" i="1" s="1"/>
  <c r="Q154" i="1"/>
  <c r="U154" i="1" s="1"/>
  <c r="Q155" i="1"/>
  <c r="U155" i="1" s="1"/>
  <c r="Q156" i="1"/>
  <c r="U156" i="1" s="1"/>
  <c r="Q157" i="1"/>
  <c r="U157" i="1" s="1"/>
  <c r="Q158" i="1"/>
  <c r="U158" i="1" s="1"/>
  <c r="Q159" i="1"/>
  <c r="U159" i="1" s="1"/>
  <c r="Q160" i="1"/>
  <c r="U160" i="1" s="1"/>
  <c r="Q161" i="1"/>
  <c r="U161" i="1" s="1"/>
  <c r="Q162" i="1"/>
  <c r="U162" i="1" s="1"/>
  <c r="Q163" i="1"/>
  <c r="U163" i="1" s="1"/>
  <c r="Q164" i="1"/>
  <c r="U164" i="1" s="1"/>
  <c r="Q165" i="1"/>
  <c r="U165" i="1" s="1"/>
  <c r="Q166" i="1"/>
  <c r="U166" i="1" s="1"/>
  <c r="Q167" i="1"/>
  <c r="U167" i="1" s="1"/>
  <c r="Q168" i="1"/>
  <c r="U168" i="1" s="1"/>
  <c r="Q169" i="1"/>
  <c r="U169" i="1" s="1"/>
  <c r="Q170" i="1"/>
  <c r="U170" i="1" s="1"/>
  <c r="Q171" i="1"/>
  <c r="U171" i="1" s="1"/>
  <c r="Q172" i="1"/>
  <c r="U172" i="1" s="1"/>
  <c r="Q173" i="1"/>
  <c r="U173" i="1" s="1"/>
  <c r="Q174" i="1"/>
  <c r="U174" i="1" s="1"/>
  <c r="Q175" i="1"/>
  <c r="U175" i="1" s="1"/>
  <c r="Q176" i="1"/>
  <c r="U176" i="1" s="1"/>
  <c r="Q177" i="1"/>
  <c r="U177" i="1" s="1"/>
  <c r="Q178" i="1"/>
  <c r="U178" i="1" s="1"/>
  <c r="Q179" i="1"/>
  <c r="U179" i="1" s="1"/>
  <c r="Q180" i="1"/>
  <c r="U180" i="1" s="1"/>
  <c r="Q181" i="1"/>
  <c r="U181" i="1" s="1"/>
  <c r="Q182" i="1"/>
  <c r="U182" i="1" s="1"/>
  <c r="Q183" i="1"/>
  <c r="U183" i="1" s="1"/>
  <c r="Q184" i="1"/>
  <c r="U184" i="1" s="1"/>
  <c r="Q185" i="1"/>
  <c r="U185" i="1" s="1"/>
  <c r="Q186" i="1"/>
  <c r="U186" i="1" s="1"/>
  <c r="Q187" i="1"/>
  <c r="U187" i="1" s="1"/>
  <c r="Q188" i="1"/>
  <c r="U188" i="1" s="1"/>
  <c r="Q189" i="1"/>
  <c r="U189" i="1" s="1"/>
  <c r="Q190" i="1"/>
  <c r="U190" i="1" s="1"/>
  <c r="Q191" i="1"/>
  <c r="U191" i="1" s="1"/>
  <c r="Q192" i="1"/>
  <c r="U192" i="1" s="1"/>
  <c r="Q193" i="1"/>
  <c r="U193" i="1" s="1"/>
  <c r="Q194" i="1"/>
  <c r="U194" i="1" s="1"/>
  <c r="Q195" i="1"/>
  <c r="U195" i="1" s="1"/>
  <c r="Q196" i="1"/>
  <c r="U196" i="1" s="1"/>
  <c r="Q197" i="1"/>
  <c r="U197" i="1" s="1"/>
  <c r="Q198" i="1"/>
  <c r="U198" i="1" s="1"/>
  <c r="Q199" i="1"/>
  <c r="U199" i="1" s="1"/>
  <c r="Q200" i="1"/>
  <c r="U200" i="1" s="1"/>
  <c r="Q201" i="1"/>
  <c r="U201" i="1" s="1"/>
  <c r="Q202" i="1"/>
  <c r="U202" i="1" s="1"/>
  <c r="Q203" i="1"/>
  <c r="U203" i="1" s="1"/>
  <c r="Q204" i="1"/>
  <c r="U204" i="1" s="1"/>
  <c r="Q205" i="1"/>
  <c r="U205" i="1" s="1"/>
  <c r="Q206" i="1"/>
  <c r="U206" i="1" s="1"/>
  <c r="Q207" i="1"/>
  <c r="U207" i="1" s="1"/>
  <c r="Q208" i="1"/>
  <c r="U208" i="1" s="1"/>
  <c r="Q209" i="1"/>
  <c r="U209" i="1" s="1"/>
  <c r="Q210" i="1"/>
  <c r="U210" i="1" s="1"/>
  <c r="Q211" i="1"/>
  <c r="U211" i="1" s="1"/>
  <c r="Q212" i="1"/>
  <c r="U212" i="1" s="1"/>
  <c r="Q213" i="1"/>
  <c r="U213" i="1" s="1"/>
  <c r="Q214" i="1"/>
  <c r="U214" i="1" s="1"/>
  <c r="Q215" i="1"/>
  <c r="U215" i="1" s="1"/>
  <c r="Q216" i="1"/>
  <c r="U216" i="1" s="1"/>
  <c r="Q217" i="1"/>
  <c r="U217" i="1" s="1"/>
  <c r="Q218" i="1"/>
  <c r="U218" i="1" s="1"/>
  <c r="Q219" i="1"/>
  <c r="U219" i="1" s="1"/>
  <c r="Q220" i="1"/>
  <c r="U220" i="1" s="1"/>
  <c r="Q221" i="1"/>
  <c r="U221" i="1" s="1"/>
  <c r="Q222" i="1"/>
  <c r="U222" i="1" s="1"/>
  <c r="Q223" i="1"/>
  <c r="U223" i="1" s="1"/>
  <c r="Q224" i="1"/>
  <c r="U224" i="1" s="1"/>
  <c r="Q225" i="1"/>
  <c r="U225" i="1" s="1"/>
  <c r="Q226" i="1"/>
  <c r="U226" i="1" s="1"/>
  <c r="Q227" i="1"/>
  <c r="U227" i="1" s="1"/>
  <c r="Q228" i="1"/>
  <c r="U228" i="1" s="1"/>
  <c r="Q229" i="1"/>
  <c r="U229" i="1" s="1"/>
  <c r="Q230" i="1"/>
  <c r="U230" i="1" s="1"/>
  <c r="Q231" i="1"/>
  <c r="U231" i="1" s="1"/>
  <c r="Q232" i="1"/>
  <c r="U232" i="1" s="1"/>
  <c r="Q233" i="1"/>
  <c r="U233" i="1" s="1"/>
  <c r="Q234" i="1"/>
  <c r="U234" i="1" s="1"/>
  <c r="Q235" i="1"/>
  <c r="U235" i="1" s="1"/>
  <c r="Q236" i="1"/>
  <c r="U236" i="1" s="1"/>
  <c r="Q237" i="1"/>
  <c r="U237" i="1" s="1"/>
  <c r="Q238" i="1"/>
  <c r="U238" i="1" s="1"/>
  <c r="Q239" i="1"/>
  <c r="U239" i="1" s="1"/>
  <c r="Q240" i="1"/>
  <c r="U240" i="1" s="1"/>
  <c r="Q241" i="1"/>
  <c r="U241" i="1" s="1"/>
  <c r="Q242" i="1"/>
  <c r="U242" i="1" s="1"/>
  <c r="Q243" i="1"/>
  <c r="U243" i="1" s="1"/>
  <c r="Q244" i="1"/>
  <c r="U244" i="1" s="1"/>
  <c r="Q245" i="1"/>
  <c r="U245" i="1" s="1"/>
  <c r="Q246" i="1"/>
  <c r="U246" i="1" s="1"/>
  <c r="Q247" i="1"/>
  <c r="U247" i="1" s="1"/>
  <c r="Q248" i="1"/>
  <c r="U248" i="1" s="1"/>
  <c r="Q249" i="1"/>
  <c r="U249" i="1" s="1"/>
  <c r="Q250" i="1"/>
  <c r="U250" i="1" s="1"/>
  <c r="Q251" i="1"/>
  <c r="U251" i="1" s="1"/>
  <c r="Q252" i="1"/>
  <c r="U252" i="1" s="1"/>
  <c r="Q253" i="1"/>
  <c r="U253" i="1" s="1"/>
  <c r="Q254" i="1"/>
  <c r="U254" i="1" s="1"/>
  <c r="Q255" i="1"/>
  <c r="U255" i="1" s="1"/>
  <c r="Q256" i="1"/>
  <c r="U256" i="1" s="1"/>
  <c r="Q257" i="1"/>
  <c r="U257" i="1" s="1"/>
  <c r="Q258" i="1"/>
  <c r="U258" i="1" s="1"/>
  <c r="Q259" i="1"/>
  <c r="U259" i="1" s="1"/>
  <c r="Q260" i="1"/>
  <c r="U260" i="1" s="1"/>
  <c r="Q261" i="1"/>
  <c r="U261" i="1" s="1"/>
  <c r="Q262" i="1"/>
  <c r="U262" i="1" s="1"/>
  <c r="Q263" i="1"/>
  <c r="U263" i="1" s="1"/>
  <c r="Q264" i="1"/>
  <c r="U264" i="1" s="1"/>
  <c r="Q265" i="1"/>
  <c r="U265" i="1" s="1"/>
  <c r="Q266" i="1"/>
  <c r="U266" i="1" s="1"/>
  <c r="Q267" i="1"/>
  <c r="U267" i="1" s="1"/>
  <c r="Q268" i="1"/>
  <c r="U268" i="1" s="1"/>
  <c r="Q269" i="1"/>
  <c r="U269" i="1" s="1"/>
  <c r="Q270" i="1"/>
  <c r="U270" i="1" s="1"/>
  <c r="Q271" i="1"/>
  <c r="U271" i="1" s="1"/>
  <c r="Q272" i="1"/>
  <c r="U272" i="1" s="1"/>
  <c r="Q273" i="1"/>
  <c r="U273" i="1" s="1"/>
  <c r="Q274" i="1"/>
  <c r="U274" i="1" s="1"/>
  <c r="Q275" i="1"/>
  <c r="U275" i="1" s="1"/>
  <c r="Q276" i="1"/>
  <c r="U276" i="1" s="1"/>
  <c r="Q277" i="1"/>
  <c r="U277" i="1" s="1"/>
  <c r="Q278" i="1"/>
  <c r="U278" i="1" s="1"/>
  <c r="Q279" i="1"/>
  <c r="U279" i="1" s="1"/>
  <c r="Q280" i="1"/>
  <c r="U280" i="1" s="1"/>
  <c r="Q281" i="1"/>
  <c r="U281" i="1" s="1"/>
  <c r="Q282" i="1"/>
  <c r="U282" i="1" s="1"/>
  <c r="Q283" i="1"/>
  <c r="U283" i="1" s="1"/>
  <c r="Q284" i="1"/>
  <c r="U284" i="1" s="1"/>
  <c r="Q285" i="1"/>
  <c r="U285" i="1" s="1"/>
  <c r="Q286" i="1"/>
  <c r="U286" i="1" s="1"/>
  <c r="Q287" i="1"/>
  <c r="U287" i="1" s="1"/>
  <c r="Q288" i="1"/>
  <c r="U288" i="1" s="1"/>
  <c r="Q289" i="1"/>
  <c r="U289" i="1" s="1"/>
  <c r="Q290" i="1"/>
  <c r="U290" i="1" s="1"/>
  <c r="Q291" i="1"/>
  <c r="U291" i="1" s="1"/>
  <c r="Q292" i="1"/>
  <c r="U292" i="1" s="1"/>
  <c r="Q293" i="1"/>
  <c r="U293" i="1" s="1"/>
  <c r="Q294" i="1"/>
  <c r="U294" i="1" s="1"/>
  <c r="Q295" i="1"/>
  <c r="U295" i="1" s="1"/>
  <c r="Q296" i="1"/>
  <c r="U296" i="1" s="1"/>
  <c r="Q297" i="1"/>
  <c r="U297" i="1" s="1"/>
  <c r="Q298" i="1"/>
  <c r="U298" i="1" s="1"/>
  <c r="Q299" i="1"/>
  <c r="U299" i="1" s="1"/>
  <c r="Q300" i="1"/>
  <c r="U300" i="1" s="1"/>
  <c r="Q301" i="1"/>
  <c r="U301" i="1" s="1"/>
  <c r="Q302" i="1"/>
  <c r="U302" i="1" s="1"/>
  <c r="Q303" i="1"/>
  <c r="U303" i="1" s="1"/>
  <c r="Q304" i="1"/>
  <c r="U304" i="1" s="1"/>
  <c r="Q305" i="1"/>
  <c r="U305" i="1" s="1"/>
  <c r="Q306" i="1"/>
  <c r="U306" i="1" s="1"/>
  <c r="Q307" i="1"/>
  <c r="U307" i="1" s="1"/>
  <c r="Q308" i="1"/>
  <c r="U308" i="1" s="1"/>
  <c r="Q309" i="1"/>
  <c r="U309" i="1" s="1"/>
  <c r="Q310" i="1"/>
  <c r="U310" i="1" s="1"/>
  <c r="Q311" i="1"/>
  <c r="U311" i="1" s="1"/>
  <c r="Q312" i="1"/>
  <c r="U312" i="1" s="1"/>
  <c r="Q313" i="1"/>
  <c r="U313" i="1" s="1"/>
  <c r="Q314" i="1"/>
  <c r="U314" i="1" s="1"/>
  <c r="Q315" i="1"/>
  <c r="U315" i="1" s="1"/>
  <c r="Q316" i="1"/>
  <c r="U316" i="1" s="1"/>
  <c r="Q317" i="1"/>
  <c r="U317" i="1" s="1"/>
  <c r="Q318" i="1"/>
  <c r="U318" i="1" s="1"/>
  <c r="Q319" i="1"/>
  <c r="U319" i="1" s="1"/>
  <c r="Q320" i="1"/>
  <c r="U320" i="1" s="1"/>
  <c r="Q321" i="1"/>
  <c r="U321" i="1" s="1"/>
  <c r="Q322" i="1"/>
  <c r="U322" i="1" s="1"/>
  <c r="Q323" i="1"/>
  <c r="U323" i="1" s="1"/>
  <c r="Q324" i="1"/>
  <c r="U324" i="1" s="1"/>
  <c r="Q325" i="1"/>
  <c r="U325" i="1" s="1"/>
  <c r="Q326" i="1"/>
  <c r="U326" i="1" s="1"/>
  <c r="Q327" i="1"/>
  <c r="U327" i="1" s="1"/>
  <c r="Q328" i="1"/>
  <c r="U328" i="1" s="1"/>
  <c r="Q329" i="1"/>
  <c r="U329" i="1" s="1"/>
  <c r="Q330" i="1"/>
  <c r="U330" i="1" s="1"/>
  <c r="Q331" i="1"/>
  <c r="U331" i="1" s="1"/>
  <c r="Q332" i="1"/>
  <c r="U332" i="1" s="1"/>
  <c r="Q333" i="1"/>
  <c r="U333" i="1" s="1"/>
  <c r="Q334" i="1"/>
  <c r="U334" i="1" s="1"/>
  <c r="Q335" i="1"/>
  <c r="U335" i="1" s="1"/>
  <c r="Q336" i="1"/>
  <c r="U336" i="1" s="1"/>
  <c r="Q337" i="1"/>
  <c r="U337" i="1" s="1"/>
  <c r="Q338" i="1"/>
  <c r="U338" i="1" s="1"/>
  <c r="Q339" i="1"/>
  <c r="U339" i="1" s="1"/>
  <c r="Q340" i="1"/>
  <c r="U340" i="1" s="1"/>
  <c r="Q341" i="1"/>
  <c r="U341" i="1" s="1"/>
  <c r="Q342" i="1"/>
  <c r="U342" i="1" s="1"/>
  <c r="Q343" i="1"/>
  <c r="U343" i="1" s="1"/>
  <c r="Q344" i="1"/>
  <c r="U344" i="1" s="1"/>
  <c r="Q345" i="1"/>
  <c r="U345" i="1" s="1"/>
  <c r="Q346" i="1"/>
  <c r="U346" i="1" s="1"/>
  <c r="Q347" i="1"/>
  <c r="U347" i="1" s="1"/>
  <c r="Q348" i="1"/>
  <c r="U348" i="1" s="1"/>
  <c r="Q349" i="1"/>
  <c r="U349" i="1" s="1"/>
  <c r="Q350" i="1"/>
  <c r="U350" i="1" s="1"/>
  <c r="Q351" i="1"/>
  <c r="U351" i="1" s="1"/>
  <c r="Q352" i="1"/>
  <c r="U352" i="1" s="1"/>
  <c r="Q353" i="1"/>
  <c r="U353" i="1" s="1"/>
  <c r="Q354" i="1"/>
  <c r="U354" i="1" s="1"/>
  <c r="Q355" i="1"/>
  <c r="U355" i="1" s="1"/>
  <c r="Q356" i="1"/>
  <c r="U356" i="1" s="1"/>
  <c r="Q357" i="1"/>
  <c r="U357" i="1" s="1"/>
  <c r="Q358" i="1"/>
  <c r="U358" i="1" s="1"/>
  <c r="Q359" i="1"/>
  <c r="U359" i="1" s="1"/>
  <c r="Q360" i="1"/>
  <c r="U360" i="1" s="1"/>
  <c r="Q361" i="1"/>
  <c r="U361" i="1" s="1"/>
  <c r="Q362" i="1"/>
  <c r="U362" i="1" s="1"/>
  <c r="Q363" i="1"/>
  <c r="U363" i="1" s="1"/>
  <c r="Q364" i="1"/>
  <c r="U364" i="1" s="1"/>
  <c r="Q365" i="1"/>
  <c r="U365" i="1" s="1"/>
  <c r="Q366" i="1"/>
  <c r="U366" i="1" s="1"/>
  <c r="Q367" i="1"/>
  <c r="U367" i="1" s="1"/>
  <c r="Q368" i="1"/>
  <c r="U368" i="1" s="1"/>
  <c r="Q369" i="1"/>
  <c r="U369" i="1" s="1"/>
  <c r="Q370" i="1"/>
  <c r="U370" i="1" s="1"/>
  <c r="Q371" i="1"/>
  <c r="U371" i="1" s="1"/>
  <c r="Q372" i="1"/>
  <c r="U372" i="1" s="1"/>
  <c r="Q373" i="1"/>
  <c r="U373" i="1" s="1"/>
  <c r="Q374" i="1"/>
  <c r="U374" i="1" s="1"/>
  <c r="Q375" i="1"/>
  <c r="U375" i="1" s="1"/>
  <c r="Q376" i="1"/>
  <c r="U376" i="1" s="1"/>
  <c r="Q377" i="1"/>
  <c r="U377" i="1" s="1"/>
  <c r="Q378" i="1"/>
  <c r="U378" i="1" s="1"/>
  <c r="Q379" i="1"/>
  <c r="U379" i="1" s="1"/>
  <c r="Q380" i="1"/>
  <c r="U380" i="1" s="1"/>
  <c r="Q381" i="1"/>
  <c r="U381" i="1" s="1"/>
  <c r="Q382" i="1"/>
  <c r="U382" i="1" s="1"/>
  <c r="Q383" i="1"/>
  <c r="U383" i="1" s="1"/>
  <c r="Q384" i="1"/>
  <c r="U384" i="1" s="1"/>
  <c r="Q385" i="1"/>
  <c r="U385" i="1" s="1"/>
  <c r="Q386" i="1"/>
  <c r="U386" i="1" s="1"/>
  <c r="Q387" i="1"/>
  <c r="U387" i="1" s="1"/>
  <c r="Q388" i="1"/>
  <c r="U388" i="1" s="1"/>
  <c r="Q389" i="1"/>
  <c r="U389" i="1" s="1"/>
  <c r="Q390" i="1"/>
  <c r="U390" i="1" s="1"/>
  <c r="Q391" i="1"/>
  <c r="U391" i="1" s="1"/>
  <c r="Q392" i="1"/>
  <c r="U392" i="1" s="1"/>
  <c r="Q393" i="1"/>
  <c r="U393" i="1" s="1"/>
  <c r="Q394" i="1"/>
  <c r="U394" i="1" s="1"/>
  <c r="Q395" i="1"/>
  <c r="U395" i="1" s="1"/>
  <c r="Q396" i="1"/>
  <c r="U396" i="1" s="1"/>
  <c r="Q397" i="1"/>
  <c r="U397" i="1" s="1"/>
  <c r="Q398" i="1"/>
  <c r="U398" i="1" s="1"/>
  <c r="Q399" i="1"/>
  <c r="U399" i="1" s="1"/>
  <c r="Q400" i="1"/>
  <c r="U400" i="1" s="1"/>
  <c r="Q401" i="1"/>
  <c r="U401" i="1" s="1"/>
  <c r="Q402" i="1"/>
  <c r="U402" i="1" s="1"/>
  <c r="Q403" i="1"/>
  <c r="U403" i="1" s="1"/>
  <c r="Q404" i="1"/>
  <c r="U404" i="1" s="1"/>
  <c r="Q405" i="1"/>
  <c r="U405" i="1" s="1"/>
  <c r="Q406" i="1"/>
  <c r="U406" i="1" s="1"/>
  <c r="Q407" i="1"/>
  <c r="U407" i="1" s="1"/>
  <c r="Q408" i="1"/>
  <c r="U408" i="1" s="1"/>
  <c r="Q409" i="1"/>
  <c r="U409" i="1" s="1"/>
  <c r="Q410" i="1"/>
  <c r="U410" i="1" s="1"/>
  <c r="Q411" i="1"/>
  <c r="U411" i="1" s="1"/>
  <c r="Q412" i="1"/>
  <c r="U412" i="1" s="1"/>
  <c r="Q413" i="1"/>
  <c r="U413" i="1" s="1"/>
  <c r="Q414" i="1"/>
  <c r="U414" i="1" s="1"/>
  <c r="Q415" i="1"/>
  <c r="U415" i="1" s="1"/>
  <c r="Q416" i="1"/>
  <c r="U416" i="1" s="1"/>
  <c r="Q417" i="1"/>
  <c r="U417" i="1" s="1"/>
  <c r="Q418" i="1"/>
  <c r="U418" i="1" s="1"/>
  <c r="Q419" i="1"/>
  <c r="U419" i="1" s="1"/>
  <c r="Q420" i="1"/>
  <c r="U420" i="1" s="1"/>
  <c r="Q421" i="1"/>
  <c r="U421" i="1" s="1"/>
  <c r="Q422" i="1"/>
  <c r="U422" i="1" s="1"/>
  <c r="Q423" i="1"/>
  <c r="U423" i="1" s="1"/>
  <c r="Q424" i="1"/>
  <c r="U424" i="1" s="1"/>
  <c r="Q425" i="1"/>
  <c r="U425" i="1" s="1"/>
  <c r="Q426" i="1"/>
  <c r="U426" i="1" s="1"/>
  <c r="Q427" i="1"/>
  <c r="U427" i="1" s="1"/>
  <c r="Q428" i="1"/>
  <c r="U428" i="1" s="1"/>
  <c r="Q429" i="1"/>
  <c r="U429" i="1" s="1"/>
  <c r="Q430" i="1"/>
  <c r="U430" i="1" s="1"/>
  <c r="Q431" i="1"/>
  <c r="U431" i="1" s="1"/>
  <c r="Q432" i="1"/>
  <c r="U432" i="1" s="1"/>
  <c r="Q433" i="1"/>
  <c r="U433" i="1" s="1"/>
  <c r="Q434" i="1"/>
  <c r="U434" i="1" s="1"/>
  <c r="Q435" i="1"/>
  <c r="U435" i="1" s="1"/>
  <c r="Q436" i="1"/>
  <c r="U436" i="1" s="1"/>
  <c r="Q437" i="1"/>
  <c r="U437" i="1" s="1"/>
  <c r="Q438" i="1"/>
  <c r="U438" i="1" s="1"/>
  <c r="Q439" i="1"/>
  <c r="U439" i="1" s="1"/>
  <c r="Q440" i="1"/>
  <c r="U440" i="1" s="1"/>
  <c r="Q441" i="1"/>
  <c r="U441" i="1" s="1"/>
  <c r="Q442" i="1"/>
  <c r="U442" i="1" s="1"/>
  <c r="Q443" i="1"/>
  <c r="U443" i="1" s="1"/>
  <c r="Q444" i="1"/>
  <c r="U444" i="1" s="1"/>
  <c r="Q445" i="1"/>
  <c r="U445" i="1" s="1"/>
  <c r="Q446" i="1"/>
  <c r="U446" i="1" s="1"/>
  <c r="Q447" i="1"/>
  <c r="U447" i="1" s="1"/>
  <c r="Q448" i="1"/>
  <c r="U448" i="1" s="1"/>
  <c r="Q449" i="1"/>
  <c r="U449" i="1" s="1"/>
  <c r="Q450" i="1"/>
  <c r="U450" i="1" s="1"/>
  <c r="Q451" i="1"/>
  <c r="U451" i="1" s="1"/>
  <c r="Q452" i="1"/>
  <c r="U452" i="1" s="1"/>
  <c r="Q453" i="1"/>
  <c r="U453" i="1" s="1"/>
  <c r="Q454" i="1"/>
  <c r="U454" i="1" s="1"/>
  <c r="Q455" i="1"/>
  <c r="U455" i="1" s="1"/>
  <c r="Q456" i="1"/>
  <c r="U456" i="1" s="1"/>
  <c r="Q457" i="1"/>
  <c r="U457" i="1" s="1"/>
  <c r="Q458" i="1"/>
  <c r="U458" i="1" s="1"/>
  <c r="Q459" i="1"/>
  <c r="U459" i="1" s="1"/>
  <c r="Q460" i="1"/>
  <c r="U460" i="1" s="1"/>
  <c r="Q461" i="1"/>
  <c r="U461" i="1" s="1"/>
  <c r="Q462" i="1"/>
  <c r="U462" i="1" s="1"/>
  <c r="Q463" i="1"/>
  <c r="U463" i="1" s="1"/>
  <c r="Q464" i="1"/>
  <c r="U464" i="1" s="1"/>
  <c r="Q465" i="1"/>
  <c r="U465" i="1" s="1"/>
  <c r="Q466" i="1"/>
  <c r="U466" i="1" s="1"/>
  <c r="Q467" i="1"/>
  <c r="U467" i="1" s="1"/>
  <c r="Q468" i="1"/>
  <c r="U468" i="1" s="1"/>
  <c r="Q469" i="1"/>
  <c r="U469" i="1" s="1"/>
  <c r="Q470" i="1"/>
  <c r="U470" i="1" s="1"/>
  <c r="Q471" i="1"/>
  <c r="U471" i="1" s="1"/>
  <c r="Q472" i="1"/>
  <c r="U472" i="1" s="1"/>
  <c r="Q473" i="1"/>
  <c r="U473" i="1" s="1"/>
  <c r="Q474" i="1"/>
  <c r="U474" i="1" s="1"/>
  <c r="Q475" i="1"/>
  <c r="U475" i="1" s="1"/>
  <c r="Q476" i="1"/>
  <c r="U476" i="1" s="1"/>
  <c r="Q477" i="1"/>
  <c r="U477" i="1" s="1"/>
  <c r="Q478" i="1"/>
  <c r="U478" i="1" s="1"/>
  <c r="Q479" i="1"/>
  <c r="U479" i="1" s="1"/>
  <c r="Q480" i="1"/>
  <c r="U480" i="1" s="1"/>
  <c r="Q481" i="1"/>
  <c r="U481" i="1" s="1"/>
  <c r="Q482" i="1"/>
  <c r="U482" i="1" s="1"/>
  <c r="Q483" i="1"/>
  <c r="U483" i="1" s="1"/>
  <c r="Q484" i="1"/>
  <c r="U484" i="1" s="1"/>
  <c r="Q485" i="1"/>
  <c r="U485" i="1" s="1"/>
  <c r="Q486" i="1"/>
  <c r="U486" i="1" s="1"/>
  <c r="Q487" i="1"/>
  <c r="U487" i="1" s="1"/>
  <c r="Q488" i="1"/>
  <c r="U488" i="1" s="1"/>
  <c r="Q489" i="1"/>
  <c r="U489" i="1" s="1"/>
  <c r="Q490" i="1"/>
  <c r="U490" i="1" s="1"/>
  <c r="Q491" i="1"/>
  <c r="U491" i="1" s="1"/>
  <c r="Q492" i="1"/>
  <c r="U492" i="1" s="1"/>
  <c r="Q493" i="1"/>
  <c r="U493" i="1" s="1"/>
  <c r="Q494" i="1"/>
  <c r="U494" i="1" s="1"/>
  <c r="Q495" i="1"/>
  <c r="U495" i="1" s="1"/>
  <c r="Q496" i="1"/>
  <c r="U496" i="1" s="1"/>
  <c r="Q497" i="1"/>
  <c r="U497" i="1" s="1"/>
  <c r="Q498" i="1"/>
  <c r="U498" i="1" s="1"/>
  <c r="Q499" i="1"/>
  <c r="U499" i="1" s="1"/>
  <c r="Q500" i="1"/>
  <c r="U500" i="1" s="1"/>
  <c r="Q501" i="1"/>
  <c r="U501" i="1" s="1"/>
  <c r="Q502" i="1"/>
  <c r="U502" i="1" s="1"/>
  <c r="Q503" i="1"/>
  <c r="U503" i="1" s="1"/>
  <c r="Q504" i="1"/>
  <c r="U504" i="1" s="1"/>
  <c r="Q505" i="1"/>
  <c r="U505" i="1" s="1"/>
  <c r="Q506" i="1"/>
  <c r="U506" i="1" s="1"/>
  <c r="Q507" i="1"/>
  <c r="U507" i="1" s="1"/>
  <c r="Q508" i="1"/>
  <c r="U508" i="1" s="1"/>
  <c r="Q509" i="1"/>
  <c r="U509" i="1" s="1"/>
  <c r="Q510" i="1"/>
  <c r="U510" i="1" s="1"/>
  <c r="Q511" i="1"/>
  <c r="U511" i="1" s="1"/>
  <c r="Q512" i="1"/>
  <c r="U512" i="1" s="1"/>
  <c r="Q513" i="1"/>
  <c r="U513" i="1" s="1"/>
  <c r="Q514" i="1"/>
  <c r="U514" i="1" s="1"/>
  <c r="Q515" i="1"/>
  <c r="U515" i="1" s="1"/>
  <c r="Q516" i="1"/>
  <c r="U516" i="1" s="1"/>
  <c r="Q517" i="1"/>
  <c r="U517" i="1" s="1"/>
  <c r="Q518" i="1"/>
  <c r="U518" i="1" s="1"/>
  <c r="Q519" i="1"/>
  <c r="U519" i="1" s="1"/>
  <c r="Q520" i="1"/>
  <c r="U520" i="1" s="1"/>
  <c r="Q521" i="1"/>
  <c r="U521" i="1" s="1"/>
  <c r="Q522" i="1"/>
  <c r="U522" i="1" s="1"/>
  <c r="Q523" i="1"/>
  <c r="U523" i="1" s="1"/>
  <c r="Q524" i="1"/>
  <c r="U524" i="1" s="1"/>
  <c r="Q525" i="1"/>
  <c r="U525" i="1" s="1"/>
  <c r="Q526" i="1"/>
  <c r="U526" i="1" s="1"/>
  <c r="Q527" i="1"/>
  <c r="U527" i="1" s="1"/>
  <c r="Q528" i="1"/>
  <c r="U528" i="1" s="1"/>
  <c r="Q529" i="1"/>
  <c r="U529" i="1" s="1"/>
  <c r="Q530" i="1"/>
  <c r="U530" i="1" s="1"/>
  <c r="Q531" i="1"/>
  <c r="U531" i="1" s="1"/>
  <c r="Q532" i="1"/>
  <c r="U532" i="1" s="1"/>
  <c r="Q533" i="1"/>
  <c r="U533" i="1" s="1"/>
  <c r="Q534" i="1"/>
  <c r="U534" i="1" s="1"/>
  <c r="Q535" i="1"/>
  <c r="U535" i="1" s="1"/>
  <c r="Q536" i="1"/>
  <c r="U536" i="1" s="1"/>
  <c r="Q537" i="1"/>
  <c r="U537" i="1" s="1"/>
  <c r="Q538" i="1"/>
  <c r="U538" i="1" s="1"/>
  <c r="Q539" i="1"/>
  <c r="U539" i="1" s="1"/>
  <c r="Q540" i="1"/>
  <c r="U540" i="1" s="1"/>
  <c r="Q541" i="1"/>
  <c r="U541" i="1" s="1"/>
  <c r="Q542" i="1"/>
  <c r="U542" i="1" s="1"/>
  <c r="Q543" i="1"/>
  <c r="U543" i="1" s="1"/>
  <c r="Q544" i="1"/>
  <c r="U544" i="1" s="1"/>
  <c r="Q545" i="1"/>
  <c r="U545" i="1" s="1"/>
  <c r="Q546" i="1"/>
  <c r="U546" i="1" s="1"/>
  <c r="Q547" i="1"/>
  <c r="U547" i="1" s="1"/>
  <c r="Q548" i="1"/>
  <c r="U548" i="1" s="1"/>
  <c r="Q549" i="1"/>
  <c r="U549" i="1" s="1"/>
  <c r="Q550" i="1"/>
  <c r="U550" i="1" s="1"/>
  <c r="Q551" i="1"/>
  <c r="U551" i="1" s="1"/>
  <c r="Q552" i="1"/>
  <c r="U552" i="1" s="1"/>
  <c r="Q553" i="1"/>
  <c r="U553" i="1" s="1"/>
  <c r="Q554" i="1"/>
  <c r="U554" i="1" s="1"/>
  <c r="Q555" i="1"/>
  <c r="U555" i="1" s="1"/>
  <c r="Q556" i="1"/>
  <c r="U556" i="1" s="1"/>
  <c r="Q557" i="1"/>
  <c r="U557" i="1" s="1"/>
  <c r="Q558" i="1"/>
  <c r="U558" i="1" s="1"/>
  <c r="Q559" i="1"/>
  <c r="U559" i="1" s="1"/>
  <c r="Q560" i="1"/>
  <c r="U560" i="1" s="1"/>
  <c r="Q561" i="1"/>
  <c r="U561" i="1" s="1"/>
  <c r="Q562" i="1"/>
  <c r="U562" i="1" s="1"/>
  <c r="Q563" i="1"/>
  <c r="U563" i="1" s="1"/>
  <c r="Q564" i="1"/>
  <c r="U564" i="1" s="1"/>
  <c r="Q565" i="1"/>
  <c r="U565" i="1" s="1"/>
  <c r="Q566" i="1"/>
  <c r="U566" i="1" s="1"/>
  <c r="Q567" i="1"/>
  <c r="U567" i="1" s="1"/>
  <c r="Q568" i="1"/>
  <c r="U568" i="1" s="1"/>
  <c r="Q569" i="1"/>
  <c r="U569" i="1" s="1"/>
  <c r="Q570" i="1"/>
  <c r="U570" i="1" s="1"/>
  <c r="Q571" i="1"/>
  <c r="U571" i="1" s="1"/>
  <c r="Q572" i="1"/>
  <c r="U572" i="1" s="1"/>
  <c r="Q573" i="1"/>
  <c r="U573" i="1" s="1"/>
  <c r="Q574" i="1"/>
  <c r="U574" i="1" s="1"/>
  <c r="Q575" i="1"/>
  <c r="U575" i="1" s="1"/>
  <c r="Q576" i="1"/>
  <c r="U576" i="1" s="1"/>
  <c r="Q577" i="1"/>
  <c r="U577" i="1" s="1"/>
  <c r="Q578" i="1"/>
  <c r="U578" i="1" s="1"/>
  <c r="Q579" i="1"/>
  <c r="U579" i="1" s="1"/>
  <c r="Q580" i="1"/>
  <c r="U580" i="1" s="1"/>
  <c r="Q581" i="1"/>
  <c r="U581" i="1" s="1"/>
  <c r="Q582" i="1"/>
  <c r="U582" i="1" s="1"/>
  <c r="Q583" i="1"/>
  <c r="U583" i="1" s="1"/>
  <c r="Q2" i="1"/>
  <c r="U2" i="1" s="1"/>
  <c r="N85" i="1" l="1"/>
  <c r="Q85" i="1" s="1"/>
  <c r="U85" i="1" s="1"/>
  <c r="N74" i="1"/>
  <c r="Q74" i="1" s="1"/>
  <c r="U74" i="1" s="1"/>
  <c r="N70" i="1"/>
  <c r="Q70" i="1" s="1"/>
  <c r="U70" i="1" s="1"/>
  <c r="N60" i="1"/>
  <c r="Q60" i="1" s="1"/>
  <c r="U60" i="1" s="1"/>
</calcChain>
</file>

<file path=xl/sharedStrings.xml><?xml version="1.0" encoding="utf-8"?>
<sst xmlns="http://schemas.openxmlformats.org/spreadsheetml/2006/main" count="11628" uniqueCount="620">
  <si>
    <t>Account Facility</t>
  </si>
  <si>
    <t>Project</t>
  </si>
  <si>
    <t>Project Sub Project</t>
  </si>
  <si>
    <t>Actual Amount</t>
  </si>
  <si>
    <t>AVISTA</t>
  </si>
  <si>
    <t>Reclass to O&amp;M</t>
  </si>
  <si>
    <t>A003</t>
  </si>
  <si>
    <t>A003-Colstrip - Unit 3</t>
  </si>
  <si>
    <t>10026144</t>
  </si>
  <si>
    <t>Aux Service Building Elevator U1-4</t>
  </si>
  <si>
    <t>900</t>
  </si>
  <si>
    <t>Aux Service Building Elevator U1-4 - Aux Service Building Elevator</t>
  </si>
  <si>
    <t>10026798</t>
  </si>
  <si>
    <t xml:space="preserve">Brake/Shear/Elect Shop/CaBr System </t>
  </si>
  <si>
    <t xml:space="preserve">Brake/Shear/Elect Shop/CaBr System  - Brake/Shear/Elect Shop/CaBr System </t>
  </si>
  <si>
    <t>10026169</t>
  </si>
  <si>
    <t>Cathodic Protection U34</t>
  </si>
  <si>
    <t>Cathodic Protection U34 - Cathodic Protection-U34</t>
  </si>
  <si>
    <t>10026190</t>
  </si>
  <si>
    <t>Fire Protection Underground Piping</t>
  </si>
  <si>
    <t>Fire Protection Underground Piping - Fire Protection Underground Piping</t>
  </si>
  <si>
    <t>10026188</t>
  </si>
  <si>
    <t>Fire Pump Addition</t>
  </si>
  <si>
    <t>Fire Pump Addition - Fire Pump Addition</t>
  </si>
  <si>
    <t>10025728</t>
  </si>
  <si>
    <t>Groundwater Mitigation-U34</t>
  </si>
  <si>
    <t>Groundwater Mitigation-U34 - Groundwater Mitigation-U34</t>
  </si>
  <si>
    <t>10026141</t>
  </si>
  <si>
    <t>Paving / Dust Control U1-4</t>
  </si>
  <si>
    <t>Paving / Dust Control U1-4 - Plant Road Dust Control U14</t>
  </si>
  <si>
    <t>10026183</t>
  </si>
  <si>
    <t>Scrubber ID Fan Inlet Duct Coat U34</t>
  </si>
  <si>
    <t>Scrubber ID Fan Inlet Duct Coat U34 - Scrubber ID Fan Inlet Duct Coating</t>
  </si>
  <si>
    <t>10026182</t>
  </si>
  <si>
    <t>Scrubber Lime Slaker Rpl U34</t>
  </si>
  <si>
    <t>Scrubber Lime Slaker Rpl U34 - Scrubber Lime Slaker Rpl-U34</t>
  </si>
  <si>
    <t>10026168</t>
  </si>
  <si>
    <t>Tepid Water Eyewash Station U34</t>
  </si>
  <si>
    <t>Tepid Water Eyewash Station U34 - Tepid Water Eye WashStation,34</t>
  </si>
  <si>
    <t>10026148</t>
  </si>
  <si>
    <t xml:space="preserve">Tools &amp; Equipment U1-4 </t>
  </si>
  <si>
    <t>Tools &amp; Equipment U1-4  - Tool &amp; Equipment Purchase-U14</t>
  </si>
  <si>
    <t>10026167</t>
  </si>
  <si>
    <t xml:space="preserve">U34 Building Roof Repl </t>
  </si>
  <si>
    <t>U34 Building Roof Repl  - Building Roof Repl, U3-4</t>
  </si>
  <si>
    <t>10026174</t>
  </si>
  <si>
    <t>U34 Diesel Tnk Fire Prot Foam Sys</t>
  </si>
  <si>
    <t>U34 Diesel Tnk Fire Prot Foam Sys - U34 Diesel Tnk Fire Prot Foam Syst</t>
  </si>
  <si>
    <t>10026177</t>
  </si>
  <si>
    <t>U34 EHP Dry Disposal Pilot Test</t>
  </si>
  <si>
    <t>U34 EHP Dry Disposal Pilot Test - U34 EHP Dry Disposal Pilot Test</t>
  </si>
  <si>
    <t>10026162</t>
  </si>
  <si>
    <t>U34 Redundant PAC Cooling Tower</t>
  </si>
  <si>
    <t>U34 Redundant PAC Cooling Tower - Redundant PAC Cooling Tower</t>
  </si>
  <si>
    <t>10023302</t>
  </si>
  <si>
    <t>Water Management System,U34</t>
  </si>
  <si>
    <t>Water Management System,U34 - Water Management System, U34</t>
  </si>
  <si>
    <t>10026157</t>
  </si>
  <si>
    <t>WECC Compliance U34</t>
  </si>
  <si>
    <t>WECC Compliance U34 - WECC Compliance-U34</t>
  </si>
  <si>
    <t>A004</t>
  </si>
  <si>
    <t>A004-Colstrip - Unit 4</t>
  </si>
  <si>
    <t>10026171</t>
  </si>
  <si>
    <t>Cathodic Prot - Condenser U4</t>
  </si>
  <si>
    <t>Cathodic Prot - Condenser U4 - Cathodic Prot-Condenser-U4</t>
  </si>
  <si>
    <t>10026166</t>
  </si>
  <si>
    <t>U4 Building Roof Replacement</t>
  </si>
  <si>
    <t>U4 Building Roof Replacement - Building Roof Repl., U4</t>
  </si>
  <si>
    <t>10026165</t>
  </si>
  <si>
    <t>U4 Plant Lighting</t>
  </si>
  <si>
    <t>U4 Plant Lighting - Plant Lighting Repl, U4</t>
  </si>
  <si>
    <t>Invoice Date</t>
  </si>
  <si>
    <t>GL Date</t>
  </si>
  <si>
    <t>10026940</t>
  </si>
  <si>
    <t>Admn BOP Infrastructure Bld Repwr</t>
  </si>
  <si>
    <t>Admn BOP Infrastructure Bld Repwr - Admn BOP Infrastructure Bld Repwr</t>
  </si>
  <si>
    <t>10026598</t>
  </si>
  <si>
    <t>Aux Transformer Rplcmnt U3</t>
  </si>
  <si>
    <t>Aux Transformer Rplcmnt U3 - AUX Transformer Unit 3</t>
  </si>
  <si>
    <t>10027011</t>
  </si>
  <si>
    <t xml:space="preserve">Combustion Monitoring Grid U4 </t>
  </si>
  <si>
    <t xml:space="preserve">Combustion Monitoring Grid U4  - Combustion Monitoring Grid U4 </t>
  </si>
  <si>
    <t>10026983</t>
  </si>
  <si>
    <t>Lighting Replacement U3</t>
  </si>
  <si>
    <t>Lighting Replacement U3 - Lighting Replacement U3</t>
  </si>
  <si>
    <t>10026957</t>
  </si>
  <si>
    <t>PLC to DCS Retrofits U34</t>
  </si>
  <si>
    <t>PLC to DCS Retrofits U34 - PLC to DCS Retrofits U34</t>
  </si>
  <si>
    <t>10026526</t>
  </si>
  <si>
    <t>Aux Transformer U4</t>
  </si>
  <si>
    <t>Aux Transformer U4 - Aux Transformer Unit 4</t>
  </si>
  <si>
    <t>10026945</t>
  </si>
  <si>
    <t>Aux Turbine Overhaul U4</t>
  </si>
  <si>
    <t>Aux Turbine Overhaul U4 - Auxiliary Turbine Overhaul U4</t>
  </si>
  <si>
    <t>10026961</t>
  </si>
  <si>
    <t>BMS Hard/Soft Upgrade U4</t>
  </si>
  <si>
    <t>BMS Hard/Soft Upgrade U4 - BMS Hard/Soft Upgrade U4</t>
  </si>
  <si>
    <t>10026777</t>
  </si>
  <si>
    <t>Boiler Burner Aux Air Rplcmnt U4</t>
  </si>
  <si>
    <t>Boiler Burner Aux Air Rplcmnt U4 - U4 Boiler and Aux Air Replacement</t>
  </si>
  <si>
    <t>10025717</t>
  </si>
  <si>
    <t>Boiler Economizer Tube Rplc. U4</t>
  </si>
  <si>
    <t>Boiler Economizer Tube Rplc. U4 - Boiler Economizer Tube Rplc. U4</t>
  </si>
  <si>
    <t>10026955</t>
  </si>
  <si>
    <t>DCS Hardware/Software Up U4</t>
  </si>
  <si>
    <t xml:space="preserve">DCS Hardware/Software Up U4 - DCS Hardware &amp; Software Upgrd U4 </t>
  </si>
  <si>
    <t>10026952</t>
  </si>
  <si>
    <t>Gen/Exciter Inspect U4</t>
  </si>
  <si>
    <t>Gen/Exciter Inspect U4 - Generator/Exciter Inspection U4</t>
  </si>
  <si>
    <t>10026160</t>
  </si>
  <si>
    <t>Hot Air Gate Rplcmnt U4</t>
  </si>
  <si>
    <t>Hot Air Gate Rplcmnt U4 - Hot Air Gate Replacement-U4</t>
  </si>
  <si>
    <t>10025711</t>
  </si>
  <si>
    <t>IP Turbine Overhaul, Unit 4</t>
  </si>
  <si>
    <t>IP Turbine Overhaul, Unit 4 - IP Turbine Overhaul, Unit 4</t>
  </si>
  <si>
    <t>10026951</t>
  </si>
  <si>
    <t>LP Turbine OH U4</t>
  </si>
  <si>
    <t>LP Turbine OH U4 - LP Turbine Overhaul, Unit 4</t>
  </si>
  <si>
    <t>10026849</t>
  </si>
  <si>
    <t>Main Turbine Lube Oil Cool Repl 4</t>
  </si>
  <si>
    <t>Main Turbine Lube Oil Cool Repl 4 - Unit 4 Main Turbine Oil Cool Repl.</t>
  </si>
  <si>
    <t>10026778</t>
  </si>
  <si>
    <t>U4 SOFA Bucket Replacement</t>
  </si>
  <si>
    <t>U4 SOFA Bucket Replacement - U4 SOFA Bucket Replacement</t>
  </si>
  <si>
    <t>10026779</t>
  </si>
  <si>
    <t xml:space="preserve">U4 TOFA Bucket Replacement </t>
  </si>
  <si>
    <t xml:space="preserve">U4 TOFA Bucket Replacement  - U4 TOFA Bucket Replacement </t>
  </si>
  <si>
    <t>10026780</t>
  </si>
  <si>
    <t xml:space="preserve">U4 Turbine/Generator Base OH </t>
  </si>
  <si>
    <t xml:space="preserve">U4 Turbine/Generator Base OH  - U4 Turbine/Generator Base OH </t>
  </si>
  <si>
    <t>Facility</t>
  </si>
  <si>
    <t>Project Name</t>
  </si>
  <si>
    <t>long name</t>
  </si>
  <si>
    <t>10027023</t>
  </si>
  <si>
    <t>Design Paste Plant Bypass Cont.</t>
  </si>
  <si>
    <t>Design Paste Plant Bypass Cont. - Design Paste Plant Bypass Cont.</t>
  </si>
  <si>
    <t>10025713</t>
  </si>
  <si>
    <t>Air Preheater-U4</t>
  </si>
  <si>
    <t>Air Preheater-U4 - Air Preheater-U4</t>
  </si>
  <si>
    <t>10027001</t>
  </si>
  <si>
    <t>Capital Project Support</t>
  </si>
  <si>
    <t>Capital Project Support - Capital Project Support</t>
  </si>
  <si>
    <t>10026984</t>
  </si>
  <si>
    <t>Lighting Replacement U4</t>
  </si>
  <si>
    <t>Lighting Replacement U4 - Lighting Replacement U4</t>
  </si>
  <si>
    <t>10027022</t>
  </si>
  <si>
    <t>Design/Build Dry Waste Disposal Sys</t>
  </si>
  <si>
    <t>Design/Build Dry Waste Disposal Sys - Design/Build Dry Waste Disposal Sys</t>
  </si>
  <si>
    <t>10026993</t>
  </si>
  <si>
    <t>Scrubber ID Fan Motor Refurb U34</t>
  </si>
  <si>
    <t>Scrubber ID Fan Motor Refurb U34 - Scrubber ID Fan Motor Refurb U34</t>
  </si>
  <si>
    <t>10026946</t>
  </si>
  <si>
    <t>Battery Bank Rplcmnt U4</t>
  </si>
  <si>
    <t>Battery Bank Rplcmnt U4 - Battery Bank Replacement U4</t>
  </si>
  <si>
    <t>10026965</t>
  </si>
  <si>
    <t>Boiler Capital Elevator U4</t>
  </si>
  <si>
    <t>Boiler Capital Elevator U4 - Boiler Capital Elevator U4</t>
  </si>
  <si>
    <t>10025719</t>
  </si>
  <si>
    <t>Boiler Snubber&amp;HangerRpl-U4</t>
  </si>
  <si>
    <t>Boiler Snubber&amp;HangerRpl-U4 - Boiler Snubber&amp;HangerRpl-U4</t>
  </si>
  <si>
    <t>10026970</t>
  </si>
  <si>
    <t>Flue Gas Duct Repl U4</t>
  </si>
  <si>
    <t>Flue Gas Duct Repl U4 - Flue Gas Duct Replacement U4</t>
  </si>
  <si>
    <t>10026997</t>
  </si>
  <si>
    <t>Drag Chain Gearbox Rplcmnt U34</t>
  </si>
  <si>
    <t>Drag Chain Gearbox Rplcmnt U34 - Drag Chain Gearbox Rplcmnt U34</t>
  </si>
  <si>
    <t>10025932</t>
  </si>
  <si>
    <t>GSU Transformer Rplcmnt U34</t>
  </si>
  <si>
    <t>GSU Transformer Rplcmnt U34 - U34 GSU Spare Transformer</t>
  </si>
  <si>
    <t>10026998</t>
  </si>
  <si>
    <t>Tools &amp; Equipment Purchases U34</t>
  </si>
  <si>
    <t>Tools &amp; Equipment Purchases U34 - Tools &amp; Equipment Purchases U34</t>
  </si>
  <si>
    <t>10026974</t>
  </si>
  <si>
    <t>Air Preheater GB Rebuild U4</t>
  </si>
  <si>
    <t>Air Preheater GB Rebuild U4 - Air Preheater GearBox Rebuild U4</t>
  </si>
  <si>
    <t>10026979</t>
  </si>
  <si>
    <t>Coal Pipe Replacement U4</t>
  </si>
  <si>
    <t>Coal Pipe Replacement U4 - Coal Pipe Replacement U4</t>
  </si>
  <si>
    <t>10026939</t>
  </si>
  <si>
    <t>U4 Cooling Tower Fill Rplc.</t>
  </si>
  <si>
    <t>U4 Cooling Tower Fill Rplc. - Unit 4 Cooling Tower Replacement</t>
  </si>
  <si>
    <t>10026947</t>
  </si>
  <si>
    <t>Boiler Feed Booster Pump RB U34</t>
  </si>
  <si>
    <t>Boiler Feed Booster Pump RB U34 - Boiler Feed Booster Pump RB U34</t>
  </si>
  <si>
    <t>10023681</t>
  </si>
  <si>
    <t>Circ. Wtr Pmp &amp; Mtr Rebld-U34</t>
  </si>
  <si>
    <t>Circ. Wtr Pmp &amp; Mtr Rebld-U34 - Circ. Wtr Pmp &amp; Mtr Rebld-U34</t>
  </si>
  <si>
    <t>10026953</t>
  </si>
  <si>
    <t>Condesate Pump RB U34</t>
  </si>
  <si>
    <t>Condesate Pump RB U34 - Condesate Pump Rebuild U34</t>
  </si>
  <si>
    <t>10026185</t>
  </si>
  <si>
    <t>Drag Chain Gearbox U34</t>
  </si>
  <si>
    <t>Drag Chain Gearbox U34 - Drag Chain Gearbox Rep-U34</t>
  </si>
  <si>
    <t>10026969</t>
  </si>
  <si>
    <t>FD Fan Motor Rewind/Refurb U34</t>
  </si>
  <si>
    <t>FD Fan Motor Rewind/Refurb U34 - Fd Fan Motor Rewind/Refurb U34</t>
  </si>
  <si>
    <t>10025865</t>
  </si>
  <si>
    <t>GSU Transformer Rplcmnt U34 - GSU Transformer Rplcmnt U34</t>
  </si>
  <si>
    <t>10026999</t>
  </si>
  <si>
    <t>Mobile Equipment Rplcmnt U34</t>
  </si>
  <si>
    <t>Mobile Equipment Rplcmnt U34 - Mobile Equipment Rplcmnt U34</t>
  </si>
  <si>
    <t>10026994</t>
  </si>
  <si>
    <t>Scrubber Lime Slaker Rplcmnt U34</t>
  </si>
  <si>
    <t>Scrubber Lime Slaker Rplcmnt U34 - Scrubber Lime Slaker Rplcmnt U34</t>
  </si>
  <si>
    <t>10025721</t>
  </si>
  <si>
    <t>Boiler Coutant Bottom Rplcmnt U4</t>
  </si>
  <si>
    <t>Boiler Coutant Bottom Rplcmnt U4 - Boiler Coutant Bottom Rplcmnt U4</t>
  </si>
  <si>
    <t>10026954</t>
  </si>
  <si>
    <t>Condenser Exp. Joint Rplcmnt U4</t>
  </si>
  <si>
    <t>Condenser Exp. Joint Rplcmnt U4 - Condenser Exp. Joint Replace U34</t>
  </si>
  <si>
    <t>10027078</t>
  </si>
  <si>
    <t>BCSDA Ecovap Tower</t>
  </si>
  <si>
    <t>BCSDA Ecovap Tower - BCSDA Ecovap Tower</t>
  </si>
  <si>
    <t>10026982</t>
  </si>
  <si>
    <t>Circ Wtr Pump/Motor Rebuild U34</t>
  </si>
  <si>
    <t>Circ Wtr Pump/Motor Rebuild U34 - Circ Water Pump/Motor Rebuild U34</t>
  </si>
  <si>
    <t>10027050</t>
  </si>
  <si>
    <t>Continuous Particulate Monitor U3</t>
  </si>
  <si>
    <t>Continuous Particulate Monitor U3 - Continuous Particulate Monitor U3</t>
  </si>
  <si>
    <t>10026971</t>
  </si>
  <si>
    <t>PA Fan Motor Rewind/Refurb U34</t>
  </si>
  <si>
    <t>PA Fan Motor Rewind/Refurb U34 - PA Fan Motor Rewind/Refurb U34</t>
  </si>
  <si>
    <t>10025718</t>
  </si>
  <si>
    <t>Boiler Waterwall Rpl-U4</t>
  </si>
  <si>
    <t>Boiler Waterwall Rpl-U4 - Boiler Waterwall Rpl-U4</t>
  </si>
  <si>
    <t>10027051</t>
  </si>
  <si>
    <t>Continuous Particulate Monitor U4</t>
  </si>
  <si>
    <t>Continuous Particulate Monitor U4 - Continuous Particulate Monitor U4</t>
  </si>
  <si>
    <t>10023691</t>
  </si>
  <si>
    <t>Scrubber ID FanOilSkidCntrl-U4</t>
  </si>
  <si>
    <t>Scrubber ID FanOilSkidCntrl-U4 - Scrubber ID FanOilSkidCntrl-U4</t>
  </si>
  <si>
    <t>Coal Belt Replacement U34</t>
  </si>
  <si>
    <t>Coal Belt Replacement U34 - Coal Belt Replacement U34</t>
  </si>
  <si>
    <t>Bentley System Retrofit U4</t>
  </si>
  <si>
    <t>Bentley System Retrofit U4 - Bentley Servers RetroFit U4</t>
  </si>
  <si>
    <t>Boiler Burner Aux Air Rplcmnt U3</t>
  </si>
  <si>
    <t>Boiler Burner Aux Air Rplcmnt U3 - U3 Boiler and Aux Air Replacement</t>
  </si>
  <si>
    <t>Boiler Snubber Rebuild U34</t>
  </si>
  <si>
    <t>Boiler Snubber Rebuild U34 - Boiler Snubber Rebuild U34</t>
  </si>
  <si>
    <t>Demineralizer Resin Repl U34</t>
  </si>
  <si>
    <t>Demineralizer Resin Repl U34 - Demineralizer Resin Repl-U34</t>
  </si>
  <si>
    <t>Scrubber ID Fan Inlet Coating U34</t>
  </si>
  <si>
    <t>Scrubber ID Fan Inlet Coating U34 - Scrubber ID Fan Inlet Coating U34</t>
  </si>
  <si>
    <t xml:space="preserve">SOFA Bucket Rplcmnt U3 </t>
  </si>
  <si>
    <t>SOFA Bucket Rplcmnt U3  - SOFA Bucket Replacement U3</t>
  </si>
  <si>
    <t>TOFA Bucket Rplcmnt U3</t>
  </si>
  <si>
    <t xml:space="preserve">TOFA Bucket Rplcmnt U3 - TOFA Bucket Replacement U3 </t>
  </si>
  <si>
    <t>Vehicle Replacement U34</t>
  </si>
  <si>
    <t>Vehicle Replacement U34 - Vehicle Rplcmnt U34</t>
  </si>
  <si>
    <t xml:space="preserve">Stack Elevator Refurb U4 </t>
  </si>
  <si>
    <t xml:space="preserve">Stack Elevator Refurb U4  - Stack Elevator Refurb U4 </t>
  </si>
  <si>
    <t>Boiler Feed Pump Rebuild U34</t>
  </si>
  <si>
    <t>Boiler Feed Pump Rebuild U34 - Boiler Feed Pump RB U34</t>
  </si>
  <si>
    <t>Boiler Capital Scaffolding U4</t>
  </si>
  <si>
    <t>Boiler Capital Scaffolding U4 - Boiler Capital Scaffolding U4</t>
  </si>
  <si>
    <t>Air Preheater Basket Rplcmnt U3</t>
  </si>
  <si>
    <t>Building Roof Rplcmnt U34</t>
  </si>
  <si>
    <t>Turb/Gen Base OH U3</t>
  </si>
  <si>
    <t>Condens WB Coat Rplcmnt U4</t>
  </si>
  <si>
    <t>Air Preheater Basket Rplcmnt U3 - Air Preheater Basket Replacement U3</t>
  </si>
  <si>
    <t>Building Roof Rplcmnt U34 - Building Roof Replacement U34</t>
  </si>
  <si>
    <t>Cathodic Protection U34 - Cathodic Protection U34</t>
  </si>
  <si>
    <t>Turb/Gen Base OH U3 - Turb/Gen. Base Overhaul U3</t>
  </si>
  <si>
    <t>Condens WB Coat Rplcmnt U4 - Condenser WtrBx Rplcmnt U4</t>
  </si>
  <si>
    <t>Boiler Wtr Wall Maint. U3</t>
  </si>
  <si>
    <t>4-5 Feedwater Heater Rplcmnt</t>
  </si>
  <si>
    <t>Boiler Wtr Wall Maint. U3 - Boiler Water Wall Maintenance U3</t>
  </si>
  <si>
    <t>4-5 Feedwater Heater Rplcmnt - Feedwater Heater Rplcmnt, 4-5</t>
  </si>
  <si>
    <t>Grand Total</t>
  </si>
  <si>
    <t>Reclass</t>
  </si>
  <si>
    <t>(All)</t>
  </si>
  <si>
    <t>Boiler Coutant Btm Maint. U3</t>
  </si>
  <si>
    <t>Boiler Coutant Btm Maint. U3 - Boiler Coutant Btm Maint. U3</t>
  </si>
  <si>
    <t>Boiler EconomizerTube Rpl U3</t>
  </si>
  <si>
    <t>Boiler EconomizerTube Rpl U3 - Boiler EconomizerTube Rpl U3</t>
  </si>
  <si>
    <t>Hot Air Gate Rplcmnt U3</t>
  </si>
  <si>
    <t>Hot Air Gate Rplcmnt U3 - Hot Air Gate Replacement-U3</t>
  </si>
  <si>
    <t>Invoice Year</t>
  </si>
  <si>
    <t>GL Year</t>
  </si>
  <si>
    <t>Group</t>
  </si>
  <si>
    <t>CWIP</t>
  </si>
  <si>
    <t>TTP</t>
  </si>
  <si>
    <t>Dec YE Accrual</t>
  </si>
  <si>
    <t>Jan YE Reversal</t>
  </si>
  <si>
    <t>Accrual/Reversal</t>
  </si>
  <si>
    <t>(Multiple Items)</t>
  </si>
  <si>
    <t>Net Amount</t>
  </si>
  <si>
    <t>Sum of Net Amount</t>
  </si>
  <si>
    <t>10025235</t>
  </si>
  <si>
    <t>Aux Service Floor Structural R</t>
  </si>
  <si>
    <t>Aux Service Floor Structural R - Aux Service Floor Structural R</t>
  </si>
  <si>
    <t>10025258</t>
  </si>
  <si>
    <t>Aux. Serv. Floor Drain Rpl</t>
  </si>
  <si>
    <t>Aux. Serv. Floor Drain Rpl - Aux. Serv. Floor Drain Rpl-U14</t>
  </si>
  <si>
    <t>10025144</t>
  </si>
  <si>
    <t>Boiler Capital Scaffolding-U3</t>
  </si>
  <si>
    <t>Boiler Capital Scaffolding-U3 - Boiler Capital Scaffolding-U3</t>
  </si>
  <si>
    <t>10025153</t>
  </si>
  <si>
    <t>BoilerEconomizerTubeRpl,U3</t>
  </si>
  <si>
    <t>BoilerEconomizerTubeRpl,U3 - BoilerEconomizerTubeRpl,U3</t>
  </si>
  <si>
    <t>10025170</t>
  </si>
  <si>
    <t>Building Roof Replacement, U3</t>
  </si>
  <si>
    <t>Building Roof Replacement, U3 - Building Roof Repl., U3</t>
  </si>
  <si>
    <t>10025213</t>
  </si>
  <si>
    <t>Capital Project Support-U3</t>
  </si>
  <si>
    <t>Capital Project Support-U3 - Capital Project Support-U3</t>
  </si>
  <si>
    <t>10025220</t>
  </si>
  <si>
    <t>CCR - G Cell Design - U3-4</t>
  </si>
  <si>
    <t>CCR - G Cell Design - U3-4 - CCR - G Cell Design - U3-4</t>
  </si>
  <si>
    <t>10024366</t>
  </si>
  <si>
    <t>CCR-B Cell Clearwell,U3-4</t>
  </si>
  <si>
    <t>CCR-B Cell Clearwell,U3-4 - CCR-B Cell Clearwell,U3-4</t>
  </si>
  <si>
    <t>10025160</t>
  </si>
  <si>
    <t>10025209</t>
  </si>
  <si>
    <t>Coal Belt Repl-U34</t>
  </si>
  <si>
    <t>Coal Belt Repl-U34 - Coal Belt Repl-U34</t>
  </si>
  <si>
    <t>10025211</t>
  </si>
  <si>
    <t>Coal Dust SuppresControls-U34</t>
  </si>
  <si>
    <t>Coal Dust SuppresControls-U34 - Coal Dust SuppresControls-U34</t>
  </si>
  <si>
    <t>10023682</t>
  </si>
  <si>
    <t>Compressed Air System-U34</t>
  </si>
  <si>
    <t>Compressed Air System-U34 - Compressed Air System-U34</t>
  </si>
  <si>
    <t>10025193</t>
  </si>
  <si>
    <t>10025161</t>
  </si>
  <si>
    <t>Condensate PolisherElement U34</t>
  </si>
  <si>
    <t>Condensate PolisherElement U34 - CondensatePolisherElement,U3-4</t>
  </si>
  <si>
    <t>10025201</t>
  </si>
  <si>
    <t>DAHS Server Repl, U3-4</t>
  </si>
  <si>
    <t>DAHS Server Repl, U3-4 - DAHS Server Repl, U3-4</t>
  </si>
  <si>
    <t>10025163</t>
  </si>
  <si>
    <t>Demineralizer Resin Repl-U34</t>
  </si>
  <si>
    <t>Demineralizer Resin Repl-U34 - Demineralizer Resin Repl-U34</t>
  </si>
  <si>
    <t>10025218</t>
  </si>
  <si>
    <t>Elevator Mach Rm HVAC Repl U-3</t>
  </si>
  <si>
    <t>Elevator Mach Rm HVAC Repl U-3 - Elevator Mach Rm HVAC Repl U-3</t>
  </si>
  <si>
    <t>10025173</t>
  </si>
  <si>
    <t>Fire Protection System Add 3-4</t>
  </si>
  <si>
    <t>Fire Protection System Add 3-4 - Fire Protection Systm Adds3-4</t>
  </si>
  <si>
    <t>10025147</t>
  </si>
  <si>
    <t>Flue Gas Duct Repl-U3</t>
  </si>
  <si>
    <t>Flue Gas Duct Repl-U3 - Flue Gas Duct Repl-U3</t>
  </si>
  <si>
    <t>10023703</t>
  </si>
  <si>
    <t>Gas Deflection Arch Rpl-U3</t>
  </si>
  <si>
    <t>Gas Deflection Arch Rpl-U3 - Gas Deflection Arch Rpl-U3</t>
  </si>
  <si>
    <t>10025158</t>
  </si>
  <si>
    <t>GSU Transformer Replacement</t>
  </si>
  <si>
    <t>GSU Transformer Replacement - GSU Transformer Replacement</t>
  </si>
  <si>
    <t>GSU Transformer U34</t>
  </si>
  <si>
    <t>GSU Transformer U34 - U34 GSU Spare Transformer</t>
  </si>
  <si>
    <t>10025145</t>
  </si>
  <si>
    <t>Hot Air Gate Replacement-U3</t>
  </si>
  <si>
    <t>Hot Air Gate Replacement-U3 - Hot Air Gate Replacement-U3</t>
  </si>
  <si>
    <t>10023695</t>
  </si>
  <si>
    <t>Lime Unloading Modif-U34</t>
  </si>
  <si>
    <t>Lime Unloading Modif-U34 - Lime Unloading Modif-U34</t>
  </si>
  <si>
    <t>10020275</t>
  </si>
  <si>
    <t>MainStepUpTransformerRewind34</t>
  </si>
  <si>
    <t>MainStepUpTransformerRewind34 - MainStepUpTransformerRewnd34</t>
  </si>
  <si>
    <t>10025131</t>
  </si>
  <si>
    <t>Mobile Equipment Repl, Un1-4</t>
  </si>
  <si>
    <t>Mobile Equipment Repl, Un1-4 - 396- Power Equipment</t>
  </si>
  <si>
    <t>10025217</t>
  </si>
  <si>
    <t>North Plnt Filter Control U34</t>
  </si>
  <si>
    <t>North Plnt Filter Control U34 - North Plnt Filter Control U34</t>
  </si>
  <si>
    <t>10025155</t>
  </si>
  <si>
    <t>PA Expansion Joint Repl-U3</t>
  </si>
  <si>
    <t>PA Expansion Joint Repl-U3 - PA Expansion Joint Repl-U3</t>
  </si>
  <si>
    <t>10025148</t>
  </si>
  <si>
    <t>PA Fan Motor Rewind-U34</t>
  </si>
  <si>
    <t>PA Fan Motor Rewind-U34 - PA Fan Motor Rewind-U34</t>
  </si>
  <si>
    <t>10025164</t>
  </si>
  <si>
    <t>Plant Floor Drain Rpl, U3-4</t>
  </si>
  <si>
    <t>Plant Floor Drain Rpl, U3-4 - Plant Floor Drain Rpl, U3-4</t>
  </si>
  <si>
    <t>10025165</t>
  </si>
  <si>
    <t>Plant Floor Structural Rpl,3-4</t>
  </si>
  <si>
    <t>Plant Floor Structural Rpl,3-4 - Plant Floor Structural Rpl,3-4</t>
  </si>
  <si>
    <t>10025168</t>
  </si>
  <si>
    <t>Plant Lighting Repl, U3</t>
  </si>
  <si>
    <t>Plant Lighting Repl, U3 - Plant Lighting Repl, U3</t>
  </si>
  <si>
    <t>10025572</t>
  </si>
  <si>
    <t>Plantsite Drainage System</t>
  </si>
  <si>
    <t>Plantsite Drainage System - Plantsite Drainage System</t>
  </si>
  <si>
    <t>10025223</t>
  </si>
  <si>
    <t>Pond Return Pumps-Dsl Gen U3-4</t>
  </si>
  <si>
    <t>Pond Return Pumps-Dsl Gen U3-4 - Pond Return Pumps-Dsl Gen U3-4</t>
  </si>
  <si>
    <t>10025196</t>
  </si>
  <si>
    <t>Relay Room Fire Protection-U34</t>
  </si>
  <si>
    <t>Relay Room Fire Protection-U34 - Relay Room Fire Protection-U34</t>
  </si>
  <si>
    <t>10025166</t>
  </si>
  <si>
    <t>Safety Improvements, U3-4</t>
  </si>
  <si>
    <t>Safety Improvements, U3-4 - Safety Improvements, U3-4</t>
  </si>
  <si>
    <t>10025202</t>
  </si>
  <si>
    <t>Scrubber ID Fan Mtr Rewnd-U34</t>
  </si>
  <si>
    <t>Scrubber ID Fan Mtr Rewnd-U34 - Scrubber ID Fan Mtr Rewnd-U34</t>
  </si>
  <si>
    <t>10025205</t>
  </si>
  <si>
    <t>Scrubber Lime Slaker Rpl-U34</t>
  </si>
  <si>
    <t>Scrubber Lime Slaker Rpl-U34 - Scrubber Lime Slaker Rpl-U34</t>
  </si>
  <si>
    <t>10025204</t>
  </si>
  <si>
    <t>Scrubber Reheater Panel Rpl,34</t>
  </si>
  <si>
    <t>Scrubber Reheater Panel Rpl,34 - Scrubber Reheater Panel Rpl,34</t>
  </si>
  <si>
    <t>10025206</t>
  </si>
  <si>
    <t>ScrubberLimeCycloneSep-U3</t>
  </si>
  <si>
    <t>ScrubberLimeCycloneSep-U3 - ScrubberLimeCycloneSep-U3</t>
  </si>
  <si>
    <t>10023705</t>
  </si>
  <si>
    <t>Smartburn NOx Reduction-U3</t>
  </si>
  <si>
    <t>Smartburn NOx Reduction-U3 - Smartburn NOx Reduction-U3</t>
  </si>
  <si>
    <t>10025157</t>
  </si>
  <si>
    <t>Sootblower Optimization-U3</t>
  </si>
  <si>
    <t>Sootblower Optimization-U3 - Sootblower Optimization-U3</t>
  </si>
  <si>
    <t>10025141</t>
  </si>
  <si>
    <t>Switchgear Modi NFPA-U4</t>
  </si>
  <si>
    <t>Switchgear Modi NFPA-U4 - Switchgear Modi NFPA-U3</t>
  </si>
  <si>
    <t>10025191</t>
  </si>
  <si>
    <t>Tepid Water Eye WashStation,34</t>
  </si>
  <si>
    <t>Tepid Water Eye WashStation,34 - Tepid Water Eye WashStation,34</t>
  </si>
  <si>
    <t>10025132</t>
  </si>
  <si>
    <t>Tool &amp; Equipment Purchase-U14</t>
  </si>
  <si>
    <t>Tool &amp; Equipment Purchase-U14 - Tool &amp; Equipment Purchase-U14</t>
  </si>
  <si>
    <t>10025119</t>
  </si>
  <si>
    <t>Turbine/Gen Base OH-U3</t>
  </si>
  <si>
    <t>Turbine/Gen Base OH-U3 - Turbine/Gen Base OH-U3</t>
  </si>
  <si>
    <t>10025482</t>
  </si>
  <si>
    <t>U3 Bottom Ash Pyrite Sump Replaceme</t>
  </si>
  <si>
    <t>U3 Bottom Ash Pyrite Sump Replaceme - U3 Bottom Ash Pyrite Sump Replace</t>
  </si>
  <si>
    <t>10025487</t>
  </si>
  <si>
    <t>U3 Bottom Ash Sump Pump Replacement</t>
  </si>
  <si>
    <t>U3 Bottom Ash Sump Pump Replacement - U3 Bottom Ash Sump Pump Replacemt</t>
  </si>
  <si>
    <t>10025171</t>
  </si>
  <si>
    <t>Building Roof Replacement, U4</t>
  </si>
  <si>
    <t>Building Roof Replacement, U4 - Building Roof Repl., U4</t>
  </si>
  <si>
    <t>10025219</t>
  </si>
  <si>
    <t>Elevator Mach Rm HVAC Repl U-4</t>
  </si>
  <si>
    <t>Elevator Mach Rm HVAC Repl U-4 - Elevator Mach Rm HVAC Repl U-4</t>
  </si>
  <si>
    <t>10023715</t>
  </si>
  <si>
    <t>Hot Air Gate Replacement-U4</t>
  </si>
  <si>
    <t>Hot Air Gate Replacement-U4 - Hot Air Gate Replacement-U4</t>
  </si>
  <si>
    <t>10025169</t>
  </si>
  <si>
    <t>Plant Lighting Repl, U4</t>
  </si>
  <si>
    <t>Plant Lighting Repl, U4 - Plant Lighting Repl, U4</t>
  </si>
  <si>
    <t>10025489</t>
  </si>
  <si>
    <t>U4 Bottom Ash Sump Pump Replacement</t>
  </si>
  <si>
    <t>U4 Bottom Ash Sump Pump Replacement - U4 Bottom Ash Sump Pump Replace</t>
  </si>
  <si>
    <t>10025738</t>
  </si>
  <si>
    <t>Building Roof Repl, U3-4</t>
  </si>
  <si>
    <t>Building Roof Repl, U3-4 - Building Roof Repl, U3-4</t>
  </si>
  <si>
    <t>10025723</t>
  </si>
  <si>
    <t>10025716</t>
  </si>
  <si>
    <t>CCR BC/XT Solids Waste Storage Buil</t>
  </si>
  <si>
    <t>CCR BC/XT Solids Waste Storage Buil - CCR BC/XT Solids Waste Storage Buil</t>
  </si>
  <si>
    <t>10025739</t>
  </si>
  <si>
    <t>Drag Chain Gearbox Rep-U34</t>
  </si>
  <si>
    <t>Drag Chain Gearbox Rep-U34 - Drag Chain Gearbox Rep-U34</t>
  </si>
  <si>
    <t>10025761</t>
  </si>
  <si>
    <t>Plant Floor/Floor Drain Rpl, U3-4</t>
  </si>
  <si>
    <t>Plant Floor/Floor Drain Rpl, U3-4 - Plant Floor/Floor Drain Rpl, U3-4</t>
  </si>
  <si>
    <t>10025722</t>
  </si>
  <si>
    <t>10025732</t>
  </si>
  <si>
    <t>10025758</t>
  </si>
  <si>
    <t>River Pump Motor Rebuild U14</t>
  </si>
  <si>
    <t>River Pump Motor Rebuild U14 - River Pump Motor Rebuild U14</t>
  </si>
  <si>
    <t>10025729</t>
  </si>
  <si>
    <t>Scrubber ID Fan Inlet Duct Coating</t>
  </si>
  <si>
    <t>Scrubber ID Fan Inlet Duct Coating - Scrubber ID Fan Inlet Duct Coating</t>
  </si>
  <si>
    <t>10025720</t>
  </si>
  <si>
    <t>Scrubber Mist Eliminator-U34</t>
  </si>
  <si>
    <t>Scrubber Mist Eliminator-U34 - Scrubber Mist Eliminatoer-U34</t>
  </si>
  <si>
    <t>10025744</t>
  </si>
  <si>
    <t>10025756</t>
  </si>
  <si>
    <t>Welding Equipment Rpl. U14</t>
  </si>
  <si>
    <t>Welding Equipment Rpl. U14 - Welding Equipment Repl. U14</t>
  </si>
  <si>
    <t>10025712</t>
  </si>
  <si>
    <t>CCR - G Cell Lining</t>
  </si>
  <si>
    <t>CCR - G Cell Lining - CCR - G Cell Lining</t>
  </si>
  <si>
    <t>10025748</t>
  </si>
  <si>
    <t>Plantsite Drainage System U14</t>
  </si>
  <si>
    <t>Plantsite Drainage System U14 - Plantsite Drainage System U14</t>
  </si>
  <si>
    <t>10025727</t>
  </si>
  <si>
    <t>10025725</t>
  </si>
  <si>
    <t>Elevator Reburbish, U4</t>
  </si>
  <si>
    <t>Elevator Reburbish, U4 - Elevator Refurbish, U4</t>
  </si>
  <si>
    <t>10025740</t>
  </si>
  <si>
    <t>Cathodic Protection-U34</t>
  </si>
  <si>
    <t>Cathodic Protection-U34 - Cathodic Protection-U34</t>
  </si>
  <si>
    <t>CCR - BC/XT Solids Waste Storage</t>
  </si>
  <si>
    <t>CCR - BC/XT Solids Waste Storage - CCR BC XT Solids Waste Storage</t>
  </si>
  <si>
    <t>CCR - EHP</t>
  </si>
  <si>
    <t>CCR - EHP - CCR EHP</t>
  </si>
  <si>
    <t>10025750</t>
  </si>
  <si>
    <t>Fire Prot. Underground Pipe-14</t>
  </si>
  <si>
    <t>Fire Prot. Underground Pipe-14 - Fire Prot. Underground Pipe-14</t>
  </si>
  <si>
    <t>10025753</t>
  </si>
  <si>
    <t>River Pump Rebuild U14</t>
  </si>
  <si>
    <t>River Pump Rebuild U14 - River Pump Rebuild U14</t>
  </si>
  <si>
    <t>10025759</t>
  </si>
  <si>
    <t>River Station Cathodic Protection U</t>
  </si>
  <si>
    <t>River Station Cathodic Protection U - RiverStationDischargeVlvRepU14</t>
  </si>
  <si>
    <t>10025745</t>
  </si>
  <si>
    <t>3&amp;4 Paste Plant AHU Contr</t>
  </si>
  <si>
    <t>3&amp;4 Paste Plant AHU Contr - 3&amp;4 Paste Plant AHU Contr</t>
  </si>
  <si>
    <t>10025735</t>
  </si>
  <si>
    <t>10025751</t>
  </si>
  <si>
    <t>10025731</t>
  </si>
  <si>
    <t>10022112</t>
  </si>
  <si>
    <t>Boiler Sootblower Retract, U4</t>
  </si>
  <si>
    <t>Boiler Sootblower Retract, U4 - Boiler Sootblower Retract,U4</t>
  </si>
  <si>
    <t>10023763</t>
  </si>
  <si>
    <t>10025763</t>
  </si>
  <si>
    <t>Mill Alley/Crane/Hoist/Trolley</t>
  </si>
  <si>
    <t>Mill Alley/Crane/Hoist/Trolley - Mill Alley/Crane/Hoist/Trolley</t>
  </si>
  <si>
    <t>10025242</t>
  </si>
  <si>
    <t>River Station Roof Replacement</t>
  </si>
  <si>
    <t>River Station Roof Replacement - River Station Roof Replacement</t>
  </si>
  <si>
    <t>10025730</t>
  </si>
  <si>
    <t>10025746</t>
  </si>
  <si>
    <t>Scrubber Stainless Replacement</t>
  </si>
  <si>
    <t>Scrubber Stainless Replacement - Scrubber Stainless Replacement</t>
  </si>
  <si>
    <t>10025733</t>
  </si>
  <si>
    <t>10025749</t>
  </si>
  <si>
    <t>10025764</t>
  </si>
  <si>
    <t>Water Transfer Pump Purchase</t>
  </si>
  <si>
    <t>Water Transfer Pump Purchase - Water Transfer Pump Purchase</t>
  </si>
  <si>
    <t>10025741</t>
  </si>
  <si>
    <t>Cathodic Prot-Condenser-U3</t>
  </si>
  <si>
    <t>Cathodic Prot-Condenser-U3 - Cathodic Prot-Condenser-U3</t>
  </si>
  <si>
    <t>10025747</t>
  </si>
  <si>
    <t>Plant Road Dust Control U14</t>
  </si>
  <si>
    <t>Plant Road Dust Control U14 - Plant Road Dust Control U14</t>
  </si>
  <si>
    <t>10025752</t>
  </si>
  <si>
    <t>Vehicle Replacement - 1-4</t>
  </si>
  <si>
    <t>Vehicle Replacement - 1-4 - 5 Year Life</t>
  </si>
  <si>
    <t>10025742</t>
  </si>
  <si>
    <t>WECC Compliance-U34</t>
  </si>
  <si>
    <t>WECC Compliance-U34 - WECC Compliance-U34</t>
  </si>
  <si>
    <t>10026151</t>
  </si>
  <si>
    <t>Colstrip PBX U1-4</t>
  </si>
  <si>
    <t>Colstrip PBX U1-4 - Colstrip PBX</t>
  </si>
  <si>
    <t>10023672</t>
  </si>
  <si>
    <t>Turbine/Gen Base OH-U4</t>
  </si>
  <si>
    <t>Turbine/Gen Base OH-U4 - Turbine/Gen Base OH-U4</t>
  </si>
  <si>
    <t>10025762</t>
  </si>
  <si>
    <t>Aux. Serv. Floor Drain/Structural</t>
  </si>
  <si>
    <t>Aux. Serv. Floor Drain/Structural - Aux. Serv. Floor Drain/Structural</t>
  </si>
  <si>
    <t>10025754</t>
  </si>
  <si>
    <t>Radio System Replacement U14</t>
  </si>
  <si>
    <t>Radio System Replacement U14 - Radio System Replacement U14</t>
  </si>
  <si>
    <t>10025743</t>
  </si>
  <si>
    <t>BoilerEconomizerTubeRpl,U4</t>
  </si>
  <si>
    <t>BoilerEconomizerTubeRpl,U4 - BoilerEconomizerTubeRpl,U4</t>
  </si>
  <si>
    <t>Boiler Coutant Bottom Rpl-U4</t>
  </si>
  <si>
    <t>Boiler Coutant Bottom Rpl-U4 - Boiler Coutant Bottom Rpl-U4</t>
  </si>
  <si>
    <t>10026173</t>
  </si>
  <si>
    <t>U4 Mill Alley Crane/Hoist/Trolley</t>
  </si>
  <si>
    <t>U4 Mill Alley Crane/Hoist/Trolley - Mill Alley/Crane/Hoist/Trolley</t>
  </si>
  <si>
    <t>10026164</t>
  </si>
  <si>
    <t>Plant Lighting U3</t>
  </si>
  <si>
    <t>Plant Lighting U3 - Plant Lighting Repl, U3</t>
  </si>
  <si>
    <t>10026184</t>
  </si>
  <si>
    <t>10026170</t>
  </si>
  <si>
    <t>Compressed Air System U34</t>
  </si>
  <si>
    <t>Compressed Air System U34 - Compressed Air System-U34</t>
  </si>
  <si>
    <t>10026186</t>
  </si>
  <si>
    <t>Heavy Equipment Repl.</t>
  </si>
  <si>
    <t>Heavy Equipment Repl. - Heavy Equipment Replacement</t>
  </si>
  <si>
    <t>10026175</t>
  </si>
  <si>
    <t>U3 Stack Elevator Refurbishment</t>
  </si>
  <si>
    <t>U3 Stack Elevator Refurbishment - U3 Stack Elevator Refurbishment</t>
  </si>
  <si>
    <t>10026172</t>
  </si>
  <si>
    <t>U34 Turbine/Boiler Bld AHU Cntrls</t>
  </si>
  <si>
    <t>U34 Turbine/Boiler Bld AHU Cntrls - U34 Turbine/Boiler Bld AHU Controls</t>
  </si>
  <si>
    <t>10026149</t>
  </si>
  <si>
    <t>Mobile Equipment U1-4</t>
  </si>
  <si>
    <t>Mobile Equipment U1-4 - 396- Power Equipment</t>
  </si>
  <si>
    <t>10022099</t>
  </si>
  <si>
    <t>Sample Lab Secondary Chiller,3</t>
  </si>
  <si>
    <t>Sample Lab Secondary Chiller,3 - Sample Lab Secondary Chiller,3</t>
  </si>
  <si>
    <t>AUX Transformer Unit 4</t>
  </si>
  <si>
    <t>AUX Transformer Unit 4 - AUX Transformer Unit 4</t>
  </si>
  <si>
    <t>10026163</t>
  </si>
  <si>
    <t>10026181</t>
  </si>
  <si>
    <t>Scrubber ID Fan Motor Rewind U34</t>
  </si>
  <si>
    <t>Scrubber ID Fan Motor Rewind U34 - Scrubber ID Fan Mtr Rewnd-U34</t>
  </si>
  <si>
    <t>10026139</t>
  </si>
  <si>
    <t>Site Drainage U1-4</t>
  </si>
  <si>
    <t>Site Drainage U1-4 - Plantsite Drainage System U14</t>
  </si>
  <si>
    <t>10026150</t>
  </si>
  <si>
    <t>Vehicle Replacement U1-4</t>
  </si>
  <si>
    <t>Vehicle Replacement U1-4 - 5 Year Life</t>
  </si>
  <si>
    <t>Unit 3 Aux Transformer Replacement</t>
  </si>
  <si>
    <t>Unit 3 Aux Transformer Replacement - AUX Transformer Unit 3</t>
  </si>
  <si>
    <t>U4 Hot Air Gate Replacement</t>
  </si>
  <si>
    <t>U4 Hot Air Gate Replacement - Hot Air Gate Replacement-U4</t>
  </si>
  <si>
    <t>U4 Boiler and Aux Air Replacement</t>
  </si>
  <si>
    <t>U4 Boiler and Aux Air Replacement - U4 Boiler and Aux Air Replacement</t>
  </si>
  <si>
    <t>YE Accrual/Reversal</t>
  </si>
  <si>
    <t>Actual</t>
  </si>
  <si>
    <t>Pro Forma</t>
  </si>
  <si>
    <t>Avista Share</t>
  </si>
  <si>
    <t>Per Talen's Budget to Actual</t>
  </si>
  <si>
    <t>Less: Long term Project in CWIP at 12/31/2020</t>
  </si>
  <si>
    <t>Less: Costs Recorded by Avista as O&amp;M</t>
  </si>
  <si>
    <t>Add Talen's Previous Year's December Invoice</t>
  </si>
  <si>
    <t>Add Avista's Accrual</t>
  </si>
  <si>
    <t>Remove Avista's Reversal</t>
  </si>
  <si>
    <t>Immaterial Variance</t>
  </si>
  <si>
    <t>Avista's Capital Per Talen Using Annual Actual vs Budget Reports</t>
  </si>
  <si>
    <t>Facility Capital Per Talen on Actual vs Budget Report</t>
  </si>
  <si>
    <t>Reconcile to Avista's Records:</t>
  </si>
  <si>
    <t>Capital Per Thackston Table in WA GRC</t>
  </si>
  <si>
    <t>Revised Colstrip Capital by Year</t>
  </si>
  <si>
    <t>Add December 2020 Actual</t>
  </si>
  <si>
    <t xml:space="preserve">   Capital Costs for 12 Months Talen's Invoices (Agrees to Pivot Table)</t>
  </si>
  <si>
    <t xml:space="preserve">   Amount Capitalized by Avista (Agrees to Pivot Table)</t>
  </si>
  <si>
    <t>Revised Colstrip Capital by Year:</t>
  </si>
  <si>
    <t xml:space="preserve">   Projects Over $200,000</t>
  </si>
  <si>
    <t xml:space="preserve">   Projects Under $200,00</t>
  </si>
  <si>
    <t>Total</t>
  </si>
  <si>
    <t>Original Capital Per GL</t>
  </si>
  <si>
    <t>Less December 2020 Accrual</t>
  </si>
  <si>
    <t>Remove Talen's Current Year December Invoice Recorded in Following Year</t>
  </si>
  <si>
    <t>See Staff-DR-107 - 3.19 Attachment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</si>
</sst>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5A5A5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5" borderId="7" applyNumberFormat="0" applyAlignment="0" applyProtection="0"/>
  </cellStyleXfs>
  <cellXfs count="38">
    <xf numFmtId="0" fontId="0" fillId="0" borderId="0" xfId="0"/>
    <xf numFmtId="0" fontId="3" fillId="0" borderId="0" xfId="0" applyFont="1"/>
    <xf numFmtId="0" fontId="3" fillId="0" borderId="0" xfId="0" applyFont="1" applyFill="1"/>
    <xf numFmtId="43" fontId="3" fillId="0" borderId="0" xfId="1" applyFont="1" applyAlignment="1"/>
    <xf numFmtId="164" fontId="3" fillId="0" borderId="0" xfId="1" applyNumberFormat="1" applyFont="1" applyAlignment="1"/>
    <xf numFmtId="0" fontId="0" fillId="3" borderId="0" xfId="0" applyFill="1"/>
    <xf numFmtId="0" fontId="0" fillId="0" borderId="0" xfId="0" applyFill="1"/>
    <xf numFmtId="0" fontId="0" fillId="0" borderId="0" xfId="0" pivotButton="1"/>
    <xf numFmtId="0" fontId="0" fillId="0" borderId="0" xfId="0" applyNumberFormat="1"/>
    <xf numFmtId="43" fontId="0" fillId="0" borderId="0" xfId="1" applyFont="1"/>
    <xf numFmtId="165" fontId="0" fillId="0" borderId="0" xfId="1" applyNumberFormat="1" applyFont="1"/>
    <xf numFmtId="43" fontId="0" fillId="0" borderId="0" xfId="1" applyFont="1" applyFill="1"/>
    <xf numFmtId="43" fontId="4" fillId="0" borderId="0" xfId="1" applyFont="1" applyFill="1"/>
    <xf numFmtId="43" fontId="0" fillId="2" borderId="0" xfId="1" applyFont="1" applyFill="1"/>
    <xf numFmtId="43" fontId="0" fillId="0" borderId="0" xfId="0" applyNumberFormat="1"/>
    <xf numFmtId="37" fontId="0" fillId="0" borderId="0" xfId="0" applyNumberFormat="1"/>
    <xf numFmtId="0" fontId="2" fillId="0" borderId="0" xfId="0" applyFont="1" applyAlignment="1">
      <alignment horizontal="center"/>
    </xf>
    <xf numFmtId="9" fontId="0" fillId="0" borderId="0" xfId="0" applyNumberFormat="1"/>
    <xf numFmtId="165" fontId="0" fillId="0" borderId="4" xfId="1" applyNumberFormat="1" applyFont="1" applyBorder="1"/>
    <xf numFmtId="165" fontId="0" fillId="0" borderId="0" xfId="0" applyNumberFormat="1"/>
    <xf numFmtId="165" fontId="0" fillId="0" borderId="0" xfId="1" applyNumberFormat="1" applyFont="1" applyFill="1" applyBorder="1"/>
    <xf numFmtId="166" fontId="0" fillId="0" borderId="0" xfId="2" applyNumberFormat="1" applyFont="1"/>
    <xf numFmtId="166" fontId="0" fillId="0" borderId="5" xfId="2" applyNumberFormat="1" applyFont="1" applyBorder="1"/>
    <xf numFmtId="166" fontId="0" fillId="0" borderId="6" xfId="2" applyNumberFormat="1" applyFont="1" applyBorder="1"/>
    <xf numFmtId="0" fontId="2" fillId="0" borderId="0" xfId="0" applyFont="1"/>
    <xf numFmtId="165" fontId="2" fillId="0" borderId="0" xfId="1" applyNumberFormat="1" applyFont="1"/>
    <xf numFmtId="164" fontId="2" fillId="0" borderId="0" xfId="1" applyNumberFormat="1" applyFont="1"/>
    <xf numFmtId="165" fontId="0" fillId="0" borderId="5" xfId="1" applyNumberFormat="1" applyFont="1" applyBorder="1"/>
    <xf numFmtId="0" fontId="6" fillId="0" borderId="7" xfId="3" applyFont="1" applyFill="1"/>
    <xf numFmtId="0" fontId="7" fillId="0" borderId="0" xfId="0" applyFont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6" fontId="2" fillId="3" borderId="5" xfId="2" applyNumberFormat="1" applyFont="1" applyFill="1" applyBorder="1"/>
    <xf numFmtId="166" fontId="2" fillId="3" borderId="6" xfId="2" applyNumberFormat="1" applyFont="1" applyFill="1" applyBorder="1"/>
  </cellXfs>
  <cellStyles count="4">
    <cellStyle name="Check Cell" xfId="3" builtinId="23"/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luth, Jeanne" refreshedDate="44225.542285069445" createdVersion="5" refreshedVersion="5" minRefreshableVersion="3" recordCount="1626" xr:uid="{00000000-000A-0000-FFFF-FFFF02000000}">
  <cacheSource type="worksheet">
    <worksheetSource ref="A1:U1627" sheet="Data"/>
  </cacheSource>
  <cacheFields count="21">
    <cacheField name="Account Facility" numFmtId="0">
      <sharedItems containsBlank="1"/>
    </cacheField>
    <cacheField name="Facility" numFmtId="0">
      <sharedItems containsBlank="1" count="4">
        <s v="A003-Colstrip - Unit 3"/>
        <s v="A004-Colstrip - Unit 4"/>
        <s v="YE Accrual/Reversal"/>
        <m u="1"/>
      </sharedItems>
    </cacheField>
    <cacheField name="Project" numFmtId="0">
      <sharedItems containsBlank="1" containsMixedTypes="1" containsNumber="1" containsInteger="1" minValue="10023681" maxValue="10027099"/>
    </cacheField>
    <cacheField name="Project Name" numFmtId="0">
      <sharedItems count="193">
        <s v="Aux Service Building Elevator U1-4"/>
        <s v="Brake/Shear/Elect Shop/CaBr System "/>
        <s v="Cathodic Protection U34"/>
        <s v="Fire Protection Underground Piping"/>
        <s v="Fire Pump Addition"/>
        <s v="Groundwater Mitigation-U34"/>
        <s v="Paving / Dust Control U1-4"/>
        <s v="Scrubber ID Fan Inlet Duct Coat U34"/>
        <s v="Scrubber Lime Slaker Rpl U34"/>
        <s v="Tepid Water Eyewash Station U34"/>
        <s v="Tools &amp; Equipment U1-4 "/>
        <s v="U34 Building Roof Repl "/>
        <s v="U34 Diesel Tnk Fire Prot Foam Sys"/>
        <s v="U34 EHP Dry Disposal Pilot Test"/>
        <s v="U34 Redundant PAC Cooling Tower"/>
        <s v="Water Management System,U34"/>
        <s v="WECC Compliance U34"/>
        <s v="Cathodic Prot - Condenser U4"/>
        <s v="U4 Building Roof Replacement"/>
        <s v="U4 Plant Lighting"/>
        <s v="Admn BOP Infrastructure Bld Repwr"/>
        <s v="Aux Transformer Rplcmnt U3"/>
        <s v="Combustion Monitoring Grid U4 "/>
        <s v="Lighting Replacement U3"/>
        <s v="PLC to DCS Retrofits U34"/>
        <s v="Aux Transformer U4"/>
        <s v="Aux Turbine Overhaul U4"/>
        <s v="BMS Hard/Soft Upgrade U4"/>
        <s v="Boiler Burner Aux Air Rplcmnt U4"/>
        <s v="Boiler Economizer Tube Rplc. U4"/>
        <s v="DCS Hardware/Software Up U4"/>
        <s v="Gen/Exciter Inspect U4"/>
        <s v="Hot Air Gate Rplcmnt U4"/>
        <s v="IP Turbine Overhaul, Unit 4"/>
        <s v="LP Turbine OH U4"/>
        <s v="Main Turbine Lube Oil Cool Repl 4"/>
        <s v="U4 SOFA Bucket Replacement"/>
        <s v="U4 TOFA Bucket Replacement "/>
        <s v="U4 Turbine/Generator Base OH "/>
        <s v="Design Paste Plant Bypass Cont."/>
        <s v="Air Preheater-U4"/>
        <s v="Capital Project Support"/>
        <s v="Lighting Replacement U4"/>
        <s v="Design/Build Dry Waste Disposal Sys"/>
        <s v="Scrubber ID Fan Motor Refurb U34"/>
        <s v="Battery Bank Rplcmnt U4"/>
        <s v="Boiler Capital Elevator U4"/>
        <s v="Boiler Snubber&amp;HangerRpl-U4"/>
        <s v="Flue Gas Duct Repl U4"/>
        <s v="Drag Chain Gearbox Rplcmnt U34"/>
        <s v="GSU Transformer Rplcmnt U34"/>
        <s v="Tools &amp; Equipment Purchases U34"/>
        <s v="Air Preheater GB Rebuild U4"/>
        <s v="Coal Pipe Replacement U4"/>
        <s v="U4 Cooling Tower Fill Rplc."/>
        <s v="Boiler Feed Booster Pump RB U34"/>
        <s v="Circ. Wtr Pmp &amp; Mtr Rebld-U34"/>
        <s v="Condesate Pump RB U34"/>
        <s v="Drag Chain Gearbox U34"/>
        <s v="FD Fan Motor Rewind/Refurb U34"/>
        <s v="Mobile Equipment Rplcmnt U34"/>
        <s v="Scrubber Lime Slaker Rplcmnt U34"/>
        <s v="Boiler Coutant Bottom Rplcmnt U4"/>
        <s v="Condenser Exp. Joint Rplcmnt U4"/>
        <s v="BCSDA Ecovap Tower"/>
        <s v="Circ Wtr Pump/Motor Rebuild U34"/>
        <s v="Continuous Particulate Monitor U3"/>
        <s v="PA Fan Motor Rewind/Refurb U34"/>
        <s v="Boiler Waterwall Rpl-U4"/>
        <s v="Continuous Particulate Monitor U4"/>
        <s v="Scrubber ID FanOilSkidCntrl-U4"/>
        <s v="Coal Belt Replacement U34"/>
        <s v="Bentley System Retrofit U4"/>
        <s v="Boiler Burner Aux Air Rplcmnt U3"/>
        <s v="Boiler Snubber Rebuild U34"/>
        <s v="Demineralizer Resin Repl U34"/>
        <s v="Scrubber ID Fan Inlet Coating U34"/>
        <s v="SOFA Bucket Rplcmnt U3 "/>
        <s v="TOFA Bucket Rplcmnt U3"/>
        <s v="Vehicle Replacement U34"/>
        <s v="Stack Elevator Refurb U4 "/>
        <s v="Boiler Feed Pump Rebuild U34"/>
        <s v="Boiler Capital Scaffolding U4"/>
        <s v="Air Preheater Basket Rplcmnt U3"/>
        <s v="Building Roof Rplcmnt U34"/>
        <s v="Turb/Gen Base OH U3"/>
        <s v="Condens WB Coat Rplcmnt U4"/>
        <s v="Boiler Wtr Wall Maint. U3"/>
        <s v="4-5 Feedwater Heater Rplcmnt"/>
        <s v="Boiler Coutant Btm Maint. U3"/>
        <s v="Boiler EconomizerTube Rpl U3"/>
        <s v="Hot Air Gate Rplcmnt U3"/>
        <s v="Dec YE Accrual"/>
        <s v="Jan YE Reversal"/>
        <s v="Aux Service Floor Structural R"/>
        <s v="Aux. Serv. Floor Drain Rpl"/>
        <s v="Boiler Capital Scaffolding-U3"/>
        <s v="BoilerEconomizerTubeRpl,U3"/>
        <s v="Building Roof Replacement, U3"/>
        <s v="Capital Project Support-U3"/>
        <s v="CCR - G Cell Design - U3-4"/>
        <s v="CCR-B Cell Clearwell,U3-4"/>
        <s v="Coal Belt Repl-U34"/>
        <s v="Coal Dust SuppresControls-U34"/>
        <s v="Compressed Air System-U34"/>
        <s v="Condensate PolisherElement U34"/>
        <s v="DAHS Server Repl, U3-4"/>
        <s v="Demineralizer Resin Repl-U34"/>
        <s v="Elevator Mach Rm HVAC Repl U-3"/>
        <s v="Fire Protection System Add 3-4"/>
        <s v="Flue Gas Duct Repl-U3"/>
        <s v="Gas Deflection Arch Rpl-U3"/>
        <s v="GSU Transformer Replacement"/>
        <s v="GSU Transformer U34"/>
        <s v="Hot Air Gate Replacement-U3"/>
        <s v="Lime Unloading Modif-U34"/>
        <s v="MainStepUpTransformerRewind34"/>
        <s v="Mobile Equipment Repl, Un1-4"/>
        <s v="North Plnt Filter Control U34"/>
        <s v="PA Expansion Joint Repl-U3"/>
        <s v="PA Fan Motor Rewind-U34"/>
        <s v="Plant Floor Drain Rpl, U3-4"/>
        <s v="Plant Floor Structural Rpl,3-4"/>
        <s v="Plant Lighting Repl, U3"/>
        <s v="Plantsite Drainage System"/>
        <s v="Pond Return Pumps-Dsl Gen U3-4"/>
        <s v="Relay Room Fire Protection-U34"/>
        <s v="Safety Improvements, U3-4"/>
        <s v="Scrubber ID Fan Mtr Rewnd-U34"/>
        <s v="Scrubber Lime Slaker Rpl-U34"/>
        <s v="Scrubber Reheater Panel Rpl,34"/>
        <s v="ScrubberLimeCycloneSep-U3"/>
        <s v="Smartburn NOx Reduction-U3"/>
        <s v="Sootblower Optimization-U3"/>
        <s v="Switchgear Modi NFPA-U4"/>
        <s v="Tepid Water Eye WashStation,34"/>
        <s v="Tool &amp; Equipment Purchase-U14"/>
        <s v="Turbine/Gen Base OH-U3"/>
        <s v="U3 Bottom Ash Pyrite Sump Replaceme"/>
        <s v="U3 Bottom Ash Sump Pump Replacement"/>
        <s v="Building Roof Replacement, U4"/>
        <s v="Elevator Mach Rm HVAC Repl U-4"/>
        <s v="Hot Air Gate Replacement-U4"/>
        <s v="Plant Lighting Repl, U4"/>
        <s v="U4 Bottom Ash Sump Pump Replacement"/>
        <s v="Building Roof Repl, U3-4"/>
        <s v="CCR BC/XT Solids Waste Storage Buil"/>
        <s v="Drag Chain Gearbox Rep-U34"/>
        <s v="Plant Floor/Floor Drain Rpl, U3-4"/>
        <s v="River Pump Motor Rebuild U14"/>
        <s v="Scrubber ID Fan Inlet Duct Coating"/>
        <s v="Scrubber Mist Eliminator-U34"/>
        <s v="Welding Equipment Rpl. U14"/>
        <s v="CCR - G Cell Lining"/>
        <s v="Plantsite Drainage System U14"/>
        <s v="Elevator Reburbish, U4"/>
        <s v="Cathodic Protection-U34"/>
        <s v="CCR - BC/XT Solids Waste Storage"/>
        <s v="CCR - EHP"/>
        <s v="Fire Prot. Underground Pipe-14"/>
        <s v="River Pump Rebuild U14"/>
        <s v="River Station Cathodic Protection U"/>
        <s v="3&amp;4 Paste Plant AHU Contr"/>
        <s v="Boiler Sootblower Retract, U4"/>
        <s v="Mill Alley/Crane/Hoist/Trolley"/>
        <s v="River Station Roof Replacement"/>
        <s v="Scrubber Stainless Replacement"/>
        <s v="Water Transfer Pump Purchase"/>
        <s v="Cathodic Prot-Condenser-U3"/>
        <s v="Plant Road Dust Control U14"/>
        <s v="Vehicle Replacement - 1-4"/>
        <s v="WECC Compliance-U34"/>
        <s v="Colstrip PBX U1-4"/>
        <s v="Turbine/Gen Base OH-U4"/>
        <s v="Aux. Serv. Floor Drain/Structural"/>
        <s v="Radio System Replacement U14"/>
        <s v="BoilerEconomizerTubeRpl,U4"/>
        <s v="Boiler Coutant Bottom Rpl-U4"/>
        <s v="U4 Mill Alley Crane/Hoist/Trolley"/>
        <s v="Plant Lighting U3"/>
        <s v="Compressed Air System U34"/>
        <s v="Heavy Equipment Repl."/>
        <s v="U3 Stack Elevator Refurbishment"/>
        <s v="U34 Turbine/Boiler Bld AHU Cntrls"/>
        <s v="Mobile Equipment U1-4"/>
        <s v="Sample Lab Secondary Chiller,3"/>
        <s v="AUX Transformer Unit 4"/>
        <s v="Scrubber ID Fan Motor Rewind U34"/>
        <s v="Site Drainage U1-4"/>
        <s v="Vehicle Replacement U1-4"/>
        <s v="Unit 3 Aux Transformer Replacement"/>
        <s v="U4 Hot Air Gate Replacement"/>
        <s v="U4 Boiler and Aux Air Replacement"/>
      </sharedItems>
    </cacheField>
    <cacheField name="Project Sub Project" numFmtId="0">
      <sharedItems containsBlank="1"/>
    </cacheField>
    <cacheField name="long name" numFmtId="0">
      <sharedItems containsBlank="1"/>
    </cacheField>
    <cacheField name="Actual Amount" numFmtId="43">
      <sharedItems containsString="0" containsBlank="1" containsNumber="1" minValue="-2592711.7400000002" maxValue="3300000"/>
    </cacheField>
    <cacheField name="AVISTA" numFmtId="43">
      <sharedItems containsSemiMixedTypes="0" containsString="0" containsNumber="1" minValue="-1971194" maxValue="1971194"/>
    </cacheField>
    <cacheField name="1" numFmtId="0">
      <sharedItems containsString="0" containsBlank="1" containsNumber="1" minValue="-388906.761" maxValue="495000"/>
    </cacheField>
    <cacheField name="2" numFmtId="0">
      <sharedItems containsString="0" containsBlank="1" containsNumber="1" minValue="-259271.174" maxValue="330000"/>
    </cacheField>
    <cacheField name="3" numFmtId="0">
      <sharedItems containsString="0" containsBlank="1" containsNumber="1" minValue="-648177.93500000006" maxValue="825000"/>
    </cacheField>
    <cacheField name="4" numFmtId="0">
      <sharedItems containsString="0" containsBlank="1" containsNumber="1" minValue="-518542.348" maxValue="660000"/>
    </cacheField>
    <cacheField name="5" numFmtId="0">
      <sharedItems containsString="0" containsBlank="1" containsNumber="1" minValue="-388906.761" maxValue="495000"/>
    </cacheField>
    <cacheField name="Reclass to O&amp;M" numFmtId="0">
      <sharedItems containsString="0" containsBlank="1" containsNumber="1" minValue="-291680.07075000001" maxValue="295312.5"/>
    </cacheField>
    <cacheField name="Invoice Date" numFmtId="0">
      <sharedItems containsString="0" containsBlank="1" containsNumber="1" containsInteger="1" minValue="201712" maxValue="202012" count="38">
        <n v="201912"/>
        <n v="202001"/>
        <n v="202002"/>
        <n v="202003"/>
        <n v="202004"/>
        <n v="202005"/>
        <n v="202006"/>
        <n v="202007"/>
        <n v="202008"/>
        <n v="202009"/>
        <n v="202010"/>
        <n v="202011"/>
        <n v="202012"/>
        <m/>
        <n v="201712"/>
        <n v="201801"/>
        <n v="201802"/>
        <n v="201803"/>
        <n v="201804"/>
        <n v="201805"/>
        <n v="201806"/>
        <n v="201807"/>
        <n v="201808"/>
        <n v="201809"/>
        <n v="201810"/>
        <n v="201811"/>
        <n v="201812"/>
        <n v="201901"/>
        <n v="201902"/>
        <n v="201903"/>
        <n v="201904"/>
        <n v="201905"/>
        <n v="201906"/>
        <n v="201907"/>
        <n v="201908"/>
        <n v="201909"/>
        <n v="201910"/>
        <n v="201911"/>
      </sharedItems>
    </cacheField>
    <cacheField name="GL Date" numFmtId="0">
      <sharedItems containsSemiMixedTypes="0" containsString="0" containsNumber="1" containsInteger="1" minValue="201712" maxValue="202101" count="38">
        <n v="202001"/>
        <n v="202002"/>
        <n v="202003"/>
        <n v="202004"/>
        <n v="202005"/>
        <n v="202006"/>
        <n v="202007"/>
        <n v="202008"/>
        <n v="202009"/>
        <n v="202010"/>
        <n v="202011"/>
        <n v="202012"/>
        <n v="202101"/>
        <n v="201712"/>
        <n v="201801"/>
        <n v="201912"/>
        <n v="201802"/>
        <n v="201803"/>
        <n v="201804"/>
        <n v="201805"/>
        <n v="201806"/>
        <n v="201807"/>
        <n v="201808"/>
        <n v="201809"/>
        <n v="201810"/>
        <n v="201811"/>
        <n v="201812"/>
        <n v="201901"/>
        <n v="201902"/>
        <n v="201903"/>
        <n v="201904"/>
        <n v="201905"/>
        <n v="201906"/>
        <n v="201907"/>
        <n v="201908"/>
        <n v="201909"/>
        <n v="201910"/>
        <n v="201911"/>
      </sharedItems>
    </cacheField>
    <cacheField name="Reclass" numFmtId="43">
      <sharedItems containsSemiMixedTypes="0" containsString="0" containsNumber="1" minValue="-295312.5" maxValue="291680.07075000001"/>
    </cacheField>
    <cacheField name="Invoice Year" numFmtId="0">
      <sharedItems containsString="0" containsBlank="1" containsNumber="1" containsInteger="1" minValue="2017" maxValue="2020" count="5">
        <n v="2019"/>
        <n v="2020"/>
        <m/>
        <n v="2017"/>
        <n v="2018"/>
      </sharedItems>
    </cacheField>
    <cacheField name="GL Year" numFmtId="0">
      <sharedItems containsSemiMixedTypes="0" containsString="0" containsNumber="1" containsInteger="1" minValue="2017" maxValue="2021" count="5">
        <n v="2020"/>
        <n v="2021"/>
        <n v="2017"/>
        <n v="2018"/>
        <n v="2019"/>
      </sharedItems>
    </cacheField>
    <cacheField name="Group" numFmtId="0">
      <sharedItems count="3">
        <s v="TTP"/>
        <s v="CWIP"/>
        <s v="Accrual/Reversal"/>
      </sharedItems>
    </cacheField>
    <cacheField name="Net Amount" numFmtId="43">
      <sharedItems containsSemiMixedTypes="0" containsString="0" containsNumber="1" minValue="-1971194" maxValue="19711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26">
  <r>
    <s v="A003"/>
    <x v="0"/>
    <s v="10026144"/>
    <x v="0"/>
    <s v="900"/>
    <s v="Aux Service Building Elevator U1-4 - Aux Service Building Elevator"/>
    <n v="0"/>
    <n v="0"/>
    <m/>
    <m/>
    <m/>
    <m/>
    <m/>
    <m/>
    <x v="0"/>
    <x v="0"/>
    <n v="0"/>
    <x v="0"/>
    <x v="0"/>
    <x v="0"/>
    <n v="0"/>
  </r>
  <r>
    <s v="A003"/>
    <x v="0"/>
    <s v="10026798"/>
    <x v="1"/>
    <s v="900"/>
    <s v="Brake/Shear/Elect Shop/CaBr System  - Brake/Shear/Elect Shop/CaBr System "/>
    <n v="118447.31"/>
    <n v="17767.0965"/>
    <m/>
    <m/>
    <m/>
    <m/>
    <m/>
    <m/>
    <x v="0"/>
    <x v="0"/>
    <n v="0"/>
    <x v="0"/>
    <x v="0"/>
    <x v="0"/>
    <n v="17767.0965"/>
  </r>
  <r>
    <s v="A003"/>
    <x v="0"/>
    <s v="10026169"/>
    <x v="2"/>
    <s v="900"/>
    <s v="Cathodic Protection U34 - Cathodic Protection-U34"/>
    <n v="37023.07"/>
    <n v="5553.4605000000001"/>
    <m/>
    <m/>
    <m/>
    <m/>
    <m/>
    <n v="5553.4605000000001"/>
    <x v="0"/>
    <x v="0"/>
    <n v="-5553.4605000000001"/>
    <x v="0"/>
    <x v="0"/>
    <x v="0"/>
    <n v="0"/>
  </r>
  <r>
    <s v="A003"/>
    <x v="0"/>
    <s v="10026190"/>
    <x v="3"/>
    <s v="900"/>
    <s v="Fire Protection Underground Piping - Fire Protection Underground Piping"/>
    <n v="18616.669999999998"/>
    <n v="2792.5005000000001"/>
    <m/>
    <m/>
    <m/>
    <m/>
    <m/>
    <m/>
    <x v="0"/>
    <x v="0"/>
    <n v="0"/>
    <x v="0"/>
    <x v="0"/>
    <x v="0"/>
    <n v="2792.5005000000001"/>
  </r>
  <r>
    <s v="A003"/>
    <x v="0"/>
    <s v="10026188"/>
    <x v="4"/>
    <s v="900"/>
    <s v="Fire Pump Addition - Fire Pump Addition"/>
    <n v="42489.41"/>
    <n v="6373.4115000000002"/>
    <m/>
    <m/>
    <m/>
    <m/>
    <m/>
    <m/>
    <x v="0"/>
    <x v="0"/>
    <n v="0"/>
    <x v="0"/>
    <x v="0"/>
    <x v="0"/>
    <n v="6373.4115000000002"/>
  </r>
  <r>
    <s v="A003"/>
    <x v="0"/>
    <s v="10025728"/>
    <x v="5"/>
    <s v="900"/>
    <s v="Groundwater Mitigation-U34 - Groundwater Mitigation-U34"/>
    <n v="29776.99"/>
    <n v="4466.5484999999999"/>
    <m/>
    <m/>
    <m/>
    <m/>
    <m/>
    <m/>
    <x v="0"/>
    <x v="0"/>
    <n v="0"/>
    <x v="0"/>
    <x v="0"/>
    <x v="0"/>
    <n v="4466.5484999999999"/>
  </r>
  <r>
    <s v="A003"/>
    <x v="0"/>
    <s v="10026141"/>
    <x v="6"/>
    <s v="900"/>
    <s v="Paving / Dust Control U1-4 - Plant Road Dust Control U14"/>
    <n v="-5788.23"/>
    <n v="-868.23450000000003"/>
    <m/>
    <m/>
    <m/>
    <m/>
    <m/>
    <m/>
    <x v="0"/>
    <x v="0"/>
    <n v="0"/>
    <x v="0"/>
    <x v="0"/>
    <x v="0"/>
    <n v="-868.23450000000003"/>
  </r>
  <r>
    <s v="A003"/>
    <x v="0"/>
    <s v="10026183"/>
    <x v="7"/>
    <s v="900"/>
    <s v="Scrubber ID Fan Inlet Duct Coat U34 - Scrubber ID Fan Inlet Duct Coating"/>
    <n v="6258"/>
    <n v="938.7"/>
    <m/>
    <m/>
    <m/>
    <m/>
    <m/>
    <n v="938.7"/>
    <x v="0"/>
    <x v="0"/>
    <n v="-938.7"/>
    <x v="0"/>
    <x v="0"/>
    <x v="0"/>
    <n v="0"/>
  </r>
  <r>
    <s v="A003"/>
    <x v="0"/>
    <s v="10026182"/>
    <x v="8"/>
    <s v="900"/>
    <s v="Scrubber Lime Slaker Rpl U34 - Scrubber Lime Slaker Rpl-U34"/>
    <n v="4948.63"/>
    <n v="742.29449999999997"/>
    <m/>
    <m/>
    <m/>
    <m/>
    <m/>
    <m/>
    <x v="0"/>
    <x v="0"/>
    <n v="0"/>
    <x v="0"/>
    <x v="0"/>
    <x v="0"/>
    <n v="742.29449999999997"/>
  </r>
  <r>
    <s v="A003"/>
    <x v="0"/>
    <s v="10026168"/>
    <x v="9"/>
    <s v="900"/>
    <s v="Tepid Water Eyewash Station U34 - Tepid Water Eye WashStation,34"/>
    <n v="7816.7"/>
    <n v="1172.5050000000001"/>
    <m/>
    <m/>
    <m/>
    <m/>
    <m/>
    <m/>
    <x v="0"/>
    <x v="0"/>
    <n v="0"/>
    <x v="0"/>
    <x v="0"/>
    <x v="0"/>
    <n v="1172.5050000000001"/>
  </r>
  <r>
    <s v="A003"/>
    <x v="0"/>
    <s v="10026148"/>
    <x v="10"/>
    <s v="900"/>
    <s v="Tools &amp; Equipment U1-4  - Tool &amp; Equipment Purchase-U14"/>
    <n v="15876.71"/>
    <n v="2381.5065"/>
    <m/>
    <m/>
    <m/>
    <m/>
    <m/>
    <m/>
    <x v="0"/>
    <x v="0"/>
    <n v="0"/>
    <x v="0"/>
    <x v="0"/>
    <x v="0"/>
    <n v="2381.5065"/>
  </r>
  <r>
    <s v="A003"/>
    <x v="0"/>
    <s v="10026167"/>
    <x v="11"/>
    <s v="900"/>
    <s v="U34 Building Roof Repl  - Building Roof Repl, U3-4"/>
    <n v="3750"/>
    <n v="562.5"/>
    <m/>
    <m/>
    <m/>
    <m/>
    <m/>
    <m/>
    <x v="0"/>
    <x v="0"/>
    <n v="0"/>
    <x v="0"/>
    <x v="0"/>
    <x v="0"/>
    <n v="562.5"/>
  </r>
  <r>
    <s v="A003"/>
    <x v="0"/>
    <s v="10026174"/>
    <x v="12"/>
    <s v="900"/>
    <s v="U34 Diesel Tnk Fire Prot Foam Sys - U34 Diesel Tnk Fire Prot Foam Syst"/>
    <n v="7971.91"/>
    <n v="1195.7864999999999"/>
    <m/>
    <m/>
    <m/>
    <m/>
    <m/>
    <m/>
    <x v="0"/>
    <x v="0"/>
    <n v="0"/>
    <x v="0"/>
    <x v="0"/>
    <x v="0"/>
    <n v="1195.7864999999999"/>
  </r>
  <r>
    <s v="A003"/>
    <x v="0"/>
    <s v="10026177"/>
    <x v="13"/>
    <s v="900"/>
    <s v="U34 EHP Dry Disposal Pilot Test - U34 EHP Dry Disposal Pilot Test"/>
    <n v="210538.34"/>
    <n v="31580.751"/>
    <m/>
    <m/>
    <m/>
    <m/>
    <m/>
    <n v="31580.751"/>
    <x v="0"/>
    <x v="0"/>
    <n v="-31580.751"/>
    <x v="0"/>
    <x v="0"/>
    <x v="0"/>
    <n v="0"/>
  </r>
  <r>
    <s v="A003"/>
    <x v="0"/>
    <s v="10026162"/>
    <x v="14"/>
    <s v="900"/>
    <s v="U34 Redundant PAC Cooling Tower - Redundant PAC Cooling Tower"/>
    <n v="440"/>
    <n v="66"/>
    <m/>
    <m/>
    <m/>
    <m/>
    <m/>
    <m/>
    <x v="0"/>
    <x v="0"/>
    <n v="0"/>
    <x v="0"/>
    <x v="0"/>
    <x v="0"/>
    <n v="66"/>
  </r>
  <r>
    <s v="A003"/>
    <x v="0"/>
    <s v="10023302"/>
    <x v="15"/>
    <s v="900"/>
    <s v="Water Management System,U34 - Water Management System, U34"/>
    <n v="194253.17"/>
    <n v="29137.9755"/>
    <m/>
    <m/>
    <m/>
    <m/>
    <m/>
    <m/>
    <x v="0"/>
    <x v="0"/>
    <n v="0"/>
    <x v="0"/>
    <x v="0"/>
    <x v="0"/>
    <n v="29137.9755"/>
  </r>
  <r>
    <s v="A003"/>
    <x v="0"/>
    <s v="10026157"/>
    <x v="16"/>
    <s v="900"/>
    <s v="WECC Compliance U34 - WECC Compliance-U34"/>
    <n v="18187.490000000002"/>
    <n v="2728.1235000000001"/>
    <m/>
    <m/>
    <m/>
    <m/>
    <m/>
    <m/>
    <x v="0"/>
    <x v="0"/>
    <n v="0"/>
    <x v="0"/>
    <x v="0"/>
    <x v="0"/>
    <n v="2728.1235000000001"/>
  </r>
  <r>
    <s v="A004"/>
    <x v="1"/>
    <s v="10026144"/>
    <x v="0"/>
    <s v="900"/>
    <s v="Aux Service Building Elevator U1-4 - Aux Service Building Elevator"/>
    <n v="0.03"/>
    <n v="4.4999999999999997E-3"/>
    <m/>
    <m/>
    <m/>
    <m/>
    <m/>
    <m/>
    <x v="0"/>
    <x v="0"/>
    <n v="0"/>
    <x v="0"/>
    <x v="0"/>
    <x v="0"/>
    <n v="4.4999999999999997E-3"/>
  </r>
  <r>
    <s v="A004"/>
    <x v="1"/>
    <s v="10026798"/>
    <x v="1"/>
    <s v="900"/>
    <s v="Brake/Shear/Elect Shop/CaBr System  - Brake/Shear/Elect Shop/CaBr System "/>
    <n v="118447.31"/>
    <n v="17767.0965"/>
    <m/>
    <m/>
    <m/>
    <m/>
    <m/>
    <m/>
    <x v="0"/>
    <x v="0"/>
    <n v="0"/>
    <x v="0"/>
    <x v="0"/>
    <x v="0"/>
    <n v="17767.0965"/>
  </r>
  <r>
    <s v="A004"/>
    <x v="1"/>
    <s v="10026171"/>
    <x v="17"/>
    <s v="900"/>
    <s v="Cathodic Prot - Condenser U4 - Cathodic Prot-Condenser-U4"/>
    <n v="691.41"/>
    <n v="103.7115"/>
    <m/>
    <m/>
    <m/>
    <m/>
    <m/>
    <m/>
    <x v="0"/>
    <x v="0"/>
    <n v="0"/>
    <x v="0"/>
    <x v="0"/>
    <x v="0"/>
    <n v="103.7115"/>
  </r>
  <r>
    <s v="A004"/>
    <x v="1"/>
    <s v="10026169"/>
    <x v="2"/>
    <s v="900"/>
    <s v="Cathodic Protection U34 - Cathodic Protection-U34"/>
    <n v="37023.050000000003"/>
    <n v="5553.4575000000004"/>
    <m/>
    <m/>
    <m/>
    <m/>
    <m/>
    <n v="5553.4575000000004"/>
    <x v="0"/>
    <x v="0"/>
    <n v="-5553.4575000000004"/>
    <x v="0"/>
    <x v="0"/>
    <x v="0"/>
    <n v="0"/>
  </r>
  <r>
    <s v="A004"/>
    <x v="1"/>
    <s v="10026190"/>
    <x v="3"/>
    <s v="900"/>
    <s v="Fire Protection Underground Piping - Fire Protection Underground Piping"/>
    <n v="18616.669999999998"/>
    <n v="2792.5005000000001"/>
    <m/>
    <m/>
    <m/>
    <m/>
    <m/>
    <m/>
    <x v="0"/>
    <x v="0"/>
    <n v="0"/>
    <x v="0"/>
    <x v="0"/>
    <x v="0"/>
    <n v="2792.5005000000001"/>
  </r>
  <r>
    <s v="A004"/>
    <x v="1"/>
    <s v="10026188"/>
    <x v="4"/>
    <s v="900"/>
    <s v="Fire Pump Addition - Fire Pump Addition"/>
    <n v="42489.18"/>
    <n v="6373.3770000000004"/>
    <m/>
    <m/>
    <m/>
    <m/>
    <m/>
    <m/>
    <x v="0"/>
    <x v="0"/>
    <n v="0"/>
    <x v="0"/>
    <x v="0"/>
    <x v="0"/>
    <n v="6373.3770000000004"/>
  </r>
  <r>
    <s v="A004"/>
    <x v="1"/>
    <s v="10025728"/>
    <x v="5"/>
    <s v="900"/>
    <s v="Groundwater Mitigation-U34 - Groundwater Mitigation-U34"/>
    <n v="29776.97"/>
    <n v="4466.5455000000002"/>
    <m/>
    <m/>
    <m/>
    <m/>
    <m/>
    <m/>
    <x v="0"/>
    <x v="0"/>
    <n v="0"/>
    <x v="0"/>
    <x v="0"/>
    <x v="0"/>
    <n v="4466.5455000000002"/>
  </r>
  <r>
    <s v="A004"/>
    <x v="1"/>
    <s v="10026141"/>
    <x v="6"/>
    <s v="900"/>
    <s v="Paving / Dust Control U1-4 - Plant Road Dust Control U14"/>
    <n v="-5788.25"/>
    <n v="-868.23749999999995"/>
    <m/>
    <m/>
    <m/>
    <m/>
    <m/>
    <m/>
    <x v="0"/>
    <x v="0"/>
    <n v="0"/>
    <x v="0"/>
    <x v="0"/>
    <x v="0"/>
    <n v="-868.23749999999995"/>
  </r>
  <r>
    <s v="A004"/>
    <x v="1"/>
    <s v="10026183"/>
    <x v="7"/>
    <s v="900"/>
    <s v="Scrubber ID Fan Inlet Duct Coat U34 - Scrubber ID Fan Inlet Duct Coating"/>
    <n v="6258"/>
    <n v="938.7"/>
    <m/>
    <m/>
    <m/>
    <m/>
    <m/>
    <n v="938.7"/>
    <x v="0"/>
    <x v="0"/>
    <n v="-938.7"/>
    <x v="0"/>
    <x v="0"/>
    <x v="0"/>
    <n v="0"/>
  </r>
  <r>
    <s v="A004"/>
    <x v="1"/>
    <s v="10026182"/>
    <x v="8"/>
    <s v="900"/>
    <s v="Scrubber Lime Slaker Rpl U34 - Scrubber Lime Slaker Rpl-U34"/>
    <n v="4948.62"/>
    <n v="742.29300000000001"/>
    <m/>
    <m/>
    <m/>
    <m/>
    <m/>
    <m/>
    <x v="0"/>
    <x v="0"/>
    <n v="0"/>
    <x v="0"/>
    <x v="0"/>
    <x v="0"/>
    <n v="742.29300000000001"/>
  </r>
  <r>
    <s v="A004"/>
    <x v="1"/>
    <s v="10026168"/>
    <x v="9"/>
    <s v="900"/>
    <s v="Tepid Water Eyewash Station U34 - Tepid Water Eye WashStation,34"/>
    <n v="7816.66"/>
    <n v="1172.499"/>
    <m/>
    <m/>
    <m/>
    <m/>
    <m/>
    <m/>
    <x v="0"/>
    <x v="0"/>
    <n v="0"/>
    <x v="0"/>
    <x v="0"/>
    <x v="0"/>
    <n v="1172.499"/>
  </r>
  <r>
    <s v="A004"/>
    <x v="1"/>
    <s v="10026148"/>
    <x v="10"/>
    <s v="900"/>
    <s v="Tools &amp; Equipment U1-4  - Tool &amp; Equipment Purchase-U14"/>
    <n v="15876.7"/>
    <n v="2381.5050000000001"/>
    <m/>
    <m/>
    <m/>
    <m/>
    <m/>
    <m/>
    <x v="0"/>
    <x v="0"/>
    <n v="0"/>
    <x v="0"/>
    <x v="0"/>
    <x v="0"/>
    <n v="2381.5050000000001"/>
  </r>
  <r>
    <s v="A004"/>
    <x v="1"/>
    <s v="10026167"/>
    <x v="11"/>
    <s v="900"/>
    <s v="U34 Building Roof Repl  - Building Roof Repl, U3-4"/>
    <n v="3750"/>
    <n v="562.5"/>
    <m/>
    <m/>
    <m/>
    <m/>
    <m/>
    <m/>
    <x v="0"/>
    <x v="0"/>
    <n v="0"/>
    <x v="0"/>
    <x v="0"/>
    <x v="0"/>
    <n v="562.5"/>
  </r>
  <r>
    <s v="A004"/>
    <x v="1"/>
    <s v="10026174"/>
    <x v="12"/>
    <s v="900"/>
    <s v="U34 Diesel Tnk Fire Prot Foam Sys - U34 Diesel Tnk Fire Prot Foam Syst"/>
    <n v="7971.91"/>
    <n v="1195.7864999999999"/>
    <m/>
    <m/>
    <m/>
    <m/>
    <m/>
    <m/>
    <x v="0"/>
    <x v="0"/>
    <n v="0"/>
    <x v="0"/>
    <x v="0"/>
    <x v="0"/>
    <n v="1195.7864999999999"/>
  </r>
  <r>
    <s v="A004"/>
    <x v="1"/>
    <s v="10026177"/>
    <x v="13"/>
    <s v="900"/>
    <s v="U34 EHP Dry Disposal Pilot Test - U34 EHP Dry Disposal Pilot Test"/>
    <n v="210538.31"/>
    <n v="31580.746500000001"/>
    <m/>
    <m/>
    <m/>
    <m/>
    <m/>
    <n v="31580.746500000001"/>
    <x v="0"/>
    <x v="0"/>
    <n v="-31580.746500000001"/>
    <x v="0"/>
    <x v="0"/>
    <x v="0"/>
    <n v="0"/>
  </r>
  <r>
    <s v="A004"/>
    <x v="1"/>
    <s v="10026162"/>
    <x v="14"/>
    <s v="900"/>
    <s v="U34 Redundant PAC Cooling Tower - Redundant PAC Cooling Tower"/>
    <n v="440"/>
    <n v="66"/>
    <m/>
    <m/>
    <m/>
    <m/>
    <m/>
    <m/>
    <x v="0"/>
    <x v="0"/>
    <n v="0"/>
    <x v="0"/>
    <x v="0"/>
    <x v="0"/>
    <n v="66"/>
  </r>
  <r>
    <s v="A004"/>
    <x v="1"/>
    <s v="10026166"/>
    <x v="18"/>
    <s v="900"/>
    <s v="U4 Building Roof Replacement - Building Roof Repl., U4"/>
    <n v="30434.06"/>
    <n v="4565.1090000000004"/>
    <m/>
    <m/>
    <m/>
    <m/>
    <m/>
    <m/>
    <x v="0"/>
    <x v="0"/>
    <n v="0"/>
    <x v="0"/>
    <x v="0"/>
    <x v="0"/>
    <n v="4565.1090000000004"/>
  </r>
  <r>
    <s v="A004"/>
    <x v="1"/>
    <s v="10026165"/>
    <x v="19"/>
    <s v="900"/>
    <s v="U4 Plant Lighting - Plant Lighting Repl, U4"/>
    <n v="307.41000000000003"/>
    <n v="46.111499999999999"/>
    <m/>
    <m/>
    <m/>
    <m/>
    <m/>
    <m/>
    <x v="0"/>
    <x v="0"/>
    <n v="0"/>
    <x v="0"/>
    <x v="0"/>
    <x v="0"/>
    <n v="46.111499999999999"/>
  </r>
  <r>
    <s v="A004"/>
    <x v="1"/>
    <s v="10023302"/>
    <x v="15"/>
    <s v="900"/>
    <s v="Water Management System,U34 - Water Management System, U34"/>
    <n v="194253.04"/>
    <n v="29137.955999999998"/>
    <m/>
    <m/>
    <m/>
    <m/>
    <m/>
    <m/>
    <x v="0"/>
    <x v="0"/>
    <n v="0"/>
    <x v="0"/>
    <x v="0"/>
    <x v="0"/>
    <n v="29137.955999999998"/>
  </r>
  <r>
    <s v="A004"/>
    <x v="1"/>
    <s v="10026157"/>
    <x v="16"/>
    <s v="900"/>
    <s v="WECC Compliance U34 - WECC Compliance-U34"/>
    <n v="18187.490000000002"/>
    <n v="2728.1235000000001"/>
    <m/>
    <m/>
    <m/>
    <m/>
    <m/>
    <m/>
    <x v="0"/>
    <x v="0"/>
    <n v="0"/>
    <x v="0"/>
    <x v="0"/>
    <x v="0"/>
    <n v="2728.1235000000001"/>
  </r>
  <r>
    <s v="A003"/>
    <x v="0"/>
    <s v="10026940"/>
    <x v="20"/>
    <s v="900"/>
    <s v="Admn BOP Infrastructure Bld Repwr - Admn BOP Infrastructure Bld Repwr"/>
    <n v="252.6"/>
    <n v="37.89"/>
    <n v="37.89"/>
    <n v="25.26"/>
    <n v="63.15"/>
    <n v="50.52"/>
    <n v="37.89"/>
    <m/>
    <x v="1"/>
    <x v="1"/>
    <n v="0"/>
    <x v="1"/>
    <x v="0"/>
    <x v="0"/>
    <n v="37.89"/>
  </r>
  <r>
    <s v="A003"/>
    <x v="0"/>
    <s v="10026144"/>
    <x v="0"/>
    <s v="900"/>
    <s v="Aux Service Building Elevator U1-4 - Aux Service Building Elevator"/>
    <n v="-1.0000000002037299E-2"/>
    <n v="-1.50000000030559E-3"/>
    <n v="-1.50000000030559E-3"/>
    <n v="-1.0000000002037301E-3"/>
    <n v="-2.5000000005093201E-3"/>
    <n v="-2.0000000004074502E-3"/>
    <n v="-1.50000000030559E-3"/>
    <m/>
    <x v="1"/>
    <x v="1"/>
    <n v="0"/>
    <x v="1"/>
    <x v="0"/>
    <x v="0"/>
    <n v="-1.50000000030559E-3"/>
  </r>
  <r>
    <s v="A003"/>
    <x v="0"/>
    <s v="10026598"/>
    <x v="21"/>
    <s v="900"/>
    <s v="Aux Transformer Rplcmnt U3 - AUX Transformer Unit 3"/>
    <n v="528316.05000000005"/>
    <n v="79247.407500000001"/>
    <n v="79247.407500000001"/>
    <n v="52831.605000000003"/>
    <n v="132079.01250000001"/>
    <n v="105663.21"/>
    <n v="79247.407500000001"/>
    <m/>
    <x v="1"/>
    <x v="1"/>
    <n v="0"/>
    <x v="1"/>
    <x v="0"/>
    <x v="0"/>
    <n v="79247.407500000001"/>
  </r>
  <r>
    <s v="A003"/>
    <x v="0"/>
    <s v="10026798"/>
    <x v="1"/>
    <s v="900"/>
    <s v="Brake/Shear/Elect Shop/CaBr System  - Brake/Shear/Elect Shop/CaBr System "/>
    <n v="2203.31"/>
    <n v="330.49650000000003"/>
    <n v="330.49650000000003"/>
    <n v="220.33099999999999"/>
    <n v="550.82749999999999"/>
    <n v="440.66199999999998"/>
    <n v="330.49650000000003"/>
    <m/>
    <x v="1"/>
    <x v="1"/>
    <n v="0"/>
    <x v="1"/>
    <x v="0"/>
    <x v="0"/>
    <n v="330.49650000000003"/>
  </r>
  <r>
    <s v="A003"/>
    <x v="0"/>
    <s v="10027011"/>
    <x v="22"/>
    <s v="900"/>
    <s v="Combustion Monitoring Grid U4  - Combustion Monitoring Grid U4 "/>
    <n v="16965.11"/>
    <n v="2544.7665000000002"/>
    <n v="2544.7665000000002"/>
    <n v="1696.511"/>
    <n v="4241.2775000000001"/>
    <n v="3393.0219999999999"/>
    <n v="2544.7665000000002"/>
    <m/>
    <x v="1"/>
    <x v="1"/>
    <n v="0"/>
    <x v="1"/>
    <x v="0"/>
    <x v="0"/>
    <n v="2544.7665000000002"/>
  </r>
  <r>
    <s v="A003"/>
    <x v="0"/>
    <s v="10026190"/>
    <x v="3"/>
    <s v="900"/>
    <s v="Fire Protection Underground Piping - Fire Protection Underground Piping"/>
    <n v="684.29"/>
    <n v="102.6435"/>
    <n v="102.6435"/>
    <n v="68.429000000000002"/>
    <n v="171.07249999999999"/>
    <n v="136.858"/>
    <n v="102.6435"/>
    <m/>
    <x v="1"/>
    <x v="1"/>
    <n v="0"/>
    <x v="1"/>
    <x v="0"/>
    <x v="0"/>
    <n v="102.6435"/>
  </r>
  <r>
    <s v="A003"/>
    <x v="0"/>
    <s v="10026188"/>
    <x v="4"/>
    <s v="900"/>
    <s v="Fire Pump Addition - Fire Pump Addition"/>
    <n v="5552.21"/>
    <n v="832.83150000000001"/>
    <n v="832.83150000000001"/>
    <n v="555.221"/>
    <n v="1388.0525"/>
    <n v="1110.442"/>
    <n v="832.83150000000001"/>
    <m/>
    <x v="1"/>
    <x v="1"/>
    <n v="0"/>
    <x v="1"/>
    <x v="0"/>
    <x v="0"/>
    <n v="832.83150000000001"/>
  </r>
  <r>
    <s v="A003"/>
    <x v="0"/>
    <s v="10025728"/>
    <x v="5"/>
    <s v="900"/>
    <s v="Groundwater Mitigation-U34 - Groundwater Mitigation-U34"/>
    <n v="19294.8"/>
    <n v="2894.22"/>
    <n v="2894.22"/>
    <n v="1929.48"/>
    <n v="4823.7"/>
    <n v="3858.96"/>
    <n v="2894.22"/>
    <m/>
    <x v="1"/>
    <x v="1"/>
    <n v="0"/>
    <x v="1"/>
    <x v="0"/>
    <x v="0"/>
    <n v="2894.22"/>
  </r>
  <r>
    <s v="A003"/>
    <x v="0"/>
    <s v="10026983"/>
    <x v="23"/>
    <s v="900"/>
    <s v="Lighting Replacement U3 - Lighting Replacement U3"/>
    <n v="7969.48"/>
    <n v="1195.422"/>
    <n v="1195.422"/>
    <n v="796.94799999999998"/>
    <n v="1992.37"/>
    <n v="1593.896"/>
    <n v="1195.422"/>
    <m/>
    <x v="1"/>
    <x v="1"/>
    <n v="0"/>
    <x v="1"/>
    <x v="0"/>
    <x v="0"/>
    <n v="1195.422"/>
  </r>
  <r>
    <s v="A003"/>
    <x v="0"/>
    <s v="10026957"/>
    <x v="24"/>
    <s v="900"/>
    <s v="PLC to DCS Retrofits U34 - PLC to DCS Retrofits U34"/>
    <n v="31159.63"/>
    <n v="4673.9444999999996"/>
    <n v="4673.9444999999996"/>
    <n v="3115.9630000000002"/>
    <n v="7789.9075000000003"/>
    <n v="6231.9260000000004"/>
    <n v="4673.9444999999996"/>
    <m/>
    <x v="1"/>
    <x v="1"/>
    <n v="0"/>
    <x v="1"/>
    <x v="0"/>
    <x v="0"/>
    <n v="4673.9444999999996"/>
  </r>
  <r>
    <s v="A003"/>
    <x v="0"/>
    <s v="10026183"/>
    <x v="7"/>
    <s v="900"/>
    <s v="Scrubber ID Fan Inlet Duct Coat U34 - Scrubber ID Fan Inlet Duct Coating"/>
    <n v="0"/>
    <n v="0"/>
    <n v="0"/>
    <n v="0"/>
    <n v="0"/>
    <n v="0"/>
    <n v="0"/>
    <m/>
    <x v="1"/>
    <x v="1"/>
    <n v="0"/>
    <x v="1"/>
    <x v="0"/>
    <x v="0"/>
    <n v="0"/>
  </r>
  <r>
    <s v="A003"/>
    <x v="0"/>
    <s v="10026168"/>
    <x v="9"/>
    <s v="900"/>
    <s v="Tepid Water Eyewash Station U34 - Tepid Water Eye WashStation,34"/>
    <n v="2384.6799999999998"/>
    <n v="357.702"/>
    <n v="357.702"/>
    <n v="238.46799999999999"/>
    <n v="596.16999999999996"/>
    <n v="476.93599999999998"/>
    <n v="357.702"/>
    <m/>
    <x v="1"/>
    <x v="1"/>
    <n v="0"/>
    <x v="1"/>
    <x v="0"/>
    <x v="0"/>
    <n v="357.702"/>
  </r>
  <r>
    <s v="A003"/>
    <x v="0"/>
    <s v="10026148"/>
    <x v="10"/>
    <s v="900"/>
    <s v="Tools &amp; Equipment U1-4  - Tool &amp; Equipment Purchase-U14"/>
    <n v="1225.02"/>
    <n v="183.75299999999999"/>
    <n v="183.75299999999999"/>
    <n v="122.502"/>
    <n v="306.255"/>
    <n v="245.00399999999999"/>
    <n v="183.75299999999999"/>
    <m/>
    <x v="1"/>
    <x v="1"/>
    <n v="0"/>
    <x v="1"/>
    <x v="0"/>
    <x v="0"/>
    <n v="183.75299999999999"/>
  </r>
  <r>
    <s v="A003"/>
    <x v="0"/>
    <s v="10026174"/>
    <x v="12"/>
    <s v="900"/>
    <s v="U34 Diesel Tnk Fire Prot Foam Sys - U34 Diesel Tnk Fire Prot Foam Syst"/>
    <n v="785.06"/>
    <n v="117.759"/>
    <n v="117.759"/>
    <n v="78.506"/>
    <n v="196.26499999999999"/>
    <n v="157.012"/>
    <n v="117.759"/>
    <m/>
    <x v="1"/>
    <x v="1"/>
    <n v="0"/>
    <x v="1"/>
    <x v="0"/>
    <x v="0"/>
    <n v="117.759"/>
  </r>
  <r>
    <s v="A003"/>
    <x v="0"/>
    <s v="10026177"/>
    <x v="13"/>
    <s v="900"/>
    <s v="U34 EHP Dry Disposal Pilot Test - U34 EHP Dry Disposal Pilot Test"/>
    <n v="0"/>
    <n v="0"/>
    <n v="0"/>
    <n v="0"/>
    <n v="0"/>
    <n v="0"/>
    <n v="0"/>
    <m/>
    <x v="1"/>
    <x v="1"/>
    <n v="0"/>
    <x v="1"/>
    <x v="0"/>
    <x v="0"/>
    <n v="0"/>
  </r>
  <r>
    <s v="A003"/>
    <x v="0"/>
    <s v="10026162"/>
    <x v="14"/>
    <s v="900"/>
    <s v="U34 Redundant PAC Cooling Tower - Redundant PAC Cooling Tower"/>
    <n v="7060.96"/>
    <n v="1059.144"/>
    <n v="1059.144"/>
    <n v="706.096"/>
    <n v="1765.24"/>
    <n v="1412.192"/>
    <n v="1059.144"/>
    <m/>
    <x v="1"/>
    <x v="1"/>
    <n v="0"/>
    <x v="1"/>
    <x v="0"/>
    <x v="0"/>
    <n v="1059.144"/>
  </r>
  <r>
    <s v="A003"/>
    <x v="0"/>
    <s v="10023302"/>
    <x v="15"/>
    <s v="900"/>
    <s v="Water Management System,U34 - Water Management System, U34"/>
    <n v="14882.02"/>
    <n v="2232.3029999999999"/>
    <n v="2232.3029999999999"/>
    <n v="1488.202"/>
    <n v="3720.5050000000001"/>
    <n v="2976.404"/>
    <n v="2232.3029999999999"/>
    <m/>
    <x v="1"/>
    <x v="1"/>
    <n v="0"/>
    <x v="1"/>
    <x v="0"/>
    <x v="0"/>
    <n v="2232.3029999999999"/>
  </r>
  <r>
    <s v="A003"/>
    <x v="0"/>
    <s v="10026157"/>
    <x v="16"/>
    <s v="900"/>
    <s v="WECC Compliance U34 - WECC Compliance-U34"/>
    <n v="-18187.490000000002"/>
    <n v="-2728.1235000000001"/>
    <n v="-2728.1235000000001"/>
    <n v="-1818.749"/>
    <n v="-4546.8725000000004"/>
    <n v="-3637.498"/>
    <n v="-2728.1235000000001"/>
    <m/>
    <x v="1"/>
    <x v="1"/>
    <n v="0"/>
    <x v="1"/>
    <x v="0"/>
    <x v="0"/>
    <n v="-2728.1235000000001"/>
  </r>
  <r>
    <s v="A004"/>
    <x v="1"/>
    <s v="10026940"/>
    <x v="20"/>
    <s v="900"/>
    <s v="Admn BOP Infrastructure Bld Repwr - Admn BOP Infrastructure Bld Repwr"/>
    <n v="252.54"/>
    <n v="37.881"/>
    <n v="37.881"/>
    <n v="25.254000000000001"/>
    <n v="63.134999999999998"/>
    <n v="50.508000000000003"/>
    <n v="37.881"/>
    <m/>
    <x v="1"/>
    <x v="1"/>
    <n v="0"/>
    <x v="1"/>
    <x v="0"/>
    <x v="0"/>
    <n v="37.881"/>
  </r>
  <r>
    <s v="A004"/>
    <x v="1"/>
    <s v="10026144"/>
    <x v="0"/>
    <s v="900"/>
    <s v="Aux Service Building Elevator U1-4 - Aux Service Building Elevator"/>
    <n v="-1.0000000002037299E-2"/>
    <n v="-1.50000000030559E-3"/>
    <n v="-1.50000000030559E-3"/>
    <n v="-1.0000000002037301E-3"/>
    <n v="-2.5000000005093201E-3"/>
    <n v="-2.0000000004074502E-3"/>
    <n v="-1.50000000030559E-3"/>
    <m/>
    <x v="1"/>
    <x v="1"/>
    <n v="0"/>
    <x v="1"/>
    <x v="0"/>
    <x v="0"/>
    <n v="-1.50000000030559E-3"/>
  </r>
  <r>
    <s v="A004"/>
    <x v="1"/>
    <s v="10026526"/>
    <x v="25"/>
    <s v="900"/>
    <s v="Aux Transformer U4 - Aux Transformer Unit 4"/>
    <n v="1100.45"/>
    <n v="165.0675"/>
    <n v="165.0675"/>
    <n v="110.045"/>
    <n v="275.11250000000001"/>
    <n v="220.09"/>
    <n v="165.0675"/>
    <m/>
    <x v="1"/>
    <x v="1"/>
    <n v="0"/>
    <x v="1"/>
    <x v="0"/>
    <x v="0"/>
    <n v="165.0675"/>
  </r>
  <r>
    <s v="A004"/>
    <x v="1"/>
    <s v="10026945"/>
    <x v="26"/>
    <s v="900"/>
    <s v="Aux Turbine Overhaul U4 - Auxiliary Turbine Overhaul U4"/>
    <n v="9939.2000000000007"/>
    <n v="1490.88"/>
    <n v="1490.88"/>
    <n v="993.92"/>
    <n v="2484.8000000000002"/>
    <n v="1987.84"/>
    <n v="1490.88"/>
    <n v="894.52800000000002"/>
    <x v="1"/>
    <x v="1"/>
    <n v="-894.52800000000002"/>
    <x v="1"/>
    <x v="0"/>
    <x v="0"/>
    <n v="596.35200000000009"/>
  </r>
  <r>
    <s v="A004"/>
    <x v="1"/>
    <s v="10026961"/>
    <x v="27"/>
    <s v="900"/>
    <s v="BMS Hard/Soft Upgrade U4 - BMS Hard/Soft Upgrade U4"/>
    <n v="3019.95"/>
    <n v="452.99250000000001"/>
    <n v="452.99250000000001"/>
    <n v="301.995"/>
    <n v="754.98749999999995"/>
    <n v="603.99"/>
    <n v="452.99250000000001"/>
    <m/>
    <x v="1"/>
    <x v="1"/>
    <n v="0"/>
    <x v="1"/>
    <x v="0"/>
    <x v="0"/>
    <n v="452.99250000000001"/>
  </r>
  <r>
    <s v="A004"/>
    <x v="1"/>
    <s v="10026777"/>
    <x v="28"/>
    <s v="900"/>
    <s v="Boiler Burner Aux Air Rplcmnt U4 - U4 Boiler and Aux Air Replacement"/>
    <n v="348677"/>
    <n v="52301.55"/>
    <n v="52301.55"/>
    <n v="34867.699999999997"/>
    <n v="87169.25"/>
    <n v="69735.399999999994"/>
    <n v="52301.55"/>
    <m/>
    <x v="1"/>
    <x v="1"/>
    <n v="0"/>
    <x v="1"/>
    <x v="0"/>
    <x v="0"/>
    <n v="52301.55"/>
  </r>
  <r>
    <s v="A004"/>
    <x v="1"/>
    <s v="10025717"/>
    <x v="29"/>
    <s v="900"/>
    <s v="Boiler Economizer Tube Rplc. U4 - Boiler Economizer Tube Rplc. U4"/>
    <n v="1222"/>
    <n v="183.3"/>
    <n v="183.3"/>
    <n v="122.2"/>
    <n v="305.5"/>
    <n v="244.4"/>
    <n v="183.3"/>
    <m/>
    <x v="1"/>
    <x v="1"/>
    <n v="0"/>
    <x v="1"/>
    <x v="0"/>
    <x v="0"/>
    <n v="183.3"/>
  </r>
  <r>
    <s v="A004"/>
    <x v="1"/>
    <s v="10026798"/>
    <x v="1"/>
    <s v="900"/>
    <s v="Brake/Shear/Elect Shop/CaBr System  - Brake/Shear/Elect Shop/CaBr System "/>
    <n v="2203.31"/>
    <n v="330.49650000000003"/>
    <n v="330.49650000000003"/>
    <n v="220.33099999999999"/>
    <n v="550.82749999999999"/>
    <n v="440.66199999999998"/>
    <n v="330.49650000000003"/>
    <m/>
    <x v="1"/>
    <x v="1"/>
    <n v="0"/>
    <x v="1"/>
    <x v="0"/>
    <x v="0"/>
    <n v="330.49650000000003"/>
  </r>
  <r>
    <s v="A004"/>
    <x v="1"/>
    <s v="10026171"/>
    <x v="17"/>
    <s v="900"/>
    <s v="Cathodic Prot - Condenser U4 - Cathodic Prot-Condenser-U4"/>
    <n v="6092.36"/>
    <n v="913.85400000000004"/>
    <n v="913.85400000000004"/>
    <n v="609.23599999999999"/>
    <n v="1523.09"/>
    <n v="1218.472"/>
    <n v="913.85400000000004"/>
    <m/>
    <x v="1"/>
    <x v="1"/>
    <n v="0"/>
    <x v="1"/>
    <x v="0"/>
    <x v="0"/>
    <n v="913.85400000000004"/>
  </r>
  <r>
    <s v="A004"/>
    <x v="1"/>
    <s v="10027011"/>
    <x v="22"/>
    <s v="900"/>
    <s v="Combustion Monitoring Grid U4  - Combustion Monitoring Grid U4 "/>
    <n v="16964.939999999999"/>
    <n v="2544.741"/>
    <n v="2544.741"/>
    <n v="1696.4939999999999"/>
    <n v="4241.2349999999997"/>
    <n v="3392.9879999999998"/>
    <n v="2544.741"/>
    <m/>
    <x v="1"/>
    <x v="1"/>
    <n v="0"/>
    <x v="1"/>
    <x v="0"/>
    <x v="0"/>
    <n v="2544.741"/>
  </r>
  <r>
    <s v="A004"/>
    <x v="1"/>
    <s v="10026955"/>
    <x v="30"/>
    <s v="900"/>
    <s v="DCS Hardware/Software Up U4 - DCS Hardware &amp; Software Upgrd U4 "/>
    <n v="32990"/>
    <n v="4948.5"/>
    <n v="4948.5"/>
    <n v="3299"/>
    <n v="8247.5"/>
    <n v="6598"/>
    <n v="4948.5"/>
    <m/>
    <x v="1"/>
    <x v="1"/>
    <n v="0"/>
    <x v="1"/>
    <x v="0"/>
    <x v="0"/>
    <n v="4948.5"/>
  </r>
  <r>
    <s v="A004"/>
    <x v="1"/>
    <s v="10026190"/>
    <x v="3"/>
    <s v="900"/>
    <s v="Fire Protection Underground Piping - Fire Protection Underground Piping"/>
    <n v="684.24"/>
    <n v="102.636"/>
    <n v="102.636"/>
    <n v="68.424000000000007"/>
    <n v="171.06"/>
    <n v="136.84800000000001"/>
    <n v="102.636"/>
    <m/>
    <x v="1"/>
    <x v="1"/>
    <n v="0"/>
    <x v="1"/>
    <x v="0"/>
    <x v="0"/>
    <n v="102.636"/>
  </r>
  <r>
    <s v="A004"/>
    <x v="1"/>
    <s v="10026188"/>
    <x v="4"/>
    <s v="900"/>
    <s v="Fire Pump Addition - Fire Pump Addition"/>
    <n v="5552.16"/>
    <n v="832.82399999999996"/>
    <n v="832.82399999999996"/>
    <n v="555.21600000000001"/>
    <n v="1388.04"/>
    <n v="1110.432"/>
    <n v="832.82399999999996"/>
    <m/>
    <x v="1"/>
    <x v="1"/>
    <n v="0"/>
    <x v="1"/>
    <x v="0"/>
    <x v="0"/>
    <n v="832.82399999999996"/>
  </r>
  <r>
    <s v="A004"/>
    <x v="1"/>
    <s v="10026952"/>
    <x v="31"/>
    <s v="900"/>
    <s v="Gen/Exciter Inspect U4 - Generator/Exciter Inspection U4"/>
    <n v="54395.43"/>
    <n v="8159.3145000000004"/>
    <n v="8159.3145000000004"/>
    <n v="5439.5429999999997"/>
    <n v="13598.8575"/>
    <n v="10879.085999999999"/>
    <n v="8159.3145000000004"/>
    <n v="8159.3145000000004"/>
    <x v="1"/>
    <x v="1"/>
    <n v="-8159.3145000000004"/>
    <x v="1"/>
    <x v="0"/>
    <x v="0"/>
    <n v="0"/>
  </r>
  <r>
    <s v="A004"/>
    <x v="1"/>
    <s v="10025728"/>
    <x v="5"/>
    <s v="900"/>
    <s v="Groundwater Mitigation-U34 - Groundwater Mitigation-U34"/>
    <n v="19294.8"/>
    <n v="2894.22"/>
    <n v="2894.22"/>
    <n v="1929.48"/>
    <n v="4823.7"/>
    <n v="3858.96"/>
    <n v="2894.22"/>
    <m/>
    <x v="1"/>
    <x v="1"/>
    <n v="0"/>
    <x v="1"/>
    <x v="0"/>
    <x v="0"/>
    <n v="2894.22"/>
  </r>
  <r>
    <s v="A004"/>
    <x v="1"/>
    <s v="10026160"/>
    <x v="32"/>
    <s v="900"/>
    <s v="Hot Air Gate Rplcmnt U4 - Hot Air Gate Replacement-U4"/>
    <n v="226488"/>
    <n v="33973.199999999997"/>
    <n v="33973.199999999997"/>
    <n v="22648.799999999999"/>
    <n v="56622"/>
    <n v="45297.599999999999"/>
    <n v="33973.199999999997"/>
    <m/>
    <x v="1"/>
    <x v="1"/>
    <n v="0"/>
    <x v="1"/>
    <x v="0"/>
    <x v="0"/>
    <n v="33973.199999999997"/>
  </r>
  <r>
    <s v="A004"/>
    <x v="1"/>
    <s v="10025711"/>
    <x v="33"/>
    <s v="900"/>
    <s v="IP Turbine Overhaul, Unit 4 - IP Turbine Overhaul, Unit 4"/>
    <n v="19466.43"/>
    <n v="2919.9645"/>
    <n v="2919.9645"/>
    <n v="1946.643"/>
    <n v="4866.6075000000001"/>
    <n v="3893.2860000000001"/>
    <n v="2919.9645"/>
    <m/>
    <x v="1"/>
    <x v="1"/>
    <n v="0"/>
    <x v="1"/>
    <x v="0"/>
    <x v="1"/>
    <n v="2919.9645"/>
  </r>
  <r>
    <s v="A004"/>
    <x v="1"/>
    <s v="10026951"/>
    <x v="34"/>
    <s v="900"/>
    <s v="LP Turbine OH U4 - LP Turbine Overhaul, Unit 4"/>
    <n v="91058.1"/>
    <n v="13658.715"/>
    <n v="13658.715"/>
    <n v="9105.81"/>
    <n v="22764.525000000001"/>
    <n v="18211.62"/>
    <n v="13658.715"/>
    <n v="8195.2289999999994"/>
    <x v="1"/>
    <x v="1"/>
    <n v="-8195.2289999999994"/>
    <x v="1"/>
    <x v="0"/>
    <x v="0"/>
    <n v="5463.4860000000008"/>
  </r>
  <r>
    <s v="A004"/>
    <x v="1"/>
    <s v="10026849"/>
    <x v="35"/>
    <s v="900"/>
    <s v="Main Turbine Lube Oil Cool Repl 4 - Unit 4 Main Turbine Oil Cool Repl."/>
    <n v="177819.3"/>
    <n v="26672.895"/>
    <n v="26672.895"/>
    <n v="17781.93"/>
    <n v="44454.824999999997"/>
    <n v="35563.86"/>
    <n v="26672.895"/>
    <m/>
    <x v="1"/>
    <x v="1"/>
    <n v="0"/>
    <x v="1"/>
    <x v="0"/>
    <x v="0"/>
    <n v="26672.895"/>
  </r>
  <r>
    <s v="A004"/>
    <x v="1"/>
    <s v="10026957"/>
    <x v="24"/>
    <s v="900"/>
    <s v="PLC to DCS Retrofits U34 - PLC to DCS Retrofits U34"/>
    <n v="31159.61"/>
    <n v="4673.9414999999999"/>
    <n v="4673.9414999999999"/>
    <n v="3115.9609999999998"/>
    <n v="7789.9025000000001"/>
    <n v="6231.9219999999996"/>
    <n v="4673.9414999999999"/>
    <m/>
    <x v="1"/>
    <x v="1"/>
    <n v="0"/>
    <x v="1"/>
    <x v="0"/>
    <x v="0"/>
    <n v="4673.9414999999999"/>
  </r>
  <r>
    <s v="A004"/>
    <x v="1"/>
    <s v="10026183"/>
    <x v="7"/>
    <s v="900"/>
    <s v="Scrubber ID Fan Inlet Duct Coat U34 - Scrubber ID Fan Inlet Duct Coating"/>
    <n v="0"/>
    <n v="0"/>
    <n v="0"/>
    <n v="0"/>
    <n v="0"/>
    <n v="0"/>
    <n v="0"/>
    <m/>
    <x v="1"/>
    <x v="1"/>
    <n v="0"/>
    <x v="1"/>
    <x v="0"/>
    <x v="0"/>
    <n v="0"/>
  </r>
  <r>
    <s v="A004"/>
    <x v="1"/>
    <s v="10026168"/>
    <x v="9"/>
    <s v="900"/>
    <s v="Tepid Water Eyewash Station U34 - Tepid Water Eye WashStation,34"/>
    <n v="2384.65"/>
    <n v="357.69749999999999"/>
    <n v="357.69749999999999"/>
    <n v="238.465"/>
    <n v="596.16250000000002"/>
    <n v="476.93"/>
    <n v="357.69749999999999"/>
    <m/>
    <x v="1"/>
    <x v="1"/>
    <n v="0"/>
    <x v="1"/>
    <x v="0"/>
    <x v="0"/>
    <n v="357.69749999999999"/>
  </r>
  <r>
    <s v="A004"/>
    <x v="1"/>
    <s v="10026148"/>
    <x v="10"/>
    <s v="900"/>
    <s v="Tools &amp; Equipment U1-4  - Tool &amp; Equipment Purchase-U14"/>
    <n v="1225.02"/>
    <n v="183.75299999999999"/>
    <n v="183.75299999999999"/>
    <n v="122.502"/>
    <n v="306.255"/>
    <n v="245.00399999999999"/>
    <n v="183.75299999999999"/>
    <m/>
    <x v="1"/>
    <x v="1"/>
    <n v="0"/>
    <x v="1"/>
    <x v="0"/>
    <x v="0"/>
    <n v="183.75299999999999"/>
  </r>
  <r>
    <s v="A004"/>
    <x v="1"/>
    <s v="10026174"/>
    <x v="12"/>
    <s v="900"/>
    <s v="U34 Diesel Tnk Fire Prot Foam Sys - U34 Diesel Tnk Fire Prot Foam Syst"/>
    <n v="785.06"/>
    <n v="117.759"/>
    <n v="117.759"/>
    <n v="78.506"/>
    <n v="196.26499999999999"/>
    <n v="157.012"/>
    <n v="117.759"/>
    <m/>
    <x v="1"/>
    <x v="1"/>
    <n v="0"/>
    <x v="1"/>
    <x v="0"/>
    <x v="0"/>
    <n v="117.759"/>
  </r>
  <r>
    <s v="A004"/>
    <x v="1"/>
    <s v="10026177"/>
    <x v="13"/>
    <s v="900"/>
    <s v="U34 EHP Dry Disposal Pilot Test - U34 EHP Dry Disposal Pilot Test"/>
    <n v="0"/>
    <n v="0"/>
    <n v="0"/>
    <n v="0"/>
    <n v="0"/>
    <n v="0"/>
    <n v="0"/>
    <m/>
    <x v="1"/>
    <x v="1"/>
    <n v="0"/>
    <x v="1"/>
    <x v="0"/>
    <x v="0"/>
    <n v="0"/>
  </r>
  <r>
    <s v="A004"/>
    <x v="1"/>
    <s v="10026162"/>
    <x v="14"/>
    <s v="900"/>
    <s v="U34 Redundant PAC Cooling Tower - Redundant PAC Cooling Tower"/>
    <n v="7060.96"/>
    <n v="1059.144"/>
    <n v="1059.144"/>
    <n v="706.096"/>
    <n v="1765.24"/>
    <n v="1412.192"/>
    <n v="1059.144"/>
    <m/>
    <x v="1"/>
    <x v="1"/>
    <n v="0"/>
    <x v="1"/>
    <x v="0"/>
    <x v="0"/>
    <n v="1059.144"/>
  </r>
  <r>
    <s v="A004"/>
    <x v="1"/>
    <s v="10026778"/>
    <x v="36"/>
    <s v="900"/>
    <s v="U4 SOFA Bucket Replacement - U4 SOFA Bucket Replacement"/>
    <n v="58421"/>
    <n v="8763.15"/>
    <n v="8763.15"/>
    <n v="5842.1"/>
    <n v="14605.25"/>
    <n v="11684.2"/>
    <n v="8763.15"/>
    <m/>
    <x v="1"/>
    <x v="1"/>
    <n v="0"/>
    <x v="1"/>
    <x v="0"/>
    <x v="0"/>
    <n v="8763.15"/>
  </r>
  <r>
    <s v="A004"/>
    <x v="1"/>
    <s v="10026779"/>
    <x v="37"/>
    <s v="900"/>
    <s v="U4 TOFA Bucket Replacement  - U4 TOFA Bucket Replacement "/>
    <n v="40084"/>
    <n v="6012.6"/>
    <n v="6012.6"/>
    <n v="4008.4"/>
    <n v="10021"/>
    <n v="8016.8"/>
    <n v="6012.6"/>
    <m/>
    <x v="1"/>
    <x v="1"/>
    <n v="0"/>
    <x v="1"/>
    <x v="0"/>
    <x v="0"/>
    <n v="6012.6"/>
  </r>
  <r>
    <s v="A004"/>
    <x v="1"/>
    <s v="10026780"/>
    <x v="38"/>
    <s v="900"/>
    <s v="U4 Turbine/Generator Base OH  - U4 Turbine/Generator Base OH "/>
    <n v="240455.14"/>
    <n v="36068.271000000001"/>
    <n v="36068.271000000001"/>
    <n v="24045.513999999999"/>
    <n v="60113.785000000003"/>
    <n v="48091.027999999998"/>
    <n v="36068.271000000001"/>
    <n v="21640.962599999999"/>
    <x v="1"/>
    <x v="1"/>
    <n v="-21640.962599999999"/>
    <x v="1"/>
    <x v="0"/>
    <x v="0"/>
    <n v="14427.308400000002"/>
  </r>
  <r>
    <s v="A004"/>
    <x v="1"/>
    <s v="10023302"/>
    <x v="15"/>
    <s v="900"/>
    <s v="Water Management System,U34 - Water Management System, U34"/>
    <n v="14882.05"/>
    <n v="2232.3074999999999"/>
    <n v="2232.3074999999999"/>
    <n v="1488.2049999999999"/>
    <n v="3720.5124999999998"/>
    <n v="2976.41"/>
    <n v="2232.3074999999999"/>
    <m/>
    <x v="1"/>
    <x v="1"/>
    <n v="0"/>
    <x v="1"/>
    <x v="0"/>
    <x v="0"/>
    <n v="2232.3074999999999"/>
  </r>
  <r>
    <s v="A004"/>
    <x v="1"/>
    <s v="10026157"/>
    <x v="16"/>
    <s v="900"/>
    <s v="WECC Compliance U34 - WECC Compliance-U34"/>
    <n v="-18187.490000000002"/>
    <n v="-2728.1235000000001"/>
    <n v="-2728.1235000000001"/>
    <n v="-1818.749"/>
    <n v="-4546.8725000000004"/>
    <n v="-3637.498"/>
    <n v="-2728.1235000000001"/>
    <m/>
    <x v="1"/>
    <x v="1"/>
    <n v="0"/>
    <x v="1"/>
    <x v="0"/>
    <x v="0"/>
    <n v="-2728.1235000000001"/>
  </r>
  <r>
    <s v="A003"/>
    <x v="0"/>
    <s v="10026940"/>
    <x v="20"/>
    <s v="900"/>
    <s v="Admn BOP Infrastructure Bld Repwr - Admn BOP Infrastructure Bld Repwr"/>
    <n v="31635.97"/>
    <n v="4745.3954999999996"/>
    <n v="4745.3954999999996"/>
    <n v="3163.5970000000002"/>
    <n v="7908.9925000000003"/>
    <n v="6327.1940000000004"/>
    <n v="4745.3954999999996"/>
    <m/>
    <x v="2"/>
    <x v="2"/>
    <n v="0"/>
    <x v="1"/>
    <x v="0"/>
    <x v="0"/>
    <n v="4745.3954999999996"/>
  </r>
  <r>
    <s v="A003"/>
    <x v="0"/>
    <s v="10026598"/>
    <x v="21"/>
    <s v="900"/>
    <s v="Aux Transformer Rplcmnt U3 - AUX Transformer Unit 3"/>
    <n v="0.01"/>
    <n v="1.5E-3"/>
    <n v="1.5E-3"/>
    <n v="1E-3"/>
    <n v="2.5000000000000001E-3"/>
    <n v="2E-3"/>
    <n v="1.5E-3"/>
    <m/>
    <x v="2"/>
    <x v="2"/>
    <n v="0"/>
    <x v="1"/>
    <x v="0"/>
    <x v="0"/>
    <n v="1.5E-3"/>
  </r>
  <r>
    <s v="A003"/>
    <x v="0"/>
    <s v="10026798"/>
    <x v="1"/>
    <s v="900"/>
    <s v="Brake/Shear/Elect Shop/CaBr System  - Brake/Shear/Elect Shop/CaBr System "/>
    <n v="120622.64"/>
    <n v="18093.396000000001"/>
    <n v="18093.396000000001"/>
    <n v="12062.263999999999"/>
    <n v="30155.66"/>
    <n v="24124.527999999998"/>
    <n v="18093.396000000001"/>
    <m/>
    <x v="2"/>
    <x v="2"/>
    <n v="0"/>
    <x v="1"/>
    <x v="0"/>
    <x v="0"/>
    <n v="18093.396000000001"/>
  </r>
  <r>
    <s v="A003"/>
    <x v="0"/>
    <s v="10027011"/>
    <x v="22"/>
    <s v="900"/>
    <s v="Combustion Monitoring Grid U4  - Combustion Monitoring Grid U4 "/>
    <n v="-406.85"/>
    <n v="-61.027500000000003"/>
    <n v="-61.027500000000003"/>
    <n v="-40.685000000000002"/>
    <n v="-101.71250000000001"/>
    <n v="-81.37"/>
    <n v="-61.027500000000003"/>
    <m/>
    <x v="2"/>
    <x v="2"/>
    <n v="0"/>
    <x v="1"/>
    <x v="0"/>
    <x v="0"/>
    <n v="-61.027500000000003"/>
  </r>
  <r>
    <s v="A003"/>
    <x v="0"/>
    <s v="10027023"/>
    <x v="39"/>
    <s v="900"/>
    <s v="Design Paste Plant Bypass Cont. - Design Paste Plant Bypass Cont."/>
    <n v="18037.5"/>
    <n v="2705.625"/>
    <n v="2705.625"/>
    <n v="1803.75"/>
    <n v="4509.375"/>
    <n v="3607.5"/>
    <n v="2705.625"/>
    <m/>
    <x v="2"/>
    <x v="2"/>
    <n v="0"/>
    <x v="1"/>
    <x v="0"/>
    <x v="0"/>
    <n v="2705.625"/>
  </r>
  <r>
    <s v="A003"/>
    <x v="0"/>
    <s v="10026190"/>
    <x v="3"/>
    <s v="900"/>
    <s v="Fire Protection Underground Piping - Fire Protection Underground Piping"/>
    <n v="7079.44"/>
    <n v="1061.9159999999999"/>
    <n v="1061.9159999999999"/>
    <n v="707.94399999999996"/>
    <n v="1769.86"/>
    <n v="1415.8879999999999"/>
    <n v="1061.9159999999999"/>
    <m/>
    <x v="2"/>
    <x v="2"/>
    <n v="0"/>
    <x v="1"/>
    <x v="0"/>
    <x v="0"/>
    <n v="1061.9159999999999"/>
  </r>
  <r>
    <s v="A003"/>
    <x v="0"/>
    <s v="10026188"/>
    <x v="4"/>
    <s v="900"/>
    <s v="Fire Pump Addition - Fire Pump Addition"/>
    <n v="24560.6"/>
    <n v="3684.09"/>
    <n v="3684.09"/>
    <n v="2456.06"/>
    <n v="6140.15"/>
    <n v="4912.12"/>
    <n v="3684.09"/>
    <m/>
    <x v="2"/>
    <x v="2"/>
    <n v="0"/>
    <x v="1"/>
    <x v="0"/>
    <x v="0"/>
    <n v="3684.09"/>
  </r>
  <r>
    <s v="A003"/>
    <x v="0"/>
    <s v="10025728"/>
    <x v="5"/>
    <s v="900"/>
    <s v="Groundwater Mitigation-U34 - Groundwater Mitigation-U34"/>
    <n v="-29294.799999999999"/>
    <n v="-4394.22"/>
    <n v="-4394.22"/>
    <n v="-2929.48"/>
    <n v="-7323.7"/>
    <n v="-5858.96"/>
    <n v="-4394.22"/>
    <m/>
    <x v="2"/>
    <x v="2"/>
    <n v="0"/>
    <x v="1"/>
    <x v="0"/>
    <x v="0"/>
    <n v="-4394.22"/>
  </r>
  <r>
    <s v="A003"/>
    <x v="0"/>
    <s v="10026983"/>
    <x v="23"/>
    <s v="900"/>
    <s v="Lighting Replacement U3 - Lighting Replacement U3"/>
    <n v="24166.9"/>
    <n v="3625.0349999999999"/>
    <n v="3625.0349999999999"/>
    <n v="2416.69"/>
    <n v="6041.7250000000004"/>
    <n v="4833.38"/>
    <n v="3625.0349999999999"/>
    <m/>
    <x v="2"/>
    <x v="2"/>
    <n v="0"/>
    <x v="1"/>
    <x v="0"/>
    <x v="0"/>
    <n v="3625.0349999999999"/>
  </r>
  <r>
    <s v="A003"/>
    <x v="0"/>
    <s v="10026957"/>
    <x v="24"/>
    <s v="900"/>
    <s v="PLC to DCS Retrofits U34 - PLC to DCS Retrofits U34"/>
    <n v="54973.93"/>
    <n v="8246.0895"/>
    <n v="8246.0895"/>
    <n v="5497.393"/>
    <n v="13743.4825"/>
    <n v="10994.786"/>
    <n v="8246.0895"/>
    <m/>
    <x v="2"/>
    <x v="2"/>
    <n v="0"/>
    <x v="1"/>
    <x v="0"/>
    <x v="0"/>
    <n v="8246.0895"/>
  </r>
  <r>
    <s v="A003"/>
    <x v="0"/>
    <s v="10023302"/>
    <x v="15"/>
    <s v="900"/>
    <s v="Water Management System,U34 - Water Management System, U34"/>
    <n v="-19153.93"/>
    <n v="-2873.0895"/>
    <n v="-2873.0895"/>
    <n v="-1915.393"/>
    <n v="-4788.4825000000001"/>
    <n v="-3830.7860000000001"/>
    <n v="-2873.0895"/>
    <m/>
    <x v="2"/>
    <x v="2"/>
    <n v="0"/>
    <x v="1"/>
    <x v="0"/>
    <x v="0"/>
    <n v="-2873.0895"/>
  </r>
  <r>
    <s v="A003"/>
    <x v="0"/>
    <s v="10026157"/>
    <x v="16"/>
    <s v="900"/>
    <s v="WECC Compliance U34 - WECC Compliance-U34"/>
    <n v="18187.5"/>
    <n v="2728.125"/>
    <n v="2728.125"/>
    <n v="1818.75"/>
    <n v="4546.875"/>
    <n v="3637.5"/>
    <n v="2728.125"/>
    <m/>
    <x v="2"/>
    <x v="2"/>
    <n v="0"/>
    <x v="1"/>
    <x v="0"/>
    <x v="0"/>
    <n v="2728.125"/>
  </r>
  <r>
    <s v="A004"/>
    <x v="1"/>
    <s v="10026940"/>
    <x v="20"/>
    <s v="900"/>
    <s v="Admn BOP Infrastructure Bld Repwr - Admn BOP Infrastructure Bld Repwr"/>
    <n v="31635.85"/>
    <n v="4745.3774999999996"/>
    <n v="4745.3774999999996"/>
    <n v="3163.585"/>
    <n v="7908.9624999999996"/>
    <n v="6327.17"/>
    <n v="4745.3774999999996"/>
    <m/>
    <x v="2"/>
    <x v="2"/>
    <n v="0"/>
    <x v="1"/>
    <x v="0"/>
    <x v="0"/>
    <n v="4745.3774999999996"/>
  </r>
  <r>
    <s v="A004"/>
    <x v="1"/>
    <s v="10025713"/>
    <x v="40"/>
    <s v="900"/>
    <s v="Air Preheater-U4 - Air Preheater-U4"/>
    <n v="674.28"/>
    <n v="101.142"/>
    <n v="101.142"/>
    <n v="67.427999999999997"/>
    <n v="168.57"/>
    <n v="134.85599999999999"/>
    <n v="101.142"/>
    <m/>
    <x v="2"/>
    <x v="2"/>
    <n v="0"/>
    <x v="1"/>
    <x v="0"/>
    <x v="0"/>
    <n v="101.142"/>
  </r>
  <r>
    <s v="A004"/>
    <x v="1"/>
    <s v="10026526"/>
    <x v="25"/>
    <s v="900"/>
    <s v="Aux Transformer U4 - Aux Transformer Unit 4"/>
    <n v="354667.95"/>
    <n v="53200.192499999997"/>
    <n v="53200.192499999997"/>
    <n v="35466.794999999998"/>
    <n v="88666.987500000003"/>
    <n v="70933.59"/>
    <n v="53200.192499999997"/>
    <m/>
    <x v="2"/>
    <x v="2"/>
    <n v="0"/>
    <x v="1"/>
    <x v="0"/>
    <x v="0"/>
    <n v="53200.192499999997"/>
  </r>
  <r>
    <s v="A004"/>
    <x v="1"/>
    <s v="10026945"/>
    <x v="26"/>
    <s v="900"/>
    <s v="Aux Turbine Overhaul U4 - Auxiliary Turbine Overhaul U4"/>
    <n v="0"/>
    <n v="0"/>
    <n v="0"/>
    <n v="0"/>
    <n v="0"/>
    <n v="0"/>
    <n v="0"/>
    <m/>
    <x v="2"/>
    <x v="2"/>
    <n v="0"/>
    <x v="1"/>
    <x v="0"/>
    <x v="0"/>
    <n v="0"/>
  </r>
  <r>
    <s v="A004"/>
    <x v="1"/>
    <s v="10026961"/>
    <x v="27"/>
    <s v="900"/>
    <s v="BMS Hard/Soft Upgrade U4 - BMS Hard/Soft Upgrade U4"/>
    <n v="69292.479999999996"/>
    <n v="10393.871999999999"/>
    <n v="10393.871999999999"/>
    <n v="6929.2479999999996"/>
    <n v="17323.12"/>
    <n v="13858.495999999999"/>
    <n v="10393.871999999999"/>
    <m/>
    <x v="2"/>
    <x v="2"/>
    <n v="0"/>
    <x v="1"/>
    <x v="0"/>
    <x v="0"/>
    <n v="10393.871999999999"/>
  </r>
  <r>
    <s v="A004"/>
    <x v="1"/>
    <s v="10026777"/>
    <x v="28"/>
    <s v="900"/>
    <s v="Boiler Burner Aux Air Rplcmnt U4 - U4 Boiler and Aux Air Replacement"/>
    <n v="168173.06"/>
    <n v="25225.958999999999"/>
    <n v="25225.958999999999"/>
    <n v="16817.306"/>
    <n v="42043.264999999999"/>
    <n v="33634.612000000001"/>
    <n v="25225.958999999999"/>
    <m/>
    <x v="2"/>
    <x v="2"/>
    <n v="0"/>
    <x v="1"/>
    <x v="0"/>
    <x v="0"/>
    <n v="25225.958999999999"/>
  </r>
  <r>
    <s v="A004"/>
    <x v="1"/>
    <s v="10025717"/>
    <x v="29"/>
    <s v="900"/>
    <s v="Boiler Economizer Tube Rplc. U4 - Boiler Economizer Tube Rplc. U4"/>
    <n v="70700.5"/>
    <n v="10605.075000000001"/>
    <n v="10605.075000000001"/>
    <n v="7070.05"/>
    <n v="17675.125"/>
    <n v="14140.1"/>
    <n v="10605.075000000001"/>
    <m/>
    <x v="2"/>
    <x v="2"/>
    <n v="0"/>
    <x v="1"/>
    <x v="0"/>
    <x v="0"/>
    <n v="10605.075000000001"/>
  </r>
  <r>
    <s v="A004"/>
    <x v="1"/>
    <s v="10026798"/>
    <x v="1"/>
    <s v="900"/>
    <s v="Brake/Shear/Elect Shop/CaBr System  - Brake/Shear/Elect Shop/CaBr System "/>
    <n v="120622.63"/>
    <n v="18093.394499999999"/>
    <n v="18093.394499999999"/>
    <n v="12062.263000000001"/>
    <n v="30155.657500000001"/>
    <n v="24124.526000000002"/>
    <n v="18093.394499999999"/>
    <m/>
    <x v="2"/>
    <x v="2"/>
    <n v="0"/>
    <x v="1"/>
    <x v="0"/>
    <x v="0"/>
    <n v="18093.394499999999"/>
  </r>
  <r>
    <s v="A004"/>
    <x v="1"/>
    <s v="10027001"/>
    <x v="41"/>
    <s v="900"/>
    <s v="Capital Project Support - Capital Project Support"/>
    <n v="2090.08"/>
    <n v="313.512"/>
    <n v="313.512"/>
    <n v="209.00800000000001"/>
    <n v="522.52"/>
    <n v="418.01600000000002"/>
    <n v="313.512"/>
    <m/>
    <x v="2"/>
    <x v="2"/>
    <n v="0"/>
    <x v="1"/>
    <x v="0"/>
    <x v="0"/>
    <n v="313.512"/>
  </r>
  <r>
    <s v="A004"/>
    <x v="1"/>
    <s v="10027011"/>
    <x v="22"/>
    <s v="900"/>
    <s v="Combustion Monitoring Grid U4  - Combustion Monitoring Grid U4 "/>
    <n v="-406.78"/>
    <n v="-61.017000000000003"/>
    <n v="-61.017000000000003"/>
    <n v="-40.677999999999997"/>
    <n v="-101.69499999999999"/>
    <n v="-81.355999999999995"/>
    <n v="-61.017000000000003"/>
    <m/>
    <x v="2"/>
    <x v="2"/>
    <n v="0"/>
    <x v="1"/>
    <x v="0"/>
    <x v="0"/>
    <n v="-61.017000000000003"/>
  </r>
  <r>
    <s v="A004"/>
    <x v="1"/>
    <s v="10026955"/>
    <x v="30"/>
    <s v="900"/>
    <s v="DCS Hardware/Software Up U4 - DCS Hardware &amp; Software Upgrd U4 "/>
    <n v="29842.09"/>
    <n v="4476.3135000000002"/>
    <n v="4476.3135000000002"/>
    <n v="2984.2089999999998"/>
    <n v="7460.5225"/>
    <n v="5968.4179999999997"/>
    <n v="4476.3135000000002"/>
    <m/>
    <x v="2"/>
    <x v="2"/>
    <n v="0"/>
    <x v="1"/>
    <x v="0"/>
    <x v="0"/>
    <n v="4476.3135000000002"/>
  </r>
  <r>
    <s v="A004"/>
    <x v="1"/>
    <s v="10027023"/>
    <x v="39"/>
    <s v="900"/>
    <s v="Design Paste Plant Bypass Cont. - Design Paste Plant Bypass Cont."/>
    <n v="18037.5"/>
    <n v="2705.625"/>
    <n v="2705.625"/>
    <n v="1803.75"/>
    <n v="4509.375"/>
    <n v="3607.5"/>
    <n v="2705.625"/>
    <m/>
    <x v="2"/>
    <x v="2"/>
    <n v="0"/>
    <x v="1"/>
    <x v="0"/>
    <x v="0"/>
    <n v="2705.625"/>
  </r>
  <r>
    <s v="A004"/>
    <x v="1"/>
    <s v="10026190"/>
    <x v="3"/>
    <s v="900"/>
    <s v="Fire Protection Underground Piping - Fire Protection Underground Piping"/>
    <n v="7079.39"/>
    <n v="1061.9085"/>
    <n v="1061.9085"/>
    <n v="707.93899999999996"/>
    <n v="1769.8475000000001"/>
    <n v="1415.8779999999999"/>
    <n v="1061.9085"/>
    <m/>
    <x v="2"/>
    <x v="2"/>
    <n v="0"/>
    <x v="1"/>
    <x v="0"/>
    <x v="0"/>
    <n v="1061.9085"/>
  </r>
  <r>
    <s v="A004"/>
    <x v="1"/>
    <s v="10026188"/>
    <x v="4"/>
    <s v="900"/>
    <s v="Fire Pump Addition - Fire Pump Addition"/>
    <n v="24560.53"/>
    <n v="3684.0794999999998"/>
    <n v="3684.0794999999998"/>
    <n v="2456.0529999999999"/>
    <n v="6140.1324999999997"/>
    <n v="4912.1059999999998"/>
    <n v="3684.0794999999998"/>
    <m/>
    <x v="2"/>
    <x v="2"/>
    <n v="0"/>
    <x v="1"/>
    <x v="0"/>
    <x v="0"/>
    <n v="3684.0794999999998"/>
  </r>
  <r>
    <s v="A004"/>
    <x v="1"/>
    <s v="10026952"/>
    <x v="31"/>
    <s v="900"/>
    <s v="Gen/Exciter Inspect U4 - Generator/Exciter Inspection U4"/>
    <n v="-0.01"/>
    <n v="-1.5E-3"/>
    <n v="-1.5E-3"/>
    <n v="-1E-3"/>
    <n v="-2.5000000000000001E-3"/>
    <n v="-2E-3"/>
    <n v="-1.5E-3"/>
    <m/>
    <x v="2"/>
    <x v="2"/>
    <n v="0"/>
    <x v="1"/>
    <x v="0"/>
    <x v="0"/>
    <n v="-1.5E-3"/>
  </r>
  <r>
    <s v="A004"/>
    <x v="1"/>
    <s v="10025728"/>
    <x v="5"/>
    <s v="900"/>
    <s v="Groundwater Mitigation-U34 - Groundwater Mitigation-U34"/>
    <n v="-29294.799999999999"/>
    <n v="-4394.22"/>
    <n v="-4394.22"/>
    <n v="-2929.48"/>
    <n v="-7323.7"/>
    <n v="-5858.96"/>
    <n v="-4394.22"/>
    <m/>
    <x v="2"/>
    <x v="2"/>
    <n v="0"/>
    <x v="1"/>
    <x v="0"/>
    <x v="0"/>
    <n v="-4394.22"/>
  </r>
  <r>
    <s v="A004"/>
    <x v="1"/>
    <s v="10025711"/>
    <x v="33"/>
    <s v="900"/>
    <s v="IP Turbine Overhaul, Unit 4 - IP Turbine Overhaul, Unit 4"/>
    <n v="0.01"/>
    <n v="1.5E-3"/>
    <n v="1.5E-3"/>
    <n v="1E-3"/>
    <n v="2.5000000000000001E-3"/>
    <n v="2E-3"/>
    <n v="1.5E-3"/>
    <m/>
    <x v="2"/>
    <x v="2"/>
    <n v="0"/>
    <x v="1"/>
    <x v="0"/>
    <x v="1"/>
    <n v="1.5E-3"/>
  </r>
  <r>
    <s v="A004"/>
    <x v="1"/>
    <s v="10026984"/>
    <x v="42"/>
    <s v="900"/>
    <s v="Lighting Replacement U4 - Lighting Replacement U4"/>
    <n v="804.62"/>
    <n v="120.693"/>
    <n v="120.693"/>
    <n v="80.462000000000003"/>
    <n v="201.155"/>
    <n v="160.92400000000001"/>
    <n v="120.693"/>
    <m/>
    <x v="2"/>
    <x v="2"/>
    <n v="0"/>
    <x v="1"/>
    <x v="0"/>
    <x v="0"/>
    <n v="120.693"/>
  </r>
  <r>
    <s v="A004"/>
    <x v="1"/>
    <s v="10026951"/>
    <x v="34"/>
    <s v="900"/>
    <s v="LP Turbine OH U4 - LP Turbine Overhaul, Unit 4"/>
    <n v="-0.01"/>
    <n v="-1.5E-3"/>
    <n v="-1.5E-3"/>
    <n v="-1E-3"/>
    <n v="-2.5000000000000001E-3"/>
    <n v="-2E-3"/>
    <n v="-1.5E-3"/>
    <m/>
    <x v="2"/>
    <x v="2"/>
    <n v="0"/>
    <x v="1"/>
    <x v="0"/>
    <x v="0"/>
    <n v="-1.5E-3"/>
  </r>
  <r>
    <s v="A004"/>
    <x v="1"/>
    <s v="10026849"/>
    <x v="35"/>
    <s v="900"/>
    <s v="Main Turbine Lube Oil Cool Repl 4 - Unit 4 Main Turbine Oil Cool Repl."/>
    <n v="-83999.99"/>
    <n v="-12599.9985"/>
    <n v="-12599.9985"/>
    <n v="-8399.9989999999998"/>
    <n v="-20999.997500000001"/>
    <n v="-16799.998"/>
    <n v="-12599.9985"/>
    <m/>
    <x v="2"/>
    <x v="2"/>
    <n v="0"/>
    <x v="1"/>
    <x v="0"/>
    <x v="0"/>
    <n v="-12599.9985"/>
  </r>
  <r>
    <s v="A004"/>
    <x v="1"/>
    <s v="10026957"/>
    <x v="24"/>
    <s v="900"/>
    <s v="PLC to DCS Retrofits U34 - PLC to DCS Retrofits U34"/>
    <n v="54973.86"/>
    <n v="8246.0789999999997"/>
    <n v="8246.0789999999997"/>
    <n v="5497.3860000000004"/>
    <n v="13743.465"/>
    <n v="10994.772000000001"/>
    <n v="8246.0789999999997"/>
    <m/>
    <x v="2"/>
    <x v="2"/>
    <n v="0"/>
    <x v="1"/>
    <x v="0"/>
    <x v="0"/>
    <n v="8246.0789999999997"/>
  </r>
  <r>
    <s v="A004"/>
    <x v="1"/>
    <s v="10026778"/>
    <x v="36"/>
    <s v="900"/>
    <s v="U4 SOFA Bucket Replacement - U4 SOFA Bucket Replacement"/>
    <n v="13947"/>
    <n v="2092.0500000000002"/>
    <n v="2092.0500000000002"/>
    <n v="1394.7"/>
    <n v="3486.75"/>
    <n v="2789.4"/>
    <n v="2092.0500000000002"/>
    <m/>
    <x v="2"/>
    <x v="2"/>
    <n v="0"/>
    <x v="1"/>
    <x v="0"/>
    <x v="0"/>
    <n v="2092.0500000000002"/>
  </r>
  <r>
    <s v="A004"/>
    <x v="1"/>
    <s v="10026779"/>
    <x v="37"/>
    <s v="900"/>
    <s v="U4 TOFA Bucket Replacement  - U4 TOFA Bucket Replacement "/>
    <n v="1762.2"/>
    <n v="264.33"/>
    <n v="264.33"/>
    <n v="176.22"/>
    <n v="440.55"/>
    <n v="352.44"/>
    <n v="264.33"/>
    <m/>
    <x v="2"/>
    <x v="2"/>
    <n v="0"/>
    <x v="1"/>
    <x v="0"/>
    <x v="0"/>
    <n v="264.33"/>
  </r>
  <r>
    <s v="A004"/>
    <x v="1"/>
    <s v="10026780"/>
    <x v="38"/>
    <s v="900"/>
    <s v="U4 Turbine/Generator Base OH  - U4 Turbine/Generator Base OH "/>
    <n v="0"/>
    <n v="0"/>
    <n v="0"/>
    <n v="0"/>
    <n v="0"/>
    <n v="0"/>
    <n v="0"/>
    <m/>
    <x v="2"/>
    <x v="2"/>
    <n v="0"/>
    <x v="1"/>
    <x v="0"/>
    <x v="0"/>
    <n v="0"/>
  </r>
  <r>
    <s v="A004"/>
    <x v="1"/>
    <s v="10023302"/>
    <x v="15"/>
    <s v="900"/>
    <s v="Water Management System,U34 - Water Management System, U34"/>
    <n v="-19153.93"/>
    <n v="-2873.0895"/>
    <n v="-2873.0895"/>
    <n v="-1915.393"/>
    <n v="-4788.4825000000001"/>
    <n v="-3830.7860000000001"/>
    <n v="-2873.0895"/>
    <m/>
    <x v="2"/>
    <x v="2"/>
    <n v="0"/>
    <x v="1"/>
    <x v="0"/>
    <x v="0"/>
    <n v="-2873.0895"/>
  </r>
  <r>
    <s v="A004"/>
    <x v="1"/>
    <s v="10026157"/>
    <x v="16"/>
    <s v="900"/>
    <s v="WECC Compliance U34 - WECC Compliance-U34"/>
    <n v="18187.5"/>
    <n v="2728.125"/>
    <n v="2728.125"/>
    <n v="1818.75"/>
    <n v="4546.875"/>
    <n v="3637.5"/>
    <n v="2728.125"/>
    <m/>
    <x v="2"/>
    <x v="2"/>
    <n v="0"/>
    <x v="1"/>
    <x v="0"/>
    <x v="0"/>
    <n v="2728.125"/>
  </r>
  <r>
    <s v="A003"/>
    <x v="0"/>
    <s v="10026940"/>
    <x v="20"/>
    <s v="900"/>
    <s v="Admn BOP Infrastructure Bld Repwr - Admn BOP Infrastructure Bld Repwr"/>
    <n v="81709.17"/>
    <n v="12256.3755"/>
    <n v="12256.3755"/>
    <n v="8170.9170000000004"/>
    <n v="20427.2925"/>
    <n v="16341.834000000001"/>
    <n v="12256.3755"/>
    <m/>
    <x v="3"/>
    <x v="3"/>
    <n v="0"/>
    <x v="1"/>
    <x v="0"/>
    <x v="0"/>
    <n v="12256.3755"/>
  </r>
  <r>
    <s v="A003"/>
    <x v="0"/>
    <s v="10026598"/>
    <x v="21"/>
    <s v="900"/>
    <s v="Aux Transformer Rplcmnt U3 - AUX Transformer Unit 3"/>
    <n v="-1.00000000093132E-2"/>
    <n v="-1.50000000139698E-3"/>
    <n v="-1.50000000139698E-3"/>
    <n v="-1.0000000009313199E-3"/>
    <n v="-2.5000000023283099E-3"/>
    <n v="-2.0000000018626498E-3"/>
    <n v="-1.50000000139698E-3"/>
    <m/>
    <x v="3"/>
    <x v="3"/>
    <n v="0"/>
    <x v="1"/>
    <x v="0"/>
    <x v="0"/>
    <n v="-1.50000000139698E-3"/>
  </r>
  <r>
    <s v="A003"/>
    <x v="0"/>
    <s v="10026798"/>
    <x v="1"/>
    <s v="900"/>
    <s v="Brake/Shear/Elect Shop/CaBr System  - Brake/Shear/Elect Shop/CaBr System "/>
    <n v="88671.08"/>
    <n v="13300.662"/>
    <n v="13300.662"/>
    <n v="8867.1080000000002"/>
    <n v="22167.77"/>
    <n v="17734.216"/>
    <n v="13300.662"/>
    <m/>
    <x v="3"/>
    <x v="3"/>
    <n v="0"/>
    <x v="1"/>
    <x v="0"/>
    <x v="0"/>
    <n v="13300.662"/>
  </r>
  <r>
    <s v="A003"/>
    <x v="0"/>
    <s v="10027011"/>
    <x v="22"/>
    <s v="900"/>
    <s v="Combustion Monitoring Grid U4  - Combustion Monitoring Grid U4 "/>
    <n v="-1613.72"/>
    <n v="-242.05799999999999"/>
    <n v="-242.05799999999999"/>
    <n v="-161.37200000000001"/>
    <n v="-403.43"/>
    <n v="-322.74400000000003"/>
    <n v="-242.05799999999999"/>
    <m/>
    <x v="3"/>
    <x v="3"/>
    <n v="0"/>
    <x v="1"/>
    <x v="0"/>
    <x v="0"/>
    <n v="-242.05799999999999"/>
  </r>
  <r>
    <s v="A003"/>
    <x v="0"/>
    <s v="10027022"/>
    <x v="43"/>
    <s v="900"/>
    <s v="Design/Build Dry Waste Disposal Sys - Design/Build Dry Waste Disposal Sys"/>
    <n v="13965.87"/>
    <n v="2094.8805000000002"/>
    <n v="2094.8805000000002"/>
    <n v="1396.587"/>
    <n v="3491.4675000000002"/>
    <n v="2793.174"/>
    <n v="2094.8805000000002"/>
    <m/>
    <x v="3"/>
    <x v="3"/>
    <n v="0"/>
    <x v="1"/>
    <x v="0"/>
    <x v="0"/>
    <n v="2094.8805000000002"/>
  </r>
  <r>
    <s v="A003"/>
    <x v="0"/>
    <s v="10026188"/>
    <x v="4"/>
    <s v="900"/>
    <s v="Fire Pump Addition - Fire Pump Addition"/>
    <n v="13788.76"/>
    <n v="2068.3139999999999"/>
    <n v="2068.3139999999999"/>
    <n v="1378.876"/>
    <n v="3447.19"/>
    <n v="2757.752"/>
    <n v="2068.3139999999999"/>
    <m/>
    <x v="3"/>
    <x v="3"/>
    <n v="0"/>
    <x v="1"/>
    <x v="0"/>
    <x v="0"/>
    <n v="2068.3139999999999"/>
  </r>
  <r>
    <s v="A003"/>
    <x v="0"/>
    <s v="10026983"/>
    <x v="23"/>
    <s v="900"/>
    <s v="Lighting Replacement U3 - Lighting Replacement U3"/>
    <n v="15211.51"/>
    <n v="2281.7265000000002"/>
    <n v="2281.7265000000002"/>
    <n v="1521.1510000000001"/>
    <n v="3802.8775000000001"/>
    <n v="3042.3020000000001"/>
    <n v="2281.7265000000002"/>
    <m/>
    <x v="3"/>
    <x v="3"/>
    <n v="0"/>
    <x v="1"/>
    <x v="0"/>
    <x v="0"/>
    <n v="2281.7265000000002"/>
  </r>
  <r>
    <s v="A003"/>
    <x v="0"/>
    <s v="10026957"/>
    <x v="24"/>
    <s v="900"/>
    <s v="PLC to DCS Retrofits U34 - PLC to DCS Retrofits U34"/>
    <n v="44147.41"/>
    <n v="6622.1115"/>
    <n v="6622.1115"/>
    <n v="4414.741"/>
    <n v="11036.852500000001"/>
    <n v="8829.482"/>
    <n v="6622.1115"/>
    <m/>
    <x v="3"/>
    <x v="3"/>
    <n v="0"/>
    <x v="1"/>
    <x v="0"/>
    <x v="0"/>
    <n v="6622.1115"/>
  </r>
  <r>
    <s v="A003"/>
    <x v="0"/>
    <s v="10026993"/>
    <x v="44"/>
    <s v="900"/>
    <s v="Scrubber ID Fan Motor Refurb U34 - Scrubber ID Fan Motor Refurb U34"/>
    <n v="59358.33"/>
    <n v="8903.7494999999999"/>
    <n v="8903.7494999999999"/>
    <n v="5935.8329999999996"/>
    <n v="14839.5825"/>
    <n v="11871.665999999999"/>
    <n v="8903.7494999999999"/>
    <m/>
    <x v="3"/>
    <x v="3"/>
    <n v="0"/>
    <x v="1"/>
    <x v="0"/>
    <x v="0"/>
    <n v="8903.7494999999999"/>
  </r>
  <r>
    <s v="A003"/>
    <x v="0"/>
    <s v="10023302"/>
    <x v="15"/>
    <s v="900"/>
    <s v="Water Management System,U34 - Water Management System, U34"/>
    <n v="1473.82"/>
    <n v="221.07300000000001"/>
    <n v="221.07300000000001"/>
    <n v="147.38200000000001"/>
    <n v="368.45499999999998"/>
    <n v="294.76400000000001"/>
    <n v="221.07300000000001"/>
    <m/>
    <x v="3"/>
    <x v="3"/>
    <n v="0"/>
    <x v="1"/>
    <x v="0"/>
    <x v="0"/>
    <n v="221.07300000000001"/>
  </r>
  <r>
    <s v="A004"/>
    <x v="1"/>
    <s v="10026940"/>
    <x v="20"/>
    <s v="900"/>
    <s v="Admn BOP Infrastructure Bld Repwr - Admn BOP Infrastructure Bld Repwr"/>
    <n v="81709.23"/>
    <n v="12256.3845"/>
    <n v="12256.3845"/>
    <n v="8170.9229999999998"/>
    <n v="20427.307499999999"/>
    <n v="16341.846"/>
    <n v="12256.3845"/>
    <m/>
    <x v="3"/>
    <x v="3"/>
    <n v="0"/>
    <x v="1"/>
    <x v="0"/>
    <x v="0"/>
    <n v="12256.3845"/>
  </r>
  <r>
    <s v="A004"/>
    <x v="1"/>
    <s v="10025713"/>
    <x v="40"/>
    <s v="900"/>
    <s v="Air Preheater-U4 - Air Preheater-U4"/>
    <n v="1164737.58"/>
    <n v="174710.63699999999"/>
    <n v="174710.63699999999"/>
    <n v="116473.758"/>
    <n v="291184.39500000002"/>
    <n v="232947.516"/>
    <n v="174710.63699999999"/>
    <m/>
    <x v="3"/>
    <x v="3"/>
    <n v="0"/>
    <x v="1"/>
    <x v="0"/>
    <x v="0"/>
    <n v="174710.63699999999"/>
  </r>
  <r>
    <s v="A004"/>
    <x v="1"/>
    <s v="10026526"/>
    <x v="25"/>
    <s v="900"/>
    <s v="Aux Transformer U4 - Aux Transformer Unit 4"/>
    <n v="-1.00000000093132E-2"/>
    <n v="-1.50000000139698E-3"/>
    <n v="-1.50000000139698E-3"/>
    <n v="-1.0000000009313199E-3"/>
    <n v="-2.5000000023283099E-3"/>
    <n v="-2.0000000018626498E-3"/>
    <n v="-1.50000000139698E-3"/>
    <m/>
    <x v="3"/>
    <x v="3"/>
    <n v="0"/>
    <x v="1"/>
    <x v="0"/>
    <x v="0"/>
    <n v="-1.50000000139698E-3"/>
  </r>
  <r>
    <s v="A004"/>
    <x v="1"/>
    <s v="10026945"/>
    <x v="26"/>
    <s v="900"/>
    <s v="Aux Turbine Overhaul U4 - Auxiliary Turbine Overhaul U4"/>
    <n v="0"/>
    <n v="0"/>
    <n v="0"/>
    <n v="0"/>
    <n v="0"/>
    <n v="0"/>
    <n v="0"/>
    <m/>
    <x v="3"/>
    <x v="3"/>
    <n v="0"/>
    <x v="1"/>
    <x v="0"/>
    <x v="0"/>
    <n v="0"/>
  </r>
  <r>
    <s v="A004"/>
    <x v="1"/>
    <s v="10026946"/>
    <x v="45"/>
    <s v="900"/>
    <s v="Battery Bank Rplcmnt U4 - Battery Bank Replacement U4"/>
    <n v="61252.2"/>
    <n v="9187.83"/>
    <n v="9187.83"/>
    <n v="6125.22"/>
    <n v="15313.05"/>
    <n v="12250.44"/>
    <n v="9187.83"/>
    <m/>
    <x v="3"/>
    <x v="3"/>
    <n v="0"/>
    <x v="1"/>
    <x v="0"/>
    <x v="0"/>
    <n v="9187.83"/>
  </r>
  <r>
    <s v="A004"/>
    <x v="1"/>
    <s v="10026777"/>
    <x v="28"/>
    <s v="900"/>
    <s v="Boiler Burner Aux Air Rplcmnt U4 - U4 Boiler and Aux Air Replacement"/>
    <n v="8564.8799999999992"/>
    <n v="1284.732"/>
    <n v="1284.732"/>
    <n v="856.48800000000006"/>
    <n v="2141.2199999999998"/>
    <n v="1712.9760000000001"/>
    <n v="1284.732"/>
    <m/>
    <x v="3"/>
    <x v="3"/>
    <n v="0"/>
    <x v="1"/>
    <x v="0"/>
    <x v="0"/>
    <n v="1284.732"/>
  </r>
  <r>
    <s v="A004"/>
    <x v="1"/>
    <s v="10026965"/>
    <x v="46"/>
    <s v="900"/>
    <s v="Boiler Capital Elevator U4 - Boiler Capital Elevator U4"/>
    <n v="13768.35"/>
    <n v="2065.2525000000001"/>
    <n v="2065.2525000000001"/>
    <n v="1376.835"/>
    <n v="3442.0875000000001"/>
    <n v="2753.67"/>
    <n v="2065.2525000000001"/>
    <n v="2065.2525000000001"/>
    <x v="3"/>
    <x v="3"/>
    <n v="-2065.2525000000001"/>
    <x v="1"/>
    <x v="0"/>
    <x v="0"/>
    <n v="0"/>
  </r>
  <r>
    <s v="A004"/>
    <x v="1"/>
    <s v="10025719"/>
    <x v="47"/>
    <s v="900"/>
    <s v="Boiler Snubber&amp;HangerRpl-U4 - Boiler Snubber&amp;HangerRpl-U4"/>
    <n v="9979.57"/>
    <n v="1496.9355"/>
    <n v="1496.9355"/>
    <n v="997.95699999999999"/>
    <n v="2494.8924999999999"/>
    <n v="1995.914"/>
    <n v="1496.9355"/>
    <m/>
    <x v="3"/>
    <x v="3"/>
    <n v="0"/>
    <x v="1"/>
    <x v="0"/>
    <x v="0"/>
    <n v="1496.9355"/>
  </r>
  <r>
    <s v="A004"/>
    <x v="1"/>
    <s v="10026798"/>
    <x v="1"/>
    <s v="900"/>
    <s v="Brake/Shear/Elect Shop/CaBr System  - Brake/Shear/Elect Shop/CaBr System "/>
    <n v="88670.99"/>
    <n v="13300.648499999999"/>
    <n v="13300.648499999999"/>
    <n v="8867.0990000000002"/>
    <n v="22167.747500000001"/>
    <n v="17734.198"/>
    <n v="13300.648499999999"/>
    <m/>
    <x v="3"/>
    <x v="3"/>
    <n v="0"/>
    <x v="1"/>
    <x v="0"/>
    <x v="0"/>
    <n v="13300.648499999999"/>
  </r>
  <r>
    <s v="A004"/>
    <x v="1"/>
    <s v="10027001"/>
    <x v="41"/>
    <s v="900"/>
    <s v="Capital Project Support - Capital Project Support"/>
    <n v="5057.82"/>
    <n v="758.673"/>
    <n v="758.673"/>
    <n v="505.78199999999998"/>
    <n v="1264.4549999999999"/>
    <n v="1011.564"/>
    <n v="758.673"/>
    <m/>
    <x v="3"/>
    <x v="3"/>
    <n v="0"/>
    <x v="1"/>
    <x v="0"/>
    <x v="0"/>
    <n v="758.673"/>
  </r>
  <r>
    <s v="A004"/>
    <x v="1"/>
    <s v="10027011"/>
    <x v="22"/>
    <s v="900"/>
    <s v="Combustion Monitoring Grid U4  - Combustion Monitoring Grid U4 "/>
    <n v="-1613.72"/>
    <n v="-242.05799999999999"/>
    <n v="-242.05799999999999"/>
    <n v="-161.37200000000001"/>
    <n v="-403.43"/>
    <n v="-322.74400000000003"/>
    <n v="-242.05799999999999"/>
    <m/>
    <x v="3"/>
    <x v="3"/>
    <n v="0"/>
    <x v="1"/>
    <x v="0"/>
    <x v="0"/>
    <n v="-242.05799999999999"/>
  </r>
  <r>
    <s v="A004"/>
    <x v="1"/>
    <s v="10026955"/>
    <x v="30"/>
    <s v="900"/>
    <s v="DCS Hardware/Software Up U4 - DCS Hardware &amp; Software Upgrd U4 "/>
    <n v="4024.08"/>
    <n v="603.61199999999997"/>
    <n v="603.61199999999997"/>
    <n v="402.40800000000002"/>
    <n v="1006.02"/>
    <n v="804.81600000000003"/>
    <n v="603.61199999999997"/>
    <m/>
    <x v="3"/>
    <x v="3"/>
    <n v="0"/>
    <x v="1"/>
    <x v="0"/>
    <x v="0"/>
    <n v="603.61199999999997"/>
  </r>
  <r>
    <s v="A004"/>
    <x v="1"/>
    <s v="10027022"/>
    <x v="43"/>
    <s v="900"/>
    <s v="Design/Build Dry Waste Disposal Sys - Design/Build Dry Waste Disposal Sys"/>
    <n v="13965.87"/>
    <n v="2094.8805000000002"/>
    <n v="2094.8805000000002"/>
    <n v="1396.587"/>
    <n v="3491.4675000000002"/>
    <n v="2793.174"/>
    <n v="2094.8805000000002"/>
    <m/>
    <x v="3"/>
    <x v="3"/>
    <n v="0"/>
    <x v="1"/>
    <x v="0"/>
    <x v="0"/>
    <n v="2094.8805000000002"/>
  </r>
  <r>
    <s v="A004"/>
    <x v="1"/>
    <s v="10026188"/>
    <x v="4"/>
    <s v="900"/>
    <s v="Fire Pump Addition - Fire Pump Addition"/>
    <n v="13788.68"/>
    <n v="2068.3020000000001"/>
    <n v="2068.3020000000001"/>
    <n v="1378.8679999999999"/>
    <n v="3447.17"/>
    <n v="2757.7359999999999"/>
    <n v="2068.3020000000001"/>
    <m/>
    <x v="3"/>
    <x v="3"/>
    <n v="0"/>
    <x v="1"/>
    <x v="0"/>
    <x v="0"/>
    <n v="2068.3020000000001"/>
  </r>
  <r>
    <s v="A004"/>
    <x v="1"/>
    <s v="10026970"/>
    <x v="48"/>
    <s v="900"/>
    <s v="Flue Gas Duct Repl U4 - Flue Gas Duct Replacement U4"/>
    <n v="7578"/>
    <n v="1136.7"/>
    <n v="1136.7"/>
    <n v="757.8"/>
    <n v="1894.5"/>
    <n v="1515.6"/>
    <n v="1136.7"/>
    <m/>
    <x v="3"/>
    <x v="3"/>
    <n v="0"/>
    <x v="1"/>
    <x v="0"/>
    <x v="0"/>
    <n v="1136.7"/>
  </r>
  <r>
    <s v="A004"/>
    <x v="1"/>
    <s v="10026952"/>
    <x v="31"/>
    <s v="900"/>
    <s v="Gen/Exciter Inspect U4 - Generator/Exciter Inspection U4"/>
    <n v="9633"/>
    <n v="1444.95"/>
    <n v="1444.95"/>
    <n v="963.3"/>
    <n v="2408.25"/>
    <n v="1926.6"/>
    <n v="1444.95"/>
    <n v="1444.95"/>
    <x v="3"/>
    <x v="3"/>
    <n v="-1444.95"/>
    <x v="1"/>
    <x v="0"/>
    <x v="0"/>
    <n v="0"/>
  </r>
  <r>
    <s v="A004"/>
    <x v="1"/>
    <s v="10026160"/>
    <x v="32"/>
    <s v="900"/>
    <s v="Hot Air Gate Rplcmnt U4 - Hot Air Gate Replacement-U4"/>
    <n v="8192.9599999999991"/>
    <n v="1228.944"/>
    <n v="1228.944"/>
    <n v="819.29600000000005"/>
    <n v="2048.2399999999998"/>
    <n v="1638.5920000000001"/>
    <n v="1228.944"/>
    <m/>
    <x v="3"/>
    <x v="3"/>
    <n v="0"/>
    <x v="1"/>
    <x v="0"/>
    <x v="0"/>
    <n v="1228.944"/>
  </r>
  <r>
    <s v="A004"/>
    <x v="1"/>
    <s v="10025711"/>
    <x v="33"/>
    <s v="900"/>
    <s v="IP Turbine Overhaul, Unit 4 - IP Turbine Overhaul, Unit 4"/>
    <n v="0"/>
    <n v="0"/>
    <n v="0"/>
    <n v="0"/>
    <n v="0"/>
    <n v="0"/>
    <n v="0"/>
    <m/>
    <x v="3"/>
    <x v="3"/>
    <n v="0"/>
    <x v="1"/>
    <x v="0"/>
    <x v="1"/>
    <n v="0"/>
  </r>
  <r>
    <s v="A004"/>
    <x v="1"/>
    <s v="10026984"/>
    <x v="42"/>
    <s v="900"/>
    <s v="Lighting Replacement U4 - Lighting Replacement U4"/>
    <n v="-129.88"/>
    <n v="-19.481999999999999"/>
    <n v="-19.481999999999999"/>
    <n v="-12.988"/>
    <n v="-32.47"/>
    <n v="-25.975999999999999"/>
    <n v="-19.481999999999999"/>
    <m/>
    <x v="3"/>
    <x v="3"/>
    <n v="0"/>
    <x v="1"/>
    <x v="0"/>
    <x v="0"/>
    <n v="-19.481999999999999"/>
  </r>
  <r>
    <s v="A004"/>
    <x v="1"/>
    <s v="10026951"/>
    <x v="34"/>
    <s v="900"/>
    <s v="LP Turbine OH U4 - LP Turbine Overhaul, Unit 4"/>
    <n v="0"/>
    <n v="0"/>
    <n v="0"/>
    <n v="0"/>
    <n v="0"/>
    <n v="0"/>
    <n v="0"/>
    <m/>
    <x v="3"/>
    <x v="3"/>
    <n v="0"/>
    <x v="1"/>
    <x v="0"/>
    <x v="0"/>
    <n v="0"/>
  </r>
  <r>
    <s v="A004"/>
    <x v="1"/>
    <s v="10026849"/>
    <x v="35"/>
    <s v="900"/>
    <s v="Main Turbine Lube Oil Cool Repl 4 - Unit 4 Main Turbine Oil Cool Repl."/>
    <n v="167390"/>
    <n v="25108.5"/>
    <n v="25108.5"/>
    <n v="16739"/>
    <n v="41847.5"/>
    <n v="33478"/>
    <n v="25108.5"/>
    <m/>
    <x v="3"/>
    <x v="3"/>
    <n v="0"/>
    <x v="1"/>
    <x v="0"/>
    <x v="0"/>
    <n v="25108.5"/>
  </r>
  <r>
    <s v="A004"/>
    <x v="1"/>
    <s v="10026957"/>
    <x v="24"/>
    <s v="900"/>
    <s v="PLC to DCS Retrofits U34 - PLC to DCS Retrofits U34"/>
    <n v="44147.22"/>
    <n v="6622.0829999999996"/>
    <n v="6622.0829999999996"/>
    <n v="4414.7219999999998"/>
    <n v="11036.805"/>
    <n v="8829.4439999999995"/>
    <n v="6622.0829999999996"/>
    <m/>
    <x v="3"/>
    <x v="3"/>
    <n v="0"/>
    <x v="1"/>
    <x v="0"/>
    <x v="0"/>
    <n v="6622.0829999999996"/>
  </r>
  <r>
    <s v="A004"/>
    <x v="1"/>
    <s v="10026993"/>
    <x v="44"/>
    <s v="900"/>
    <s v="Scrubber ID Fan Motor Refurb U34 - Scrubber ID Fan Motor Refurb U34"/>
    <n v="59358.33"/>
    <n v="8903.7494999999999"/>
    <n v="8903.7494999999999"/>
    <n v="5935.8329999999996"/>
    <n v="14839.5825"/>
    <n v="11871.665999999999"/>
    <n v="8903.7494999999999"/>
    <m/>
    <x v="3"/>
    <x v="3"/>
    <n v="0"/>
    <x v="1"/>
    <x v="0"/>
    <x v="0"/>
    <n v="8903.7494999999999"/>
  </r>
  <r>
    <s v="A004"/>
    <x v="1"/>
    <s v="10026780"/>
    <x v="38"/>
    <s v="900"/>
    <s v="U4 Turbine/Generator Base OH  - U4 Turbine/Generator Base OH "/>
    <n v="0"/>
    <n v="0"/>
    <n v="0"/>
    <n v="0"/>
    <n v="0"/>
    <n v="0"/>
    <n v="0"/>
    <m/>
    <x v="3"/>
    <x v="3"/>
    <n v="0"/>
    <x v="1"/>
    <x v="0"/>
    <x v="0"/>
    <n v="0"/>
  </r>
  <r>
    <s v="A004"/>
    <x v="1"/>
    <s v="10023302"/>
    <x v="15"/>
    <s v="900"/>
    <s v="Water Management System,U34 - Water Management System, U34"/>
    <n v="1473.8"/>
    <n v="221.07"/>
    <n v="221.07"/>
    <n v="147.38"/>
    <n v="368.45"/>
    <n v="294.76"/>
    <n v="221.07"/>
    <m/>
    <x v="3"/>
    <x v="3"/>
    <n v="0"/>
    <x v="1"/>
    <x v="0"/>
    <x v="0"/>
    <n v="221.07"/>
  </r>
  <r>
    <s v="A003"/>
    <x v="0"/>
    <s v="10026940"/>
    <x v="20"/>
    <s v="900"/>
    <s v="Admn BOP Infrastructure Bld Repwr - Admn BOP Infrastructure Bld Repwr"/>
    <n v="168806.09"/>
    <n v="25320.913499999999"/>
    <n v="25320.913499999999"/>
    <n v="16880.609"/>
    <n v="42201.522499999999"/>
    <n v="33761.218000000001"/>
    <n v="25320.913499999999"/>
    <m/>
    <x v="4"/>
    <x v="4"/>
    <n v="0"/>
    <x v="1"/>
    <x v="0"/>
    <x v="0"/>
    <n v="25320.913499999999"/>
  </r>
  <r>
    <s v="A003"/>
    <x v="0"/>
    <s v="10026798"/>
    <x v="1"/>
    <s v="900"/>
    <s v="Brake/Shear/Elect Shop/CaBr System  - Brake/Shear/Elect Shop/CaBr System "/>
    <n v="59611.54"/>
    <n v="8941.7309999999998"/>
    <n v="8941.7309999999998"/>
    <n v="5961.1540000000005"/>
    <n v="14902.885"/>
    <n v="11922.308000000001"/>
    <n v="8941.7309999999998"/>
    <m/>
    <x v="4"/>
    <x v="4"/>
    <n v="0"/>
    <x v="1"/>
    <x v="0"/>
    <x v="0"/>
    <n v="8941.7309999999998"/>
  </r>
  <r>
    <s v="A003"/>
    <x v="0"/>
    <s v="10027022"/>
    <x v="43"/>
    <s v="900"/>
    <s v="Design/Build Dry Waste Disposal Sys - Design/Build Dry Waste Disposal Sys"/>
    <n v="173.84"/>
    <n v="26.076000000000001"/>
    <n v="26.076000000000001"/>
    <n v="17.384"/>
    <n v="43.46"/>
    <n v="34.768000000000001"/>
    <n v="26.076000000000001"/>
    <m/>
    <x v="4"/>
    <x v="4"/>
    <n v="0"/>
    <x v="1"/>
    <x v="0"/>
    <x v="0"/>
    <n v="26.076000000000001"/>
  </r>
  <r>
    <s v="A003"/>
    <x v="0"/>
    <s v="10026997"/>
    <x v="49"/>
    <s v="900"/>
    <s v="Drag Chain Gearbox Rplcmnt U34 - Drag Chain Gearbox Rplcmnt U34"/>
    <n v="281.64"/>
    <n v="42.246000000000002"/>
    <n v="42.246000000000002"/>
    <n v="28.164000000000001"/>
    <n v="70.41"/>
    <n v="56.328000000000003"/>
    <n v="42.246000000000002"/>
    <m/>
    <x v="4"/>
    <x v="4"/>
    <n v="0"/>
    <x v="1"/>
    <x v="0"/>
    <x v="0"/>
    <n v="42.246000000000002"/>
  </r>
  <r>
    <s v="A003"/>
    <x v="0"/>
    <s v="10026188"/>
    <x v="4"/>
    <s v="900"/>
    <s v="Fire Pump Addition - Fire Pump Addition"/>
    <n v="5528.44"/>
    <n v="829.26599999999996"/>
    <n v="829.26599999999996"/>
    <n v="552.84400000000005"/>
    <n v="1382.11"/>
    <n v="1105.6880000000001"/>
    <n v="829.26599999999996"/>
    <m/>
    <x v="4"/>
    <x v="4"/>
    <n v="0"/>
    <x v="1"/>
    <x v="0"/>
    <x v="0"/>
    <n v="829.26599999999996"/>
  </r>
  <r>
    <s v="A003"/>
    <x v="0"/>
    <s v="10025932"/>
    <x v="50"/>
    <s v="900"/>
    <s v="GSU Transformer Rplcmnt U34 - U34 GSU Spare Transformer"/>
    <n v="54.78"/>
    <n v="8.2170000000000005"/>
    <n v="8.2170000000000005"/>
    <n v="5.4779999999999998"/>
    <n v="13.695"/>
    <n v="10.956"/>
    <n v="8.2170000000000005"/>
    <m/>
    <x v="4"/>
    <x v="4"/>
    <n v="0"/>
    <x v="1"/>
    <x v="0"/>
    <x v="0"/>
    <n v="8.2170000000000005"/>
  </r>
  <r>
    <s v="A003"/>
    <x v="0"/>
    <s v="10026957"/>
    <x v="24"/>
    <s v="900"/>
    <s v="PLC to DCS Retrofits U34 - PLC to DCS Retrofits U34"/>
    <n v="12387.23"/>
    <n v="1858.0844999999999"/>
    <n v="1858.0844999999999"/>
    <n v="1238.723"/>
    <n v="3096.8074999999999"/>
    <n v="2477.4459999999999"/>
    <n v="1858.0844999999999"/>
    <m/>
    <x v="4"/>
    <x v="4"/>
    <n v="0"/>
    <x v="1"/>
    <x v="0"/>
    <x v="0"/>
    <n v="1858.0844999999999"/>
  </r>
  <r>
    <s v="A003"/>
    <x v="0"/>
    <s v="10026998"/>
    <x v="51"/>
    <s v="900"/>
    <s v="Tools &amp; Equipment Purchases U34 - Tools &amp; Equipment Purchases U34"/>
    <n v="22022.23"/>
    <n v="3303.3344999999999"/>
    <n v="3303.3344999999999"/>
    <n v="2202.223"/>
    <n v="5505.5574999999999"/>
    <n v="4404.4459999999999"/>
    <n v="3303.3344999999999"/>
    <m/>
    <x v="4"/>
    <x v="4"/>
    <n v="0"/>
    <x v="1"/>
    <x v="0"/>
    <x v="0"/>
    <n v="3303.3344999999999"/>
  </r>
  <r>
    <s v="A003"/>
    <x v="0"/>
    <s v="10026177"/>
    <x v="13"/>
    <s v="900"/>
    <s v="U34 EHP Dry Disposal Pilot Test - U34 EHP Dry Disposal Pilot Test"/>
    <n v="30863.439999999999"/>
    <n v="4629.5159999999996"/>
    <n v="4629.5159999999996"/>
    <n v="3086.3440000000001"/>
    <n v="7715.86"/>
    <n v="6172.6880000000001"/>
    <n v="4629.5159999999996"/>
    <n v="4629.5159999999996"/>
    <x v="4"/>
    <x v="4"/>
    <n v="-4629.5159999999996"/>
    <x v="1"/>
    <x v="0"/>
    <x v="0"/>
    <n v="0"/>
  </r>
  <r>
    <s v="A003"/>
    <x v="0"/>
    <s v="10023302"/>
    <x v="15"/>
    <s v="900"/>
    <s v="Water Management System,U34 - Water Management System, U34"/>
    <n v="10762.57"/>
    <n v="1614.3855000000001"/>
    <n v="1614.3855000000001"/>
    <n v="1076.2570000000001"/>
    <n v="2690.6424999999999"/>
    <n v="2152.5140000000001"/>
    <n v="1614.3855000000001"/>
    <m/>
    <x v="4"/>
    <x v="4"/>
    <n v="0"/>
    <x v="1"/>
    <x v="0"/>
    <x v="0"/>
    <n v="1614.3855000000001"/>
  </r>
  <r>
    <s v="A004"/>
    <x v="1"/>
    <s v="10026940"/>
    <x v="20"/>
    <s v="900"/>
    <s v="Admn BOP Infrastructure Bld Repwr - Admn BOP Infrastructure Bld Repwr"/>
    <n v="168805.94"/>
    <n v="25320.891"/>
    <n v="25320.891"/>
    <n v="16880.594000000001"/>
    <n v="42201.485000000001"/>
    <n v="33761.188000000002"/>
    <n v="25320.891"/>
    <m/>
    <x v="4"/>
    <x v="4"/>
    <n v="0"/>
    <x v="1"/>
    <x v="0"/>
    <x v="0"/>
    <n v="25320.891"/>
  </r>
  <r>
    <s v="A004"/>
    <x v="1"/>
    <s v="10026974"/>
    <x v="52"/>
    <s v="900"/>
    <s v="Air Preheater GB Rebuild U4 - Air Preheater GearBox Rebuild U4"/>
    <n v="32992"/>
    <n v="4948.8"/>
    <n v="4948.8"/>
    <n v="3299.2"/>
    <n v="8248"/>
    <n v="6598.4"/>
    <n v="4948.8"/>
    <m/>
    <x v="4"/>
    <x v="4"/>
    <n v="0"/>
    <x v="1"/>
    <x v="0"/>
    <x v="0"/>
    <n v="4948.8"/>
  </r>
  <r>
    <s v="A004"/>
    <x v="1"/>
    <s v="10025713"/>
    <x v="40"/>
    <s v="900"/>
    <s v="Air Preheater-U4 - Air Preheater-U4"/>
    <n v="1807.47"/>
    <n v="271.12049999999999"/>
    <n v="271.12049999999999"/>
    <n v="180.74700000000001"/>
    <n v="451.86750000000001"/>
    <n v="361.49400000000003"/>
    <n v="271.12049999999999"/>
    <m/>
    <x v="4"/>
    <x v="4"/>
    <n v="0"/>
    <x v="1"/>
    <x v="0"/>
    <x v="0"/>
    <n v="271.12049999999999"/>
  </r>
  <r>
    <s v="A004"/>
    <x v="1"/>
    <s v="10026526"/>
    <x v="25"/>
    <s v="900"/>
    <s v="Aux Transformer U4 - Aux Transformer Unit 4"/>
    <n v="37821.08"/>
    <n v="5673.1620000000003"/>
    <n v="5673.1620000000003"/>
    <n v="3782.1080000000002"/>
    <n v="9455.27"/>
    <n v="7564.2160000000003"/>
    <n v="5673.1620000000003"/>
    <m/>
    <x v="4"/>
    <x v="4"/>
    <n v="0"/>
    <x v="1"/>
    <x v="0"/>
    <x v="0"/>
    <n v="5673.1620000000003"/>
  </r>
  <r>
    <s v="A004"/>
    <x v="1"/>
    <s v="10026945"/>
    <x v="26"/>
    <s v="900"/>
    <s v="Aux Turbine Overhaul U4 - Auxiliary Turbine Overhaul U4"/>
    <n v="-158.70000000000101"/>
    <n v="-23.805000000000099"/>
    <n v="-23.805000000000099"/>
    <n v="-15.8700000000001"/>
    <n v="-39.675000000000203"/>
    <n v="-31.740000000000101"/>
    <n v="-23.805000000000099"/>
    <n v="-14.28300000000006"/>
    <x v="4"/>
    <x v="4"/>
    <n v="14.28300000000006"/>
    <x v="1"/>
    <x v="0"/>
    <x v="0"/>
    <n v="-9.5220000000000393"/>
  </r>
  <r>
    <s v="A004"/>
    <x v="1"/>
    <s v="10026965"/>
    <x v="46"/>
    <s v="900"/>
    <s v="Boiler Capital Elevator U4 - Boiler Capital Elevator U4"/>
    <n v="186143.99"/>
    <n v="27921.5985"/>
    <n v="27921.5985"/>
    <n v="18614.399000000001"/>
    <n v="46535.997499999998"/>
    <n v="37228.798000000003"/>
    <n v="27921.5985"/>
    <n v="27921.5985"/>
    <x v="4"/>
    <x v="4"/>
    <n v="-27921.5985"/>
    <x v="1"/>
    <x v="0"/>
    <x v="0"/>
    <n v="0"/>
  </r>
  <r>
    <s v="A004"/>
    <x v="1"/>
    <s v="10025719"/>
    <x v="47"/>
    <s v="900"/>
    <s v="Boiler Snubber&amp;HangerRpl-U4 - Boiler Snubber&amp;HangerRpl-U4"/>
    <n v="66943.33"/>
    <n v="10041.4995"/>
    <n v="10041.4995"/>
    <n v="6694.3329999999996"/>
    <n v="16735.8325"/>
    <n v="13388.665999999999"/>
    <n v="10041.4995"/>
    <m/>
    <x v="4"/>
    <x v="4"/>
    <n v="0"/>
    <x v="1"/>
    <x v="0"/>
    <x v="0"/>
    <n v="10041.4995"/>
  </r>
  <r>
    <s v="A004"/>
    <x v="1"/>
    <s v="10026798"/>
    <x v="1"/>
    <s v="900"/>
    <s v="Brake/Shear/Elect Shop/CaBr System  - Brake/Shear/Elect Shop/CaBr System "/>
    <n v="59611.56"/>
    <n v="8941.7340000000004"/>
    <n v="8941.7340000000004"/>
    <n v="5961.1559999999999"/>
    <n v="14902.89"/>
    <n v="11922.312"/>
    <n v="8941.7340000000004"/>
    <m/>
    <x v="4"/>
    <x v="4"/>
    <n v="0"/>
    <x v="1"/>
    <x v="0"/>
    <x v="0"/>
    <n v="8941.7340000000004"/>
  </r>
  <r>
    <s v="A004"/>
    <x v="1"/>
    <s v="10027001"/>
    <x v="41"/>
    <s v="900"/>
    <s v="Capital Project Support - Capital Project Support"/>
    <n v="112973"/>
    <n v="16945.95"/>
    <n v="16945.95"/>
    <n v="11297.3"/>
    <n v="28243.25"/>
    <n v="22594.6"/>
    <n v="16945.95"/>
    <m/>
    <x v="4"/>
    <x v="4"/>
    <n v="0"/>
    <x v="1"/>
    <x v="0"/>
    <x v="0"/>
    <n v="16945.95"/>
  </r>
  <r>
    <s v="A004"/>
    <x v="1"/>
    <s v="10026979"/>
    <x v="53"/>
    <s v="900"/>
    <s v="Coal Pipe Replacement U4 - Coal Pipe Replacement U4"/>
    <n v="142915"/>
    <n v="21437.25"/>
    <n v="21437.25"/>
    <n v="14291.5"/>
    <n v="35728.75"/>
    <n v="28583"/>
    <n v="21437.25"/>
    <m/>
    <x v="4"/>
    <x v="4"/>
    <n v="0"/>
    <x v="1"/>
    <x v="0"/>
    <x v="0"/>
    <n v="21437.25"/>
  </r>
  <r>
    <s v="A004"/>
    <x v="1"/>
    <s v="10026955"/>
    <x v="30"/>
    <s v="900"/>
    <s v="DCS Hardware/Software Up U4 - DCS Hardware &amp; Software Upgrd U4 "/>
    <n v="15573.41"/>
    <n v="2336.0115000000001"/>
    <n v="2336.0115000000001"/>
    <n v="1557.3409999999999"/>
    <n v="3893.3525"/>
    <n v="3114.6819999999998"/>
    <n v="2336.0115000000001"/>
    <m/>
    <x v="4"/>
    <x v="4"/>
    <n v="0"/>
    <x v="1"/>
    <x v="0"/>
    <x v="0"/>
    <n v="2336.0115000000001"/>
  </r>
  <r>
    <s v="A004"/>
    <x v="1"/>
    <s v="10027022"/>
    <x v="43"/>
    <s v="900"/>
    <s v="Design/Build Dry Waste Disposal Sys - Design/Build Dry Waste Disposal Sys"/>
    <n v="173.85"/>
    <n v="26.077500000000001"/>
    <n v="26.077500000000001"/>
    <n v="17.385000000000002"/>
    <n v="43.462499999999999"/>
    <n v="34.770000000000003"/>
    <n v="26.077500000000001"/>
    <m/>
    <x v="4"/>
    <x v="4"/>
    <n v="0"/>
    <x v="1"/>
    <x v="0"/>
    <x v="0"/>
    <n v="26.077500000000001"/>
  </r>
  <r>
    <s v="A004"/>
    <x v="1"/>
    <s v="10026997"/>
    <x v="49"/>
    <s v="900"/>
    <s v="Drag Chain Gearbox Rplcmnt U34 - Drag Chain Gearbox Rplcmnt U34"/>
    <n v="281.62"/>
    <n v="42.243000000000002"/>
    <n v="42.243000000000002"/>
    <n v="28.161999999999999"/>
    <n v="70.405000000000001"/>
    <n v="56.323999999999998"/>
    <n v="42.243000000000002"/>
    <m/>
    <x v="4"/>
    <x v="4"/>
    <n v="0"/>
    <x v="1"/>
    <x v="0"/>
    <x v="0"/>
    <n v="42.243000000000002"/>
  </r>
  <r>
    <s v="A004"/>
    <x v="1"/>
    <s v="10026188"/>
    <x v="4"/>
    <s v="900"/>
    <s v="Fire Pump Addition - Fire Pump Addition"/>
    <n v="5528.46"/>
    <n v="829.26900000000001"/>
    <n v="829.26900000000001"/>
    <n v="552.846"/>
    <n v="1382.115"/>
    <n v="1105.692"/>
    <n v="829.26900000000001"/>
    <m/>
    <x v="4"/>
    <x v="4"/>
    <n v="0"/>
    <x v="1"/>
    <x v="0"/>
    <x v="0"/>
    <n v="829.26900000000001"/>
  </r>
  <r>
    <s v="A004"/>
    <x v="1"/>
    <s v="10026970"/>
    <x v="48"/>
    <s v="900"/>
    <s v="Flue Gas Duct Repl U4 - Flue Gas Duct Replacement U4"/>
    <n v="10560"/>
    <n v="1584"/>
    <n v="1584"/>
    <n v="1056"/>
    <n v="2640"/>
    <n v="2112"/>
    <n v="1584"/>
    <m/>
    <x v="4"/>
    <x v="4"/>
    <n v="0"/>
    <x v="1"/>
    <x v="0"/>
    <x v="0"/>
    <n v="1584"/>
  </r>
  <r>
    <s v="A004"/>
    <x v="1"/>
    <s v="10026952"/>
    <x v="31"/>
    <s v="900"/>
    <s v="Gen/Exciter Inspect U4 - Generator/Exciter Inspection U4"/>
    <n v="-52.569999999999702"/>
    <n v="-7.8854999999999604"/>
    <n v="-7.8854999999999604"/>
    <n v="-5.2569999999999704"/>
    <n v="-13.142499999999901"/>
    <n v="-10.5139999999999"/>
    <n v="-7.8854999999999604"/>
    <n v="-7.8854999999999604"/>
    <x v="4"/>
    <x v="4"/>
    <n v="7.8854999999999604"/>
    <x v="1"/>
    <x v="0"/>
    <x v="0"/>
    <n v="0"/>
  </r>
  <r>
    <s v="A004"/>
    <x v="1"/>
    <s v="10025932"/>
    <x v="50"/>
    <s v="900"/>
    <s v="GSU Transformer Rplcmnt U34 - U34 GSU Spare Transformer"/>
    <n v="54.66"/>
    <n v="8.1989999999999998"/>
    <n v="8.1989999999999998"/>
    <n v="5.4660000000000002"/>
    <n v="13.664999999999999"/>
    <n v="10.932"/>
    <n v="8.1989999999999998"/>
    <m/>
    <x v="4"/>
    <x v="4"/>
    <n v="0"/>
    <x v="1"/>
    <x v="0"/>
    <x v="0"/>
    <n v="8.1989999999999998"/>
  </r>
  <r>
    <s v="A004"/>
    <x v="1"/>
    <s v="10026160"/>
    <x v="32"/>
    <s v="900"/>
    <s v="Hot Air Gate Rplcmnt U4 - Hot Air Gate Replacement-U4"/>
    <n v="226523.33"/>
    <n v="33978.499499999998"/>
    <n v="33978.499499999998"/>
    <n v="22652.332999999999"/>
    <n v="56630.832499999997"/>
    <n v="45304.665999999997"/>
    <n v="33978.499499999998"/>
    <m/>
    <x v="4"/>
    <x v="4"/>
    <n v="0"/>
    <x v="1"/>
    <x v="0"/>
    <x v="0"/>
    <n v="33978.499499999998"/>
  </r>
  <r>
    <s v="A004"/>
    <x v="1"/>
    <s v="10025711"/>
    <x v="33"/>
    <s v="900"/>
    <s v="IP Turbine Overhaul, Unit 4 - IP Turbine Overhaul, Unit 4"/>
    <n v="139833.18"/>
    <n v="20974.976999999999"/>
    <n v="20974.976999999999"/>
    <n v="13983.317999999999"/>
    <n v="34958.294999999998"/>
    <n v="27966.635999999999"/>
    <n v="20974.976999999999"/>
    <m/>
    <x v="4"/>
    <x v="4"/>
    <n v="0"/>
    <x v="1"/>
    <x v="0"/>
    <x v="1"/>
    <n v="20974.976999999999"/>
  </r>
  <r>
    <s v="A004"/>
    <x v="1"/>
    <s v="10026984"/>
    <x v="42"/>
    <s v="900"/>
    <s v="Lighting Replacement U4 - Lighting Replacement U4"/>
    <n v="6321.81"/>
    <n v="948.27149999999995"/>
    <n v="948.27149999999995"/>
    <n v="632.18100000000004"/>
    <n v="1580.4525000000001"/>
    <n v="1264.3620000000001"/>
    <n v="948.27149999999995"/>
    <m/>
    <x v="4"/>
    <x v="4"/>
    <n v="0"/>
    <x v="1"/>
    <x v="0"/>
    <x v="0"/>
    <n v="948.27149999999995"/>
  </r>
  <r>
    <s v="A004"/>
    <x v="1"/>
    <s v="10026951"/>
    <x v="34"/>
    <s v="900"/>
    <s v="LP Turbine OH U4 - LP Turbine Overhaul, Unit 4"/>
    <n v="323.52000000000402"/>
    <n v="48.528000000000603"/>
    <n v="48.528000000000603"/>
    <n v="32.352000000000402"/>
    <n v="80.880000000001004"/>
    <n v="64.704000000000804"/>
    <n v="48.528000000000603"/>
    <n v="29.11680000000036"/>
    <x v="4"/>
    <x v="4"/>
    <n v="-29.11680000000036"/>
    <x v="1"/>
    <x v="0"/>
    <x v="0"/>
    <n v="19.411200000000242"/>
  </r>
  <r>
    <s v="A004"/>
    <x v="1"/>
    <s v="10026849"/>
    <x v="35"/>
    <s v="900"/>
    <s v="Main Turbine Lube Oil Cool Repl 4 - Unit 4 Main Turbine Oil Cool Repl."/>
    <n v="-156.76999999999899"/>
    <n v="-23.5154999999998"/>
    <n v="-23.5154999999998"/>
    <n v="-15.6769999999999"/>
    <n v="-39.192499999999697"/>
    <n v="-31.353999999999701"/>
    <n v="-23.5154999999998"/>
    <m/>
    <x v="4"/>
    <x v="4"/>
    <n v="0"/>
    <x v="1"/>
    <x v="0"/>
    <x v="0"/>
    <n v="-23.5154999999998"/>
  </r>
  <r>
    <s v="A004"/>
    <x v="1"/>
    <s v="10026957"/>
    <x v="24"/>
    <s v="900"/>
    <s v="PLC to DCS Retrofits U34 - PLC to DCS Retrofits U34"/>
    <n v="12387.11"/>
    <n v="1858.0664999999999"/>
    <n v="1858.0664999999999"/>
    <n v="1238.711"/>
    <n v="3096.7775000000001"/>
    <n v="2477.422"/>
    <n v="1858.0664999999999"/>
    <m/>
    <x v="4"/>
    <x v="4"/>
    <n v="0"/>
    <x v="1"/>
    <x v="0"/>
    <x v="0"/>
    <n v="1858.0664999999999"/>
  </r>
  <r>
    <s v="A004"/>
    <x v="1"/>
    <s v="10026998"/>
    <x v="51"/>
    <s v="900"/>
    <s v="Tools &amp; Equipment Purchases U34 - Tools &amp; Equipment Purchases U34"/>
    <n v="22022.240000000002"/>
    <n v="3303.3359999999998"/>
    <n v="3303.3359999999998"/>
    <n v="2202.2240000000002"/>
    <n v="5505.56"/>
    <n v="4404.4480000000003"/>
    <n v="3303.3359999999998"/>
    <m/>
    <x v="4"/>
    <x v="4"/>
    <n v="0"/>
    <x v="1"/>
    <x v="0"/>
    <x v="0"/>
    <n v="3303.3359999999998"/>
  </r>
  <r>
    <s v="A004"/>
    <x v="1"/>
    <s v="10026177"/>
    <x v="13"/>
    <s v="900"/>
    <s v="U34 EHP Dry Disposal Pilot Test - U34 EHP Dry Disposal Pilot Test"/>
    <n v="30863.43"/>
    <n v="4629.5145000000002"/>
    <n v="4629.5145000000002"/>
    <n v="3086.3429999999998"/>
    <n v="7715.8575000000001"/>
    <n v="6172.6859999999997"/>
    <n v="4629.5145000000002"/>
    <n v="4629.5145000000002"/>
    <x v="4"/>
    <x v="4"/>
    <n v="-4629.5145000000002"/>
    <x v="1"/>
    <x v="0"/>
    <x v="0"/>
    <n v="0"/>
  </r>
  <r>
    <s v="A004"/>
    <x v="1"/>
    <s v="10026939"/>
    <x v="54"/>
    <s v="900"/>
    <s v="U4 Cooling Tower Fill Rplc. - Unit 4 Cooling Tower Replacement"/>
    <n v="472690.48"/>
    <n v="70903.572"/>
    <n v="70903.572"/>
    <n v="47269.048000000003"/>
    <n v="118172.62"/>
    <n v="94538.096000000005"/>
    <n v="70903.572"/>
    <m/>
    <x v="4"/>
    <x v="4"/>
    <n v="0"/>
    <x v="1"/>
    <x v="0"/>
    <x v="0"/>
    <n v="70903.572"/>
  </r>
  <r>
    <s v="A004"/>
    <x v="1"/>
    <s v="10026780"/>
    <x v="38"/>
    <s v="900"/>
    <s v="U4 Turbine/Generator Base OH  - U4 Turbine/Generator Base OH "/>
    <n v="6205.53999999998"/>
    <n v="930.83099999999695"/>
    <n v="930.83099999999695"/>
    <n v="620.55399999999804"/>
    <n v="1551.38499999999"/>
    <n v="1241.1079999999999"/>
    <n v="930.83099999999695"/>
    <n v="558.49859999999819"/>
    <x v="4"/>
    <x v="4"/>
    <n v="-558.49859999999819"/>
    <x v="1"/>
    <x v="0"/>
    <x v="0"/>
    <n v="372.33239999999876"/>
  </r>
  <r>
    <s v="A004"/>
    <x v="1"/>
    <s v="10023302"/>
    <x v="15"/>
    <s v="900"/>
    <s v="Water Management System,U34 - Water Management System, U34"/>
    <n v="10762.57"/>
    <n v="1614.3855000000001"/>
    <n v="1614.3855000000001"/>
    <n v="1076.2570000000001"/>
    <n v="2690.6424999999999"/>
    <n v="2152.5140000000001"/>
    <n v="1614.3855000000001"/>
    <m/>
    <x v="4"/>
    <x v="4"/>
    <n v="0"/>
    <x v="1"/>
    <x v="0"/>
    <x v="0"/>
    <n v="1614.3855000000001"/>
  </r>
  <r>
    <s v="A003"/>
    <x v="0"/>
    <s v="10026940"/>
    <x v="20"/>
    <s v="900"/>
    <s v="Admn BOP Infrastructure Bld Repwr - Admn BOP Infrastructure Bld Repwr"/>
    <n v="180258.79"/>
    <n v="27038.818500000001"/>
    <n v="27038.818500000001"/>
    <n v="18025.879000000001"/>
    <n v="45064.697500000002"/>
    <n v="36051.758000000002"/>
    <n v="27038.818500000001"/>
    <m/>
    <x v="5"/>
    <x v="5"/>
    <n v="0"/>
    <x v="1"/>
    <x v="0"/>
    <x v="0"/>
    <n v="27038.818500000001"/>
  </r>
  <r>
    <s v="A003"/>
    <x v="0"/>
    <s v="10026598"/>
    <x v="21"/>
    <s v="900"/>
    <s v="Aux Transformer Rplcmnt U3 - AUX Transformer Unit 3"/>
    <n v="352210.7"/>
    <n v="52831.605000000003"/>
    <n v="52831.605000000003"/>
    <n v="35221.07"/>
    <n v="88052.675000000003"/>
    <n v="70442.14"/>
    <n v="52831.605000000003"/>
    <m/>
    <x v="5"/>
    <x v="5"/>
    <n v="0"/>
    <x v="1"/>
    <x v="0"/>
    <x v="0"/>
    <n v="52831.605000000003"/>
  </r>
  <r>
    <s v="A003"/>
    <x v="0"/>
    <s v="10026947"/>
    <x v="55"/>
    <s v="900"/>
    <s v="Boiler Feed Booster Pump RB U34 - Boiler Feed Booster Pump RB U34"/>
    <n v="3291.7"/>
    <n v="493.755"/>
    <n v="493.755"/>
    <n v="329.17"/>
    <n v="822.92499999999995"/>
    <n v="658.34"/>
    <n v="493.755"/>
    <m/>
    <x v="5"/>
    <x v="5"/>
    <n v="0"/>
    <x v="1"/>
    <x v="0"/>
    <x v="0"/>
    <n v="493.755"/>
  </r>
  <r>
    <s v="A003"/>
    <x v="0"/>
    <s v="10026798"/>
    <x v="1"/>
    <s v="900"/>
    <s v="Brake/Shear/Elect Shop/CaBr System  - Brake/Shear/Elect Shop/CaBr System "/>
    <n v="7373.23"/>
    <n v="1105.9845"/>
    <n v="1105.9845"/>
    <n v="737.32299999999998"/>
    <n v="1843.3074999999999"/>
    <n v="1474.646"/>
    <n v="1105.9845"/>
    <m/>
    <x v="5"/>
    <x v="5"/>
    <n v="0"/>
    <x v="1"/>
    <x v="0"/>
    <x v="0"/>
    <n v="1105.9845"/>
  </r>
  <r>
    <s v="A003"/>
    <x v="0"/>
    <s v="10023681"/>
    <x v="56"/>
    <s v="900"/>
    <s v="Circ. Wtr Pmp &amp; Mtr Rebld-U34 - Circ. Wtr Pmp &amp; Mtr Rebld-U34"/>
    <n v="180.38"/>
    <n v="27.056999999999999"/>
    <n v="27.056999999999999"/>
    <n v="18.038"/>
    <n v="45.094999999999999"/>
    <n v="36.076000000000001"/>
    <n v="27.056999999999999"/>
    <m/>
    <x v="5"/>
    <x v="5"/>
    <n v="0"/>
    <x v="1"/>
    <x v="0"/>
    <x v="0"/>
    <n v="27.056999999999999"/>
  </r>
  <r>
    <s v="A003"/>
    <x v="0"/>
    <s v="10026953"/>
    <x v="57"/>
    <s v="900"/>
    <s v="Condesate Pump RB U34 - Condesate Pump Rebuild U34"/>
    <n v="1837.84"/>
    <n v="275.67599999999999"/>
    <n v="275.67599999999999"/>
    <n v="183.78399999999999"/>
    <n v="459.46"/>
    <n v="367.56799999999998"/>
    <n v="275.67599999999999"/>
    <m/>
    <x v="5"/>
    <x v="5"/>
    <n v="0"/>
    <x v="1"/>
    <x v="0"/>
    <x v="0"/>
    <n v="275.67599999999999"/>
  </r>
  <r>
    <s v="A003"/>
    <x v="0"/>
    <s v="10027022"/>
    <x v="43"/>
    <s v="900"/>
    <s v="Design/Build Dry Waste Disposal Sys - Design/Build Dry Waste Disposal Sys"/>
    <n v="102970.09"/>
    <n v="15445.513499999999"/>
    <n v="15445.513499999999"/>
    <n v="10297.009"/>
    <n v="25742.522499999999"/>
    <n v="20594.018"/>
    <n v="15445.513499999999"/>
    <m/>
    <x v="5"/>
    <x v="5"/>
    <n v="0"/>
    <x v="1"/>
    <x v="0"/>
    <x v="0"/>
    <n v="15445.513499999999"/>
  </r>
  <r>
    <s v="A003"/>
    <x v="0"/>
    <s v="10026997"/>
    <x v="49"/>
    <s v="900"/>
    <s v="Drag Chain Gearbox Rplcmnt U34 - Drag Chain Gearbox Rplcmnt U34"/>
    <n v="26594.799999999999"/>
    <n v="3989.22"/>
    <n v="3989.22"/>
    <n v="2659.48"/>
    <n v="6648.7"/>
    <n v="5318.96"/>
    <n v="3989.22"/>
    <m/>
    <x v="5"/>
    <x v="5"/>
    <n v="0"/>
    <x v="1"/>
    <x v="0"/>
    <x v="0"/>
    <n v="3989.22"/>
  </r>
  <r>
    <s v="A003"/>
    <x v="0"/>
    <s v="10026185"/>
    <x v="58"/>
    <s v="900"/>
    <s v="Drag Chain Gearbox U34 - Drag Chain Gearbox Rep-U34"/>
    <n v="310.87"/>
    <n v="46.630499999999998"/>
    <n v="46.630499999999998"/>
    <n v="31.087"/>
    <n v="77.717500000000001"/>
    <n v="62.173999999999999"/>
    <n v="46.630499999999998"/>
    <m/>
    <x v="5"/>
    <x v="5"/>
    <n v="0"/>
    <x v="1"/>
    <x v="0"/>
    <x v="0"/>
    <n v="46.630499999999998"/>
  </r>
  <r>
    <s v="A003"/>
    <x v="0"/>
    <s v="10026969"/>
    <x v="59"/>
    <s v="900"/>
    <s v="FD Fan Motor Rewind/Refurb U34 - Fd Fan Motor Rewind/Refurb U34"/>
    <n v="3574.02"/>
    <n v="536.10299999999995"/>
    <n v="536.10299999999995"/>
    <n v="357.40199999999999"/>
    <n v="893.505"/>
    <n v="714.80399999999997"/>
    <n v="536.10299999999995"/>
    <m/>
    <x v="5"/>
    <x v="5"/>
    <n v="0"/>
    <x v="1"/>
    <x v="0"/>
    <x v="0"/>
    <n v="536.10299999999995"/>
  </r>
  <r>
    <s v="A003"/>
    <x v="0"/>
    <s v="10026188"/>
    <x v="4"/>
    <s v="900"/>
    <s v="Fire Pump Addition - Fire Pump Addition"/>
    <n v="6246.77"/>
    <n v="937.01549999999997"/>
    <n v="937.01549999999997"/>
    <n v="624.67700000000002"/>
    <n v="1561.6925000000001"/>
    <n v="1249.354"/>
    <n v="937.01549999999997"/>
    <m/>
    <x v="5"/>
    <x v="5"/>
    <n v="0"/>
    <x v="1"/>
    <x v="0"/>
    <x v="0"/>
    <n v="937.01549999999997"/>
  </r>
  <r>
    <s v="A003"/>
    <x v="0"/>
    <s v="10025865"/>
    <x v="50"/>
    <s v="900"/>
    <s v="GSU Transformer Rplcmnt U34 - GSU Transformer Rplcmnt U34"/>
    <n v="6662.25"/>
    <n v="999.33749999999998"/>
    <n v="999.33749999999998"/>
    <n v="666.22500000000002"/>
    <n v="1665.5625"/>
    <n v="1332.45"/>
    <n v="999.33749999999998"/>
    <m/>
    <x v="5"/>
    <x v="5"/>
    <n v="0"/>
    <x v="1"/>
    <x v="0"/>
    <x v="0"/>
    <n v="999.33749999999998"/>
  </r>
  <r>
    <s v="A003"/>
    <x v="0"/>
    <s v="10025932"/>
    <x v="50"/>
    <s v="900"/>
    <s v="GSU Transformer Rplcmnt U34 - U34 GSU Spare Transformer"/>
    <n v="6636.28"/>
    <n v="995.44200000000001"/>
    <n v="995.44200000000001"/>
    <n v="663.62800000000004"/>
    <n v="1659.07"/>
    <n v="1327.2560000000001"/>
    <n v="995.44200000000001"/>
    <m/>
    <x v="5"/>
    <x v="5"/>
    <n v="0"/>
    <x v="1"/>
    <x v="0"/>
    <x v="0"/>
    <n v="995.44200000000001"/>
  </r>
  <r>
    <s v="A003"/>
    <x v="0"/>
    <s v="10026983"/>
    <x v="23"/>
    <s v="900"/>
    <s v="Lighting Replacement U3 - Lighting Replacement U3"/>
    <n v="2764.25"/>
    <n v="414.63749999999999"/>
    <n v="414.63749999999999"/>
    <n v="276.42500000000001"/>
    <n v="691.0625"/>
    <n v="552.85"/>
    <n v="414.63749999999999"/>
    <m/>
    <x v="5"/>
    <x v="5"/>
    <n v="0"/>
    <x v="1"/>
    <x v="0"/>
    <x v="0"/>
    <n v="414.63749999999999"/>
  </r>
  <r>
    <s v="A003"/>
    <x v="0"/>
    <s v="10026999"/>
    <x v="60"/>
    <s v="900"/>
    <s v="Mobile Equipment Rplcmnt U34 - Mobile Equipment Rplcmnt U34"/>
    <n v="36010.22"/>
    <n v="5401.5330000000004"/>
    <n v="5401.5330000000004"/>
    <n v="3601.0219999999999"/>
    <n v="9002.5550000000003"/>
    <n v="7202.0439999999999"/>
    <n v="5401.5330000000004"/>
    <m/>
    <x v="5"/>
    <x v="5"/>
    <n v="0"/>
    <x v="1"/>
    <x v="0"/>
    <x v="0"/>
    <n v="5401.5330000000004"/>
  </r>
  <r>
    <s v="A003"/>
    <x v="0"/>
    <s v="10026957"/>
    <x v="24"/>
    <s v="900"/>
    <s v="PLC to DCS Retrofits U34 - PLC to DCS Retrofits U34"/>
    <n v="2640.49"/>
    <n v="396.07350000000002"/>
    <n v="396.07350000000002"/>
    <n v="264.04899999999998"/>
    <n v="660.12249999999995"/>
    <n v="528.09799999999996"/>
    <n v="396.07350000000002"/>
    <m/>
    <x v="5"/>
    <x v="5"/>
    <n v="0"/>
    <x v="1"/>
    <x v="0"/>
    <x v="0"/>
    <n v="396.07350000000002"/>
  </r>
  <r>
    <s v="A003"/>
    <x v="0"/>
    <s v="10026994"/>
    <x v="61"/>
    <s v="900"/>
    <s v="Scrubber Lime Slaker Rplcmnt U34 - Scrubber Lime Slaker Rplcmnt U34"/>
    <n v="18307.599999999999"/>
    <n v="2746.14"/>
    <n v="2746.14"/>
    <n v="1830.76"/>
    <n v="4576.8999999999996"/>
    <n v="3661.52"/>
    <n v="2746.14"/>
    <m/>
    <x v="5"/>
    <x v="5"/>
    <n v="0"/>
    <x v="1"/>
    <x v="0"/>
    <x v="0"/>
    <n v="2746.14"/>
  </r>
  <r>
    <s v="A003"/>
    <x v="0"/>
    <s v="10026998"/>
    <x v="51"/>
    <s v="900"/>
    <s v="Tools &amp; Equipment Purchases U34 - Tools &amp; Equipment Purchases U34"/>
    <n v="3963.22"/>
    <n v="594.48299999999995"/>
    <n v="594.48299999999995"/>
    <n v="396.322"/>
    <n v="990.80499999999995"/>
    <n v="792.64400000000001"/>
    <n v="594.48299999999995"/>
    <m/>
    <x v="5"/>
    <x v="5"/>
    <n v="0"/>
    <x v="1"/>
    <x v="0"/>
    <x v="0"/>
    <n v="594.48299999999995"/>
  </r>
  <r>
    <s v="A003"/>
    <x v="0"/>
    <s v="10026177"/>
    <x v="13"/>
    <s v="900"/>
    <s v="U34 EHP Dry Disposal Pilot Test - U34 EHP Dry Disposal Pilot Test"/>
    <n v="-20968.490000000002"/>
    <n v="-3145.2734999999998"/>
    <n v="-3145.2734999999998"/>
    <n v="-2096.8490000000002"/>
    <n v="-5242.1225000000004"/>
    <n v="-4193.6980000000003"/>
    <n v="-3145.2734999999998"/>
    <n v="-3145.2734999999998"/>
    <x v="5"/>
    <x v="5"/>
    <n v="3145.2734999999998"/>
    <x v="1"/>
    <x v="0"/>
    <x v="0"/>
    <n v="0"/>
  </r>
  <r>
    <s v="A004"/>
    <x v="1"/>
    <s v="10026940"/>
    <x v="20"/>
    <s v="900"/>
    <s v="Admn BOP Infrastructure Bld Repwr - Admn BOP Infrastructure Bld Repwr"/>
    <n v="180258.7"/>
    <n v="27038.805"/>
    <n v="27038.805"/>
    <n v="18025.87"/>
    <n v="45064.675000000003"/>
    <n v="36051.74"/>
    <n v="27038.805"/>
    <m/>
    <x v="5"/>
    <x v="5"/>
    <n v="0"/>
    <x v="1"/>
    <x v="0"/>
    <x v="0"/>
    <n v="27038.805"/>
  </r>
  <r>
    <s v="A004"/>
    <x v="1"/>
    <s v="10026974"/>
    <x v="52"/>
    <s v="900"/>
    <s v="Air Preheater GB Rebuild U4 - Air Preheater GearBox Rebuild U4"/>
    <n v="508.6"/>
    <n v="76.290000000000006"/>
    <n v="76.290000000000006"/>
    <n v="50.86"/>
    <n v="127.15"/>
    <n v="101.72"/>
    <n v="76.290000000000006"/>
    <m/>
    <x v="5"/>
    <x v="5"/>
    <n v="0"/>
    <x v="1"/>
    <x v="0"/>
    <x v="0"/>
    <n v="76.290000000000006"/>
  </r>
  <r>
    <s v="A004"/>
    <x v="1"/>
    <s v="10025713"/>
    <x v="40"/>
    <s v="900"/>
    <s v="Air Preheater-U4 - Air Preheater-U4"/>
    <n v="1017.2"/>
    <n v="152.58000000000001"/>
    <n v="152.58000000000001"/>
    <n v="101.72"/>
    <n v="254.3"/>
    <n v="203.44"/>
    <n v="152.58000000000001"/>
    <m/>
    <x v="5"/>
    <x v="5"/>
    <n v="0"/>
    <x v="1"/>
    <x v="0"/>
    <x v="0"/>
    <n v="152.58000000000001"/>
  </r>
  <r>
    <s v="A004"/>
    <x v="1"/>
    <s v="10026526"/>
    <x v="25"/>
    <s v="900"/>
    <s v="Aux Transformer U4 - Aux Transformer Unit 4"/>
    <n v="937936.55"/>
    <n v="140690.48250000001"/>
    <n v="140690.48250000001"/>
    <n v="93793.654999999999"/>
    <n v="234484.13750000001"/>
    <n v="187587.31"/>
    <n v="140690.48250000001"/>
    <m/>
    <x v="5"/>
    <x v="5"/>
    <n v="0"/>
    <x v="1"/>
    <x v="0"/>
    <x v="0"/>
    <n v="140690.48250000001"/>
  </r>
  <r>
    <s v="A004"/>
    <x v="1"/>
    <s v="10026946"/>
    <x v="45"/>
    <s v="900"/>
    <s v="Battery Bank Rplcmnt U4 - Battery Bank Replacement U4"/>
    <n v="3804.51"/>
    <n v="570.67650000000003"/>
    <n v="570.67650000000003"/>
    <n v="380.45100000000002"/>
    <n v="951.12750000000005"/>
    <n v="760.90200000000004"/>
    <n v="570.67650000000003"/>
    <m/>
    <x v="5"/>
    <x v="5"/>
    <n v="0"/>
    <x v="1"/>
    <x v="0"/>
    <x v="0"/>
    <n v="570.67650000000003"/>
  </r>
  <r>
    <s v="A004"/>
    <x v="1"/>
    <s v="10026777"/>
    <x v="28"/>
    <s v="900"/>
    <s v="Boiler Burner Aux Air Rplcmnt U4 - U4 Boiler and Aux Air Replacement"/>
    <n v="18795.03"/>
    <n v="2819.2545"/>
    <n v="2819.2545"/>
    <n v="1879.5029999999999"/>
    <n v="4698.7574999999997"/>
    <n v="3759.0059999999999"/>
    <n v="2819.2545"/>
    <m/>
    <x v="5"/>
    <x v="5"/>
    <n v="0"/>
    <x v="1"/>
    <x v="0"/>
    <x v="0"/>
    <n v="2819.2545"/>
  </r>
  <r>
    <s v="A004"/>
    <x v="1"/>
    <s v="10025721"/>
    <x v="62"/>
    <s v="900"/>
    <s v="Boiler Coutant Bottom Rplcmnt U4 - Boiler Coutant Bottom Rplcmnt U4"/>
    <n v="2576.87"/>
    <n v="386.53050000000002"/>
    <n v="386.53050000000002"/>
    <n v="257.68700000000001"/>
    <n v="644.21749999999997"/>
    <n v="515.37400000000002"/>
    <n v="386.53050000000002"/>
    <m/>
    <x v="5"/>
    <x v="5"/>
    <n v="0"/>
    <x v="1"/>
    <x v="0"/>
    <x v="0"/>
    <n v="386.53050000000002"/>
  </r>
  <r>
    <s v="A004"/>
    <x v="1"/>
    <s v="10026947"/>
    <x v="55"/>
    <s v="900"/>
    <s v="Boiler Feed Booster Pump RB U34 - Boiler Feed Booster Pump RB U34"/>
    <n v="3291.52"/>
    <n v="493.72800000000001"/>
    <n v="493.72800000000001"/>
    <n v="329.15199999999999"/>
    <n v="822.88"/>
    <n v="658.30399999999997"/>
    <n v="493.72800000000001"/>
    <m/>
    <x v="5"/>
    <x v="5"/>
    <n v="0"/>
    <x v="1"/>
    <x v="0"/>
    <x v="0"/>
    <n v="493.72800000000001"/>
  </r>
  <r>
    <s v="A004"/>
    <x v="1"/>
    <s v="10025719"/>
    <x v="47"/>
    <s v="900"/>
    <s v="Boiler Snubber&amp;HangerRpl-U4 - Boiler Snubber&amp;HangerRpl-U4"/>
    <n v="15067.25"/>
    <n v="2260.0875000000001"/>
    <n v="2260.0875000000001"/>
    <n v="1506.7249999999999"/>
    <n v="3766.8125"/>
    <n v="3013.45"/>
    <n v="2260.0875000000001"/>
    <m/>
    <x v="5"/>
    <x v="5"/>
    <n v="0"/>
    <x v="1"/>
    <x v="0"/>
    <x v="0"/>
    <n v="2260.0875000000001"/>
  </r>
  <r>
    <s v="A004"/>
    <x v="1"/>
    <s v="10026798"/>
    <x v="1"/>
    <s v="900"/>
    <s v="Brake/Shear/Elect Shop/CaBr System  - Brake/Shear/Elect Shop/CaBr System "/>
    <n v="7373.2"/>
    <n v="1105.98"/>
    <n v="1105.98"/>
    <n v="737.32"/>
    <n v="1843.3"/>
    <n v="1474.64"/>
    <n v="1105.98"/>
    <m/>
    <x v="5"/>
    <x v="5"/>
    <n v="0"/>
    <x v="1"/>
    <x v="0"/>
    <x v="0"/>
    <n v="1105.98"/>
  </r>
  <r>
    <s v="A004"/>
    <x v="1"/>
    <s v="10027001"/>
    <x v="41"/>
    <s v="900"/>
    <s v="Capital Project Support - Capital Project Support"/>
    <n v="67854.22"/>
    <n v="10178.133"/>
    <n v="10178.133"/>
    <n v="6785.4219999999996"/>
    <n v="16963.555"/>
    <n v="13570.843999999999"/>
    <n v="10178.133"/>
    <m/>
    <x v="5"/>
    <x v="5"/>
    <n v="0"/>
    <x v="1"/>
    <x v="0"/>
    <x v="0"/>
    <n v="10178.133"/>
  </r>
  <r>
    <s v="A004"/>
    <x v="1"/>
    <s v="10023681"/>
    <x v="56"/>
    <s v="900"/>
    <s v="Circ. Wtr Pmp &amp; Mtr Rebld-U34 - Circ. Wtr Pmp &amp; Mtr Rebld-U34"/>
    <n v="180.36"/>
    <n v="27.053999999999998"/>
    <n v="27.053999999999998"/>
    <n v="18.036000000000001"/>
    <n v="45.09"/>
    <n v="36.072000000000003"/>
    <n v="27.053999999999998"/>
    <m/>
    <x v="5"/>
    <x v="5"/>
    <n v="0"/>
    <x v="1"/>
    <x v="0"/>
    <x v="0"/>
    <n v="27.053999999999998"/>
  </r>
  <r>
    <s v="A004"/>
    <x v="1"/>
    <s v="10027011"/>
    <x v="22"/>
    <s v="900"/>
    <s v="Combustion Monitoring Grid U4  - Combustion Monitoring Grid U4 "/>
    <n v="362.44"/>
    <n v="54.366"/>
    <n v="54.366"/>
    <n v="36.244"/>
    <n v="90.61"/>
    <n v="72.488"/>
    <n v="54.366"/>
    <m/>
    <x v="5"/>
    <x v="5"/>
    <n v="0"/>
    <x v="1"/>
    <x v="0"/>
    <x v="0"/>
    <n v="54.366"/>
  </r>
  <r>
    <s v="A004"/>
    <x v="1"/>
    <s v="10026954"/>
    <x v="63"/>
    <s v="900"/>
    <s v="Condenser Exp. Joint Rplcmnt U4 - Condenser Exp. Joint Replace U34"/>
    <n v="1017.2"/>
    <n v="152.58000000000001"/>
    <n v="152.58000000000001"/>
    <n v="101.72"/>
    <n v="254.3"/>
    <n v="203.44"/>
    <n v="152.58000000000001"/>
    <m/>
    <x v="5"/>
    <x v="5"/>
    <n v="0"/>
    <x v="1"/>
    <x v="0"/>
    <x v="0"/>
    <n v="152.58000000000001"/>
  </r>
  <r>
    <s v="A004"/>
    <x v="1"/>
    <s v="10026953"/>
    <x v="57"/>
    <s v="900"/>
    <s v="Condesate Pump RB U34 - Condesate Pump Rebuild U34"/>
    <n v="1837.65"/>
    <n v="275.64749999999998"/>
    <n v="275.64749999999998"/>
    <n v="183.76499999999999"/>
    <n v="459.41250000000002"/>
    <n v="367.53"/>
    <n v="275.64749999999998"/>
    <m/>
    <x v="5"/>
    <x v="5"/>
    <n v="0"/>
    <x v="1"/>
    <x v="0"/>
    <x v="0"/>
    <n v="275.64749999999998"/>
  </r>
  <r>
    <s v="A004"/>
    <x v="1"/>
    <s v="10026955"/>
    <x v="30"/>
    <s v="900"/>
    <s v="DCS Hardware/Software Up U4 - DCS Hardware &amp; Software Upgrd U4 "/>
    <n v="156.63999999999999"/>
    <n v="23.495999999999999"/>
    <n v="23.495999999999999"/>
    <n v="15.664"/>
    <n v="39.159999999999997"/>
    <n v="31.327999999999999"/>
    <n v="23.495999999999999"/>
    <m/>
    <x v="5"/>
    <x v="5"/>
    <n v="0"/>
    <x v="1"/>
    <x v="0"/>
    <x v="0"/>
    <n v="23.495999999999999"/>
  </r>
  <r>
    <s v="A004"/>
    <x v="1"/>
    <s v="10027022"/>
    <x v="43"/>
    <s v="900"/>
    <s v="Design/Build Dry Waste Disposal Sys - Design/Build Dry Waste Disposal Sys"/>
    <n v="102969.99"/>
    <n v="15445.4985"/>
    <n v="15445.4985"/>
    <n v="10296.999"/>
    <n v="25742.497500000001"/>
    <n v="20593.998"/>
    <n v="15445.4985"/>
    <m/>
    <x v="5"/>
    <x v="5"/>
    <n v="0"/>
    <x v="1"/>
    <x v="0"/>
    <x v="0"/>
    <n v="15445.4985"/>
  </r>
  <r>
    <s v="A004"/>
    <x v="1"/>
    <s v="10026997"/>
    <x v="49"/>
    <s v="900"/>
    <s v="Drag Chain Gearbox Rplcmnt U34 - Drag Chain Gearbox Rplcmnt U34"/>
    <n v="26594.73"/>
    <n v="3989.2094999999999"/>
    <n v="3989.2094999999999"/>
    <n v="2659.473"/>
    <n v="6648.6824999999999"/>
    <n v="5318.9459999999999"/>
    <n v="3989.2094999999999"/>
    <m/>
    <x v="5"/>
    <x v="5"/>
    <n v="0"/>
    <x v="1"/>
    <x v="0"/>
    <x v="0"/>
    <n v="3989.2094999999999"/>
  </r>
  <r>
    <s v="A004"/>
    <x v="1"/>
    <s v="10026185"/>
    <x v="58"/>
    <s v="900"/>
    <s v="Drag Chain Gearbox U34 - Drag Chain Gearbox Rep-U34"/>
    <n v="310.86"/>
    <n v="46.628999999999998"/>
    <n v="46.628999999999998"/>
    <n v="31.085999999999999"/>
    <n v="77.715000000000003"/>
    <n v="62.171999999999997"/>
    <n v="46.628999999999998"/>
    <m/>
    <x v="5"/>
    <x v="5"/>
    <n v="0"/>
    <x v="1"/>
    <x v="0"/>
    <x v="0"/>
    <n v="46.628999999999998"/>
  </r>
  <r>
    <s v="A004"/>
    <x v="1"/>
    <s v="10026969"/>
    <x v="59"/>
    <s v="900"/>
    <s v="FD Fan Motor Rewind/Refurb U34 - Fd Fan Motor Rewind/Refurb U34"/>
    <n v="3573.9"/>
    <n v="536.08500000000004"/>
    <n v="536.08500000000004"/>
    <n v="357.39"/>
    <n v="893.47500000000002"/>
    <n v="714.78"/>
    <n v="536.08500000000004"/>
    <m/>
    <x v="5"/>
    <x v="5"/>
    <n v="0"/>
    <x v="1"/>
    <x v="0"/>
    <x v="0"/>
    <n v="536.08500000000004"/>
  </r>
  <r>
    <s v="A004"/>
    <x v="1"/>
    <s v="10026188"/>
    <x v="4"/>
    <s v="900"/>
    <s v="Fire Pump Addition - Fire Pump Addition"/>
    <n v="6246.74"/>
    <n v="937.01099999999997"/>
    <n v="937.01099999999997"/>
    <n v="624.67399999999998"/>
    <n v="1561.6849999999999"/>
    <n v="1249.348"/>
    <n v="937.01099999999997"/>
    <m/>
    <x v="5"/>
    <x v="5"/>
    <n v="0"/>
    <x v="1"/>
    <x v="0"/>
    <x v="0"/>
    <n v="937.01099999999997"/>
  </r>
  <r>
    <s v="A004"/>
    <x v="1"/>
    <s v="10025865"/>
    <x v="50"/>
    <s v="900"/>
    <s v="GSU Transformer Rplcmnt U34 - GSU Transformer Rplcmnt U34"/>
    <n v="6662.25"/>
    <n v="999.33749999999998"/>
    <n v="999.33749999999998"/>
    <n v="666.22500000000002"/>
    <n v="1665.5625"/>
    <n v="1332.45"/>
    <n v="999.33749999999998"/>
    <m/>
    <x v="5"/>
    <x v="5"/>
    <n v="0"/>
    <x v="1"/>
    <x v="0"/>
    <x v="0"/>
    <n v="999.33749999999998"/>
  </r>
  <r>
    <s v="A004"/>
    <x v="1"/>
    <s v="10025932"/>
    <x v="50"/>
    <s v="900"/>
    <s v="GSU Transformer Rplcmnt U34 - U34 GSU Spare Transformer"/>
    <n v="6636.38"/>
    <n v="995.45699999999999"/>
    <n v="995.45699999999999"/>
    <n v="663.63800000000003"/>
    <n v="1659.095"/>
    <n v="1327.2760000000001"/>
    <n v="995.45699999999999"/>
    <m/>
    <x v="5"/>
    <x v="5"/>
    <n v="0"/>
    <x v="1"/>
    <x v="0"/>
    <x v="0"/>
    <n v="995.45699999999999"/>
  </r>
  <r>
    <s v="A004"/>
    <x v="1"/>
    <s v="10025711"/>
    <x v="33"/>
    <s v="900"/>
    <s v="IP Turbine Overhaul, Unit 4 - IP Turbine Overhaul, Unit 4"/>
    <n v="3716"/>
    <n v="557.4"/>
    <n v="557.4"/>
    <n v="371.6"/>
    <n v="929"/>
    <n v="743.2"/>
    <n v="557.4"/>
    <m/>
    <x v="5"/>
    <x v="5"/>
    <n v="0"/>
    <x v="1"/>
    <x v="0"/>
    <x v="1"/>
    <n v="557.4"/>
  </r>
  <r>
    <s v="A004"/>
    <x v="1"/>
    <s v="10026951"/>
    <x v="34"/>
    <s v="900"/>
    <s v="LP Turbine OH U4 - LP Turbine Overhaul, Unit 4"/>
    <n v="22464"/>
    <n v="3369.6"/>
    <n v="3369.6"/>
    <n v="2246.4"/>
    <n v="5616"/>
    <n v="4492.8"/>
    <n v="3369.6"/>
    <n v="2021.7599999999998"/>
    <x v="5"/>
    <x v="5"/>
    <n v="-2021.7599999999998"/>
    <x v="1"/>
    <x v="0"/>
    <x v="0"/>
    <n v="1347.8400000000001"/>
  </r>
  <r>
    <s v="A004"/>
    <x v="1"/>
    <s v="10026999"/>
    <x v="60"/>
    <s v="900"/>
    <s v="Mobile Equipment Rplcmnt U34 - Mobile Equipment Rplcmnt U34"/>
    <n v="36010.21"/>
    <n v="5401.5315000000001"/>
    <n v="5401.5315000000001"/>
    <n v="3601.0210000000002"/>
    <n v="9002.5524999999998"/>
    <n v="7202.0420000000004"/>
    <n v="5401.5315000000001"/>
    <m/>
    <x v="5"/>
    <x v="5"/>
    <n v="0"/>
    <x v="1"/>
    <x v="0"/>
    <x v="0"/>
    <n v="5401.5315000000001"/>
  </r>
  <r>
    <s v="A004"/>
    <x v="1"/>
    <s v="10026957"/>
    <x v="24"/>
    <s v="900"/>
    <s v="PLC to DCS Retrofits U34 - PLC to DCS Retrofits U34"/>
    <n v="2640.56"/>
    <n v="396.084"/>
    <n v="396.084"/>
    <n v="264.05599999999998"/>
    <n v="660.14"/>
    <n v="528.11199999999997"/>
    <n v="396.084"/>
    <m/>
    <x v="5"/>
    <x v="5"/>
    <n v="0"/>
    <x v="1"/>
    <x v="0"/>
    <x v="0"/>
    <n v="396.084"/>
  </r>
  <r>
    <s v="A004"/>
    <x v="1"/>
    <s v="10026994"/>
    <x v="61"/>
    <s v="900"/>
    <s v="Scrubber Lime Slaker Rplcmnt U34 - Scrubber Lime Slaker Rplcmnt U34"/>
    <n v="18307.599999999999"/>
    <n v="2746.14"/>
    <n v="2746.14"/>
    <n v="1830.76"/>
    <n v="4576.8999999999996"/>
    <n v="3661.52"/>
    <n v="2746.14"/>
    <m/>
    <x v="5"/>
    <x v="5"/>
    <n v="0"/>
    <x v="1"/>
    <x v="0"/>
    <x v="0"/>
    <n v="2746.14"/>
  </r>
  <r>
    <s v="A004"/>
    <x v="1"/>
    <s v="10026998"/>
    <x v="51"/>
    <s v="900"/>
    <s v="Tools &amp; Equipment Purchases U34 - Tools &amp; Equipment Purchases U34"/>
    <n v="3963.21"/>
    <n v="594.48149999999998"/>
    <n v="594.48149999999998"/>
    <n v="396.32100000000003"/>
    <n v="990.80250000000001"/>
    <n v="792.64200000000005"/>
    <n v="594.48149999999998"/>
    <m/>
    <x v="5"/>
    <x v="5"/>
    <n v="0"/>
    <x v="1"/>
    <x v="0"/>
    <x v="0"/>
    <n v="594.48149999999998"/>
  </r>
  <r>
    <s v="A004"/>
    <x v="1"/>
    <s v="10026177"/>
    <x v="13"/>
    <s v="900"/>
    <s v="U34 EHP Dry Disposal Pilot Test - U34 EHP Dry Disposal Pilot Test"/>
    <n v="-20968.490000000002"/>
    <n v="-3145.2734999999998"/>
    <n v="-3145.2734999999998"/>
    <n v="-2096.8490000000002"/>
    <n v="-5242.1225000000004"/>
    <n v="-4193.6980000000003"/>
    <n v="-3145.2734999999998"/>
    <n v="-3145.2734999999998"/>
    <x v="5"/>
    <x v="5"/>
    <n v="3145.2734999999998"/>
    <x v="1"/>
    <x v="0"/>
    <x v="0"/>
    <n v="0"/>
  </r>
  <r>
    <s v="A004"/>
    <x v="1"/>
    <s v="10026939"/>
    <x v="54"/>
    <s v="900"/>
    <s v="U4 Cooling Tower Fill Rplc. - Unit 4 Cooling Tower Replacement"/>
    <n v="477671.01"/>
    <n v="71650.651500000007"/>
    <n v="71650.651500000007"/>
    <n v="47767.101000000002"/>
    <n v="119417.7525"/>
    <n v="95534.202000000005"/>
    <n v="71650.651500000007"/>
    <m/>
    <x v="5"/>
    <x v="5"/>
    <n v="0"/>
    <x v="1"/>
    <x v="0"/>
    <x v="0"/>
    <n v="71650.651500000007"/>
  </r>
  <r>
    <s v="A004"/>
    <x v="1"/>
    <s v="10026780"/>
    <x v="38"/>
    <s v="900"/>
    <s v="U4 Turbine/Generator Base OH  - U4 Turbine/Generator Base OH "/>
    <n v="1396031"/>
    <n v="209404.65"/>
    <n v="209404.65"/>
    <n v="139603.1"/>
    <n v="349007.75"/>
    <n v="279206.2"/>
    <n v="209404.65"/>
    <n v="125642.79"/>
    <x v="5"/>
    <x v="5"/>
    <n v="-125642.79"/>
    <x v="1"/>
    <x v="0"/>
    <x v="0"/>
    <n v="83761.86"/>
  </r>
  <r>
    <s v="A003"/>
    <x v="0"/>
    <s v="10026940"/>
    <x v="20"/>
    <s v="900"/>
    <s v="Admn BOP Infrastructure Bld Repwr - Admn BOP Infrastructure Bld Repwr"/>
    <n v="79057.22"/>
    <n v="11858.583000000001"/>
    <n v="11858.583000000001"/>
    <n v="7905.7219999999998"/>
    <n v="19764.305"/>
    <n v="15811.444"/>
    <n v="11858.583000000001"/>
    <m/>
    <x v="6"/>
    <x v="6"/>
    <n v="0"/>
    <x v="1"/>
    <x v="0"/>
    <x v="0"/>
    <n v="11858.583000000001"/>
  </r>
  <r>
    <s v="A003"/>
    <x v="0"/>
    <s v="10027078"/>
    <x v="64"/>
    <s v="900"/>
    <s v="BCSDA Ecovap Tower - BCSDA Ecovap Tower"/>
    <n v="26825.5"/>
    <n v="4023.8249999999998"/>
    <n v="4023.8249999999998"/>
    <n v="2682.55"/>
    <n v="6706.375"/>
    <n v="5365.1"/>
    <n v="4023.8249999999998"/>
    <m/>
    <x v="6"/>
    <x v="6"/>
    <n v="0"/>
    <x v="1"/>
    <x v="0"/>
    <x v="0"/>
    <n v="4023.8249999999998"/>
  </r>
  <r>
    <s v="A003"/>
    <x v="0"/>
    <s v="10026947"/>
    <x v="55"/>
    <s v="900"/>
    <s v="Boiler Feed Booster Pump RB U34 - Boiler Feed Booster Pump RB U34"/>
    <n v="2905.17"/>
    <n v="435.77550000000002"/>
    <n v="435.77550000000002"/>
    <n v="290.517"/>
    <n v="726.29250000000002"/>
    <n v="581.03399999999999"/>
    <n v="435.77550000000002"/>
    <m/>
    <x v="6"/>
    <x v="6"/>
    <n v="0"/>
    <x v="1"/>
    <x v="0"/>
    <x v="0"/>
    <n v="435.77550000000002"/>
  </r>
  <r>
    <s v="A003"/>
    <x v="0"/>
    <s v="10026798"/>
    <x v="1"/>
    <s v="900"/>
    <s v="Brake/Shear/Elect Shop/CaBr System  - Brake/Shear/Elect Shop/CaBr System "/>
    <n v="148729.43"/>
    <n v="22309.414499999999"/>
    <n v="22309.414499999999"/>
    <n v="14872.942999999999"/>
    <n v="37182.357499999998"/>
    <n v="29745.885999999999"/>
    <n v="22309.414499999999"/>
    <m/>
    <x v="6"/>
    <x v="6"/>
    <n v="0"/>
    <x v="1"/>
    <x v="0"/>
    <x v="0"/>
    <n v="22309.414499999999"/>
  </r>
  <r>
    <s v="A003"/>
    <x v="0"/>
    <s v="10026982"/>
    <x v="65"/>
    <s v="900"/>
    <s v="Circ Wtr Pump/Motor Rebuild U34 - Circ Water Pump/Motor Rebuild U34"/>
    <n v="180.37"/>
    <n v="27.055499999999999"/>
    <n v="27.055499999999999"/>
    <n v="18.036999999999999"/>
    <n v="45.092500000000001"/>
    <n v="36.073999999999998"/>
    <n v="27.055499999999999"/>
    <m/>
    <x v="6"/>
    <x v="6"/>
    <n v="0"/>
    <x v="1"/>
    <x v="0"/>
    <x v="0"/>
    <n v="27.055499999999999"/>
  </r>
  <r>
    <s v="A003"/>
    <x v="0"/>
    <s v="10027050"/>
    <x v="66"/>
    <s v="900"/>
    <s v="Continuous Particulate Monitor U3 - Continuous Particulate Monitor U3"/>
    <n v="24525"/>
    <n v="3678.75"/>
    <n v="3678.75"/>
    <n v="2452.5"/>
    <n v="6131.25"/>
    <n v="4905"/>
    <n v="3678.75"/>
    <m/>
    <x v="6"/>
    <x v="6"/>
    <n v="0"/>
    <x v="1"/>
    <x v="0"/>
    <x v="0"/>
    <n v="3678.75"/>
  </r>
  <r>
    <s v="A003"/>
    <x v="0"/>
    <s v="10027023"/>
    <x v="39"/>
    <s v="900"/>
    <s v="Design Paste Plant Bypass Cont. - Design Paste Plant Bypass Cont."/>
    <n v="7674.34"/>
    <n v="1151.1510000000001"/>
    <n v="1151.1510000000001"/>
    <n v="767.43399999999997"/>
    <n v="1918.585"/>
    <n v="1534.8679999999999"/>
    <n v="1151.1510000000001"/>
    <m/>
    <x v="6"/>
    <x v="6"/>
    <n v="0"/>
    <x v="1"/>
    <x v="0"/>
    <x v="0"/>
    <n v="1151.1510000000001"/>
  </r>
  <r>
    <s v="A003"/>
    <x v="0"/>
    <s v="10027022"/>
    <x v="43"/>
    <s v="900"/>
    <s v="Design/Build Dry Waste Disposal Sys - Design/Build Dry Waste Disposal Sys"/>
    <n v="65505.95"/>
    <n v="9825.8924999999999"/>
    <n v="9825.8924999999999"/>
    <n v="6550.5950000000003"/>
    <n v="16376.487499999999"/>
    <n v="13101.19"/>
    <n v="9825.8924999999999"/>
    <m/>
    <x v="6"/>
    <x v="6"/>
    <n v="0"/>
    <x v="1"/>
    <x v="0"/>
    <x v="0"/>
    <n v="9825.8924999999999"/>
  </r>
  <r>
    <s v="A003"/>
    <x v="0"/>
    <s v="10026997"/>
    <x v="49"/>
    <s v="900"/>
    <s v="Drag Chain Gearbox Rplcmnt U34 - Drag Chain Gearbox Rplcmnt U34"/>
    <n v="4720.49"/>
    <n v="708.07349999999997"/>
    <n v="708.07349999999997"/>
    <n v="472.04899999999998"/>
    <n v="1180.1224999999999"/>
    <n v="944.09799999999996"/>
    <n v="708.07349999999997"/>
    <m/>
    <x v="6"/>
    <x v="6"/>
    <n v="0"/>
    <x v="1"/>
    <x v="0"/>
    <x v="0"/>
    <n v="708.07349999999997"/>
  </r>
  <r>
    <s v="A003"/>
    <x v="0"/>
    <s v="10026185"/>
    <x v="58"/>
    <s v="900"/>
    <s v="Drag Chain Gearbox U34 - Drag Chain Gearbox Rep-U34"/>
    <n v="-310.86"/>
    <n v="-46.628999999999998"/>
    <n v="-46.628999999999998"/>
    <n v="-31.085999999999999"/>
    <n v="-77.715000000000003"/>
    <n v="-62.171999999999997"/>
    <n v="-46.628999999999998"/>
    <m/>
    <x v="6"/>
    <x v="6"/>
    <n v="0"/>
    <x v="1"/>
    <x v="0"/>
    <x v="0"/>
    <n v="-46.628999999999998"/>
  </r>
  <r>
    <s v="A003"/>
    <x v="0"/>
    <s v="10026969"/>
    <x v="59"/>
    <s v="900"/>
    <s v="FD Fan Motor Rewind/Refurb U34 - Fd Fan Motor Rewind/Refurb U34"/>
    <n v="1686.72"/>
    <n v="253.00800000000001"/>
    <n v="253.00800000000001"/>
    <n v="168.672"/>
    <n v="421.68"/>
    <n v="337.34399999999999"/>
    <n v="253.00800000000001"/>
    <m/>
    <x v="6"/>
    <x v="6"/>
    <n v="0"/>
    <x v="1"/>
    <x v="0"/>
    <x v="0"/>
    <n v="253.00800000000001"/>
  </r>
  <r>
    <s v="A003"/>
    <x v="0"/>
    <s v="10026188"/>
    <x v="4"/>
    <s v="900"/>
    <s v="Fire Pump Addition - Fire Pump Addition"/>
    <n v="25391.91"/>
    <n v="3808.7865000000002"/>
    <n v="3808.7865000000002"/>
    <n v="2539.1909999999998"/>
    <n v="6347.9775"/>
    <n v="5078.3819999999996"/>
    <n v="3808.7865000000002"/>
    <m/>
    <x v="6"/>
    <x v="6"/>
    <n v="0"/>
    <x v="1"/>
    <x v="0"/>
    <x v="0"/>
    <n v="3808.7865000000002"/>
  </r>
  <r>
    <s v="A003"/>
    <x v="0"/>
    <s v="10026983"/>
    <x v="23"/>
    <s v="900"/>
    <s v="Lighting Replacement U3 - Lighting Replacement U3"/>
    <n v="11654.52"/>
    <n v="1748.1780000000001"/>
    <n v="1748.1780000000001"/>
    <n v="1165.452"/>
    <n v="2913.63"/>
    <n v="2330.904"/>
    <n v="1748.1780000000001"/>
    <m/>
    <x v="6"/>
    <x v="6"/>
    <n v="0"/>
    <x v="1"/>
    <x v="0"/>
    <x v="0"/>
    <n v="1748.1780000000001"/>
  </r>
  <r>
    <s v="A003"/>
    <x v="0"/>
    <s v="10026971"/>
    <x v="67"/>
    <s v="900"/>
    <s v="PA Fan Motor Rewind/Refurb U34 - PA Fan Motor Rewind/Refurb U34"/>
    <n v="942.7"/>
    <n v="141.405"/>
    <n v="141.405"/>
    <n v="94.27"/>
    <n v="235.67500000000001"/>
    <n v="188.54"/>
    <n v="141.405"/>
    <m/>
    <x v="6"/>
    <x v="6"/>
    <n v="0"/>
    <x v="1"/>
    <x v="0"/>
    <x v="0"/>
    <n v="141.405"/>
  </r>
  <r>
    <s v="A003"/>
    <x v="0"/>
    <s v="10026957"/>
    <x v="24"/>
    <s v="900"/>
    <s v="PLC to DCS Retrofits U34 - PLC to DCS Retrofits U34"/>
    <n v="21677.51"/>
    <n v="3251.6264999999999"/>
    <n v="3251.6264999999999"/>
    <n v="2167.7510000000002"/>
    <n v="5419.3774999999996"/>
    <n v="4335.5020000000004"/>
    <n v="3251.6264999999999"/>
    <m/>
    <x v="6"/>
    <x v="6"/>
    <n v="0"/>
    <x v="1"/>
    <x v="0"/>
    <x v="0"/>
    <n v="3251.6264999999999"/>
  </r>
  <r>
    <s v="A004"/>
    <x v="1"/>
    <s v="10026940"/>
    <x v="20"/>
    <s v="900"/>
    <s v="Admn BOP Infrastructure Bld Repwr - Admn BOP Infrastructure Bld Repwr"/>
    <n v="79057.149999999994"/>
    <n v="11858.5725"/>
    <n v="11858.5725"/>
    <n v="7905.7150000000001"/>
    <n v="19764.287499999999"/>
    <n v="15811.43"/>
    <n v="11858.5725"/>
    <m/>
    <x v="6"/>
    <x v="6"/>
    <n v="0"/>
    <x v="1"/>
    <x v="0"/>
    <x v="0"/>
    <n v="11858.5725"/>
  </r>
  <r>
    <s v="A004"/>
    <x v="1"/>
    <s v="10026974"/>
    <x v="52"/>
    <s v="900"/>
    <s v="Air Preheater GB Rebuild U4 - Air Preheater GearBox Rebuild U4"/>
    <n v="-508.6"/>
    <n v="-76.290000000000006"/>
    <n v="-76.290000000000006"/>
    <n v="-50.86"/>
    <n v="-127.15"/>
    <n v="-101.72"/>
    <n v="-76.290000000000006"/>
    <m/>
    <x v="6"/>
    <x v="6"/>
    <n v="0"/>
    <x v="1"/>
    <x v="0"/>
    <x v="0"/>
    <n v="-76.290000000000006"/>
  </r>
  <r>
    <s v="A004"/>
    <x v="1"/>
    <s v="10026526"/>
    <x v="25"/>
    <s v="900"/>
    <s v="Aux Transformer U4 - Aux Transformer Unit 4"/>
    <n v="58368.38"/>
    <n v="8755.2569999999996"/>
    <n v="8755.2569999999996"/>
    <n v="5836.8379999999997"/>
    <n v="14592.094999999999"/>
    <n v="11673.675999999999"/>
    <n v="8755.2569999999996"/>
    <m/>
    <x v="6"/>
    <x v="6"/>
    <n v="0"/>
    <x v="1"/>
    <x v="0"/>
    <x v="0"/>
    <n v="8755.2569999999996"/>
  </r>
  <r>
    <s v="A004"/>
    <x v="1"/>
    <s v="10026946"/>
    <x v="45"/>
    <s v="900"/>
    <s v="Battery Bank Rplcmnt U4 - Battery Bank Replacement U4"/>
    <n v="5252.11"/>
    <n v="787.81650000000002"/>
    <n v="787.81650000000002"/>
    <n v="525.21100000000001"/>
    <n v="1313.0274999999999"/>
    <n v="1050.422"/>
    <n v="787.81650000000002"/>
    <m/>
    <x v="6"/>
    <x v="6"/>
    <n v="0"/>
    <x v="1"/>
    <x v="0"/>
    <x v="0"/>
    <n v="787.81650000000002"/>
  </r>
  <r>
    <s v="A004"/>
    <x v="1"/>
    <s v="10027078"/>
    <x v="64"/>
    <s v="900"/>
    <s v="BCSDA Ecovap Tower - BCSDA Ecovap Tower"/>
    <n v="26825.5"/>
    <n v="4023.8249999999998"/>
    <n v="4023.8249999999998"/>
    <n v="2682.55"/>
    <n v="6706.375"/>
    <n v="5365.1"/>
    <n v="4023.8249999999998"/>
    <m/>
    <x v="6"/>
    <x v="6"/>
    <n v="0"/>
    <x v="1"/>
    <x v="0"/>
    <x v="0"/>
    <n v="4023.8249999999998"/>
  </r>
  <r>
    <s v="A004"/>
    <x v="1"/>
    <s v="10026777"/>
    <x v="28"/>
    <s v="900"/>
    <s v="Boiler Burner Aux Air Rplcmnt U4 - U4 Boiler and Aux Air Replacement"/>
    <n v="817.49"/>
    <n v="122.62350000000001"/>
    <n v="122.62350000000001"/>
    <n v="81.748999999999995"/>
    <n v="204.3725"/>
    <n v="163.49799999999999"/>
    <n v="122.62350000000001"/>
    <m/>
    <x v="6"/>
    <x v="6"/>
    <n v="0"/>
    <x v="1"/>
    <x v="0"/>
    <x v="0"/>
    <n v="122.62350000000001"/>
  </r>
  <r>
    <s v="A004"/>
    <x v="1"/>
    <s v="10025721"/>
    <x v="62"/>
    <s v="900"/>
    <s v="Boiler Coutant Bottom Rplcmnt U4 - Boiler Coutant Bottom Rplcmnt U4"/>
    <n v="721548.23"/>
    <n v="108232.23450000001"/>
    <n v="108232.23450000001"/>
    <n v="72154.823000000004"/>
    <n v="180387.0575"/>
    <n v="144309.64600000001"/>
    <n v="108232.23450000001"/>
    <m/>
    <x v="6"/>
    <x v="6"/>
    <n v="0"/>
    <x v="1"/>
    <x v="0"/>
    <x v="0"/>
    <n v="108232.23450000001"/>
  </r>
  <r>
    <s v="A004"/>
    <x v="1"/>
    <s v="10026947"/>
    <x v="55"/>
    <s v="900"/>
    <s v="Boiler Feed Booster Pump RB U34 - Boiler Feed Booster Pump RB U34"/>
    <n v="2904.94"/>
    <n v="435.74099999999999"/>
    <n v="435.74099999999999"/>
    <n v="290.49400000000003"/>
    <n v="726.23500000000001"/>
    <n v="580.98800000000006"/>
    <n v="435.74099999999999"/>
    <m/>
    <x v="6"/>
    <x v="6"/>
    <n v="0"/>
    <x v="1"/>
    <x v="0"/>
    <x v="0"/>
    <n v="435.74099999999999"/>
  </r>
  <r>
    <s v="A004"/>
    <x v="1"/>
    <s v="10025718"/>
    <x v="68"/>
    <s v="900"/>
    <s v="Boiler Waterwall Rpl-U4 - Boiler Waterwall Rpl-U4"/>
    <n v="6840"/>
    <n v="1026"/>
    <n v="1026"/>
    <n v="684"/>
    <n v="1710"/>
    <n v="1368"/>
    <n v="1026"/>
    <m/>
    <x v="6"/>
    <x v="6"/>
    <n v="0"/>
    <x v="1"/>
    <x v="0"/>
    <x v="0"/>
    <n v="1026"/>
  </r>
  <r>
    <s v="A004"/>
    <x v="1"/>
    <s v="10026798"/>
    <x v="1"/>
    <s v="900"/>
    <s v="Brake/Shear/Elect Shop/CaBr System  - Brake/Shear/Elect Shop/CaBr System "/>
    <n v="148729.34"/>
    <n v="22309.401000000002"/>
    <n v="22309.401000000002"/>
    <n v="14872.933999999999"/>
    <n v="37182.334999999999"/>
    <n v="29745.867999999999"/>
    <n v="22309.401000000002"/>
    <m/>
    <x v="6"/>
    <x v="6"/>
    <n v="0"/>
    <x v="1"/>
    <x v="0"/>
    <x v="0"/>
    <n v="22309.401000000002"/>
  </r>
  <r>
    <s v="A004"/>
    <x v="1"/>
    <s v="10027001"/>
    <x v="41"/>
    <s v="900"/>
    <s v="Capital Project Support - Capital Project Support"/>
    <n v="66601.19"/>
    <n v="9990.1785"/>
    <n v="9990.1785"/>
    <n v="6660.1189999999997"/>
    <n v="16650.297500000001"/>
    <n v="13320.237999999999"/>
    <n v="9990.1785"/>
    <m/>
    <x v="6"/>
    <x v="6"/>
    <n v="0"/>
    <x v="1"/>
    <x v="0"/>
    <x v="0"/>
    <n v="9990.1785"/>
  </r>
  <r>
    <s v="A004"/>
    <x v="1"/>
    <s v="10026982"/>
    <x v="65"/>
    <s v="900"/>
    <s v="Circ Wtr Pump/Motor Rebuild U34 - Circ Water Pump/Motor Rebuild U34"/>
    <n v="180.38"/>
    <n v="27.056999999999999"/>
    <n v="27.056999999999999"/>
    <n v="18.038"/>
    <n v="45.094999999999999"/>
    <n v="36.076000000000001"/>
    <n v="27.056999999999999"/>
    <m/>
    <x v="6"/>
    <x v="6"/>
    <n v="0"/>
    <x v="1"/>
    <x v="0"/>
    <x v="0"/>
    <n v="27.056999999999999"/>
  </r>
  <r>
    <s v="A004"/>
    <x v="1"/>
    <s v="10027011"/>
    <x v="22"/>
    <s v="900"/>
    <s v="Combustion Monitoring Grid U4  - Combustion Monitoring Grid U4 "/>
    <n v="863.82"/>
    <n v="129.57300000000001"/>
    <n v="129.57300000000001"/>
    <n v="86.382000000000005"/>
    <n v="215.95500000000001"/>
    <n v="172.76400000000001"/>
    <n v="129.57300000000001"/>
    <m/>
    <x v="6"/>
    <x v="6"/>
    <n v="0"/>
    <x v="1"/>
    <x v="0"/>
    <x v="0"/>
    <n v="129.57300000000001"/>
  </r>
  <r>
    <s v="A004"/>
    <x v="1"/>
    <s v="10026954"/>
    <x v="63"/>
    <s v="900"/>
    <s v="Condenser Exp. Joint Rplcmnt U4 - Condenser Exp. Joint Replace U34"/>
    <n v="108770.15"/>
    <n v="16315.522499999999"/>
    <n v="16315.522499999999"/>
    <n v="10877.014999999999"/>
    <n v="27192.537499999999"/>
    <n v="21754.03"/>
    <n v="16315.522499999999"/>
    <m/>
    <x v="6"/>
    <x v="6"/>
    <n v="0"/>
    <x v="1"/>
    <x v="0"/>
    <x v="0"/>
    <n v="16315.522499999999"/>
  </r>
  <r>
    <s v="A004"/>
    <x v="1"/>
    <s v="10027051"/>
    <x v="69"/>
    <s v="900"/>
    <s v="Continuous Particulate Monitor U4 - Continuous Particulate Monitor U4"/>
    <n v="24525"/>
    <n v="3678.75"/>
    <n v="3678.75"/>
    <n v="2452.5"/>
    <n v="6131.25"/>
    <n v="4905"/>
    <n v="3678.75"/>
    <m/>
    <x v="6"/>
    <x v="6"/>
    <n v="0"/>
    <x v="1"/>
    <x v="0"/>
    <x v="0"/>
    <n v="3678.75"/>
  </r>
  <r>
    <s v="A004"/>
    <x v="1"/>
    <s v="10026955"/>
    <x v="30"/>
    <s v="900"/>
    <s v="DCS Hardware/Software Up U4 - DCS Hardware &amp; Software Upgrd U4 "/>
    <n v="8034.34"/>
    <n v="1205.1510000000001"/>
    <n v="1205.1510000000001"/>
    <n v="803.43399999999997"/>
    <n v="2008.585"/>
    <n v="1606.8679999999999"/>
    <n v="1205.1510000000001"/>
    <m/>
    <x v="6"/>
    <x v="6"/>
    <n v="0"/>
    <x v="1"/>
    <x v="0"/>
    <x v="0"/>
    <n v="1205.1510000000001"/>
  </r>
  <r>
    <s v="A004"/>
    <x v="1"/>
    <s v="10027023"/>
    <x v="39"/>
    <s v="900"/>
    <s v="Design Paste Plant Bypass Cont. - Design Paste Plant Bypass Cont."/>
    <n v="7674.34"/>
    <n v="1151.1510000000001"/>
    <n v="1151.1510000000001"/>
    <n v="767.43399999999997"/>
    <n v="1918.585"/>
    <n v="1534.8679999999999"/>
    <n v="1151.1510000000001"/>
    <m/>
    <x v="6"/>
    <x v="6"/>
    <n v="0"/>
    <x v="1"/>
    <x v="0"/>
    <x v="0"/>
    <n v="1151.1510000000001"/>
  </r>
  <r>
    <s v="A004"/>
    <x v="1"/>
    <s v="10027022"/>
    <x v="43"/>
    <s v="900"/>
    <s v="Design/Build Dry Waste Disposal Sys - Design/Build Dry Waste Disposal Sys"/>
    <n v="65505.95"/>
    <n v="9825.8924999999999"/>
    <n v="9825.8924999999999"/>
    <n v="6550.5950000000003"/>
    <n v="16376.487499999999"/>
    <n v="13101.19"/>
    <n v="9825.8924999999999"/>
    <m/>
    <x v="6"/>
    <x v="6"/>
    <n v="0"/>
    <x v="1"/>
    <x v="0"/>
    <x v="0"/>
    <n v="9825.8924999999999"/>
  </r>
  <r>
    <s v="A004"/>
    <x v="1"/>
    <s v="10026997"/>
    <x v="49"/>
    <s v="900"/>
    <s v="Drag Chain Gearbox Rplcmnt U34 - Drag Chain Gearbox Rplcmnt U34"/>
    <n v="4720.29"/>
    <n v="708.04349999999999"/>
    <n v="708.04349999999999"/>
    <n v="472.029"/>
    <n v="1180.0725"/>
    <n v="944.05799999999999"/>
    <n v="708.04349999999999"/>
    <m/>
    <x v="6"/>
    <x v="6"/>
    <n v="0"/>
    <x v="1"/>
    <x v="0"/>
    <x v="0"/>
    <n v="708.04349999999999"/>
  </r>
  <r>
    <s v="A004"/>
    <x v="1"/>
    <s v="10026185"/>
    <x v="58"/>
    <s v="900"/>
    <s v="Drag Chain Gearbox U34 - Drag Chain Gearbox Rep-U34"/>
    <n v="-310.87"/>
    <n v="-46.630499999999998"/>
    <n v="-46.630499999999998"/>
    <n v="-31.087"/>
    <n v="-77.717500000000001"/>
    <n v="-62.173999999999999"/>
    <n v="-46.630499999999998"/>
    <m/>
    <x v="6"/>
    <x v="6"/>
    <n v="0"/>
    <x v="1"/>
    <x v="0"/>
    <x v="0"/>
    <n v="-46.630499999999998"/>
  </r>
  <r>
    <s v="A004"/>
    <x v="1"/>
    <s v="10026969"/>
    <x v="59"/>
    <s v="900"/>
    <s v="FD Fan Motor Rewind/Refurb U34 - Fd Fan Motor Rewind/Refurb U34"/>
    <n v="1686.45"/>
    <n v="252.9675"/>
    <n v="252.9675"/>
    <n v="168.64500000000001"/>
    <n v="421.61250000000001"/>
    <n v="337.29"/>
    <n v="252.9675"/>
    <m/>
    <x v="6"/>
    <x v="6"/>
    <n v="0"/>
    <x v="1"/>
    <x v="0"/>
    <x v="0"/>
    <n v="252.9675"/>
  </r>
  <r>
    <s v="A004"/>
    <x v="1"/>
    <s v="10026188"/>
    <x v="4"/>
    <s v="900"/>
    <s v="Fire Pump Addition - Fire Pump Addition"/>
    <n v="25391.71"/>
    <n v="3808.7565"/>
    <n v="3808.7565"/>
    <n v="2539.1709999999998"/>
    <n v="6347.9274999999998"/>
    <n v="5078.3419999999996"/>
    <n v="3808.7565"/>
    <m/>
    <x v="6"/>
    <x v="6"/>
    <n v="0"/>
    <x v="1"/>
    <x v="0"/>
    <x v="0"/>
    <n v="3808.7565"/>
  </r>
  <r>
    <s v="A004"/>
    <x v="1"/>
    <s v="10026952"/>
    <x v="31"/>
    <s v="900"/>
    <s v="Gen/Exciter Inspect U4 - Generator/Exciter Inspection U4"/>
    <n v="135137.4"/>
    <n v="20270.61"/>
    <n v="20270.61"/>
    <n v="13513.74"/>
    <n v="33784.35"/>
    <n v="27027.48"/>
    <n v="20270.61"/>
    <n v="20270.61"/>
    <x v="6"/>
    <x v="6"/>
    <n v="-20270.61"/>
    <x v="1"/>
    <x v="0"/>
    <x v="0"/>
    <n v="0"/>
  </r>
  <r>
    <s v="A004"/>
    <x v="1"/>
    <s v="10026971"/>
    <x v="67"/>
    <s v="900"/>
    <s v="PA Fan Motor Rewind/Refurb U34 - PA Fan Motor Rewind/Refurb U34"/>
    <n v="942.46"/>
    <n v="141.369"/>
    <n v="141.369"/>
    <n v="94.245999999999995"/>
    <n v="235.61500000000001"/>
    <n v="188.49199999999999"/>
    <n v="141.369"/>
    <m/>
    <x v="6"/>
    <x v="6"/>
    <n v="0"/>
    <x v="1"/>
    <x v="0"/>
    <x v="0"/>
    <n v="141.369"/>
  </r>
  <r>
    <s v="A004"/>
    <x v="1"/>
    <s v="10026957"/>
    <x v="24"/>
    <s v="900"/>
    <s v="PLC to DCS Retrofits U34 - PLC to DCS Retrofits U34"/>
    <n v="21677.5"/>
    <n v="3251.625"/>
    <n v="3251.625"/>
    <n v="2167.75"/>
    <n v="5419.375"/>
    <n v="4335.5"/>
    <n v="3251.625"/>
    <m/>
    <x v="6"/>
    <x v="6"/>
    <n v="0"/>
    <x v="1"/>
    <x v="0"/>
    <x v="0"/>
    <n v="3251.625"/>
  </r>
  <r>
    <s v="A004"/>
    <x v="1"/>
    <s v="10023691"/>
    <x v="70"/>
    <s v="900"/>
    <s v="Scrubber ID FanOilSkidCntrl-U4 - Scrubber ID FanOilSkidCntrl-U4"/>
    <n v="-360.75"/>
    <n v="-54.112499999999997"/>
    <n v="-54.112499999999997"/>
    <n v="-36.075000000000003"/>
    <n v="-90.1875"/>
    <n v="-72.150000000000006"/>
    <n v="-54.112499999999997"/>
    <m/>
    <x v="6"/>
    <x v="6"/>
    <n v="0"/>
    <x v="1"/>
    <x v="0"/>
    <x v="0"/>
    <n v="-54.112499999999997"/>
  </r>
  <r>
    <s v="A004"/>
    <x v="1"/>
    <s v="10026780"/>
    <x v="38"/>
    <s v="900"/>
    <s v="U4 Turbine/Generator Base OH  - U4 Turbine/Generator Base OH "/>
    <n v="0"/>
    <n v="0"/>
    <n v="0"/>
    <n v="0"/>
    <n v="0"/>
    <n v="0"/>
    <n v="0"/>
    <m/>
    <x v="6"/>
    <x v="6"/>
    <n v="0"/>
    <x v="1"/>
    <x v="0"/>
    <x v="0"/>
    <n v="0"/>
  </r>
  <r>
    <s v="A003"/>
    <x v="0"/>
    <n v="10026940"/>
    <x v="20"/>
    <s v="900"/>
    <s v="Admn BOP Infrastructure Bld Repwr - Admn BOP Infrastructure Bld Repwr"/>
    <n v="122301.5"/>
    <n v="18345.224999999999"/>
    <n v="18345.224999999999"/>
    <n v="12230.15"/>
    <n v="30575.375"/>
    <n v="24460.3"/>
    <n v="18345.224999999999"/>
    <m/>
    <x v="7"/>
    <x v="7"/>
    <n v="0"/>
    <x v="1"/>
    <x v="0"/>
    <x v="0"/>
    <n v="18345.224999999999"/>
  </r>
  <r>
    <s v="A003"/>
    <x v="0"/>
    <n v="10027078"/>
    <x v="64"/>
    <s v="900"/>
    <s v="BCSDA Ecovap Tower - BCSDA Ecovap Tower"/>
    <n v="-4339.5"/>
    <n v="-650.92499999999995"/>
    <n v="-650.92499999999995"/>
    <n v="-433.95"/>
    <n v="-1084.875"/>
    <n v="-867.9"/>
    <n v="-650.92499999999995"/>
    <m/>
    <x v="7"/>
    <x v="7"/>
    <n v="0"/>
    <x v="1"/>
    <x v="0"/>
    <x v="0"/>
    <n v="-650.92499999999995"/>
  </r>
  <r>
    <s v="A003"/>
    <x v="0"/>
    <n v="10026947"/>
    <x v="55"/>
    <s v="900"/>
    <s v="Boiler Feed Booster Pump RB U34 - Boiler Feed Booster Pump RB U34"/>
    <n v="-166.75"/>
    <n v="-25.012499999999999"/>
    <n v="-25.012499999999999"/>
    <n v="-16.675000000000001"/>
    <n v="-41.6875"/>
    <n v="-33.35"/>
    <n v="-25.012499999999999"/>
    <m/>
    <x v="7"/>
    <x v="7"/>
    <n v="0"/>
    <x v="1"/>
    <x v="0"/>
    <x v="0"/>
    <n v="-25.012499999999999"/>
  </r>
  <r>
    <s v="A003"/>
    <x v="0"/>
    <n v="10026798"/>
    <x v="1"/>
    <s v="900"/>
    <s v="Brake/Shear/Elect Shop/CaBr System  - Brake/Shear/Elect Shop/CaBr System "/>
    <n v="77973.23"/>
    <n v="11695.9845"/>
    <n v="11695.9845"/>
    <n v="7797.3230000000003"/>
    <n v="19493.307499999999"/>
    <n v="15594.646000000001"/>
    <n v="11695.9845"/>
    <m/>
    <x v="7"/>
    <x v="7"/>
    <n v="0"/>
    <x v="1"/>
    <x v="0"/>
    <x v="0"/>
    <n v="11695.9845"/>
  </r>
  <r>
    <s v="A003"/>
    <x v="0"/>
    <n v="10026996"/>
    <x v="71"/>
    <s v="900"/>
    <s v="Coal Belt Replacement U34 - Coal Belt Replacement U34"/>
    <n v="80309.17"/>
    <n v="12046.3755"/>
    <n v="12046.3755"/>
    <n v="8030.9170000000004"/>
    <n v="20077.2925"/>
    <n v="16061.834000000001"/>
    <n v="12046.3755"/>
    <m/>
    <x v="7"/>
    <x v="7"/>
    <n v="0"/>
    <x v="1"/>
    <x v="0"/>
    <x v="0"/>
    <n v="12046.3755"/>
  </r>
  <r>
    <s v="A003"/>
    <x v="0"/>
    <n v="10026953"/>
    <x v="57"/>
    <s v="900"/>
    <s v="Condesate Pump RB U34 - Condesate Pump Rebuild U34"/>
    <n v="914.35"/>
    <n v="137.1525"/>
    <n v="137.1525"/>
    <n v="91.435000000000002"/>
    <n v="228.58750000000001"/>
    <n v="182.87"/>
    <n v="137.1525"/>
    <m/>
    <x v="7"/>
    <x v="7"/>
    <n v="0"/>
    <x v="1"/>
    <x v="0"/>
    <x v="0"/>
    <n v="137.1525"/>
  </r>
  <r>
    <s v="A003"/>
    <x v="0"/>
    <n v="10027050"/>
    <x v="66"/>
    <s v="900"/>
    <s v="Continuous Particulate Monitor U3 - Continuous Particulate Monitor U3"/>
    <n v="75059"/>
    <n v="11258.85"/>
    <n v="11258.85"/>
    <n v="7505.9"/>
    <n v="18764.75"/>
    <n v="15011.8"/>
    <n v="11258.85"/>
    <m/>
    <x v="7"/>
    <x v="7"/>
    <n v="0"/>
    <x v="1"/>
    <x v="0"/>
    <x v="0"/>
    <n v="11258.85"/>
  </r>
  <r>
    <s v="A003"/>
    <x v="0"/>
    <n v="10027023"/>
    <x v="39"/>
    <s v="900"/>
    <s v="Design Paste Plant Bypass Cont. - Design Paste Plant Bypass Cont."/>
    <n v="5546.43"/>
    <n v="831.96450000000004"/>
    <n v="831.96450000000004"/>
    <n v="554.64300000000003"/>
    <n v="1386.6075000000001"/>
    <n v="1109.2860000000001"/>
    <n v="831.96450000000004"/>
    <m/>
    <x v="7"/>
    <x v="7"/>
    <n v="0"/>
    <x v="1"/>
    <x v="0"/>
    <x v="0"/>
    <n v="831.96450000000004"/>
  </r>
  <r>
    <s v="A003"/>
    <x v="0"/>
    <n v="10027022"/>
    <x v="43"/>
    <s v="900"/>
    <s v="Design/Build Dry Waste Disposal Sys - Design/Build Dry Waste Disposal Sys"/>
    <n v="295932.44"/>
    <n v="44389.866000000002"/>
    <n v="44389.866000000002"/>
    <n v="29593.243999999999"/>
    <n v="73983.11"/>
    <n v="59186.487999999998"/>
    <n v="44389.866000000002"/>
    <m/>
    <x v="7"/>
    <x v="7"/>
    <n v="0"/>
    <x v="1"/>
    <x v="0"/>
    <x v="0"/>
    <n v="44389.866000000002"/>
  </r>
  <r>
    <s v="A003"/>
    <x v="0"/>
    <n v="10026997"/>
    <x v="49"/>
    <s v="900"/>
    <s v="Drag Chain Gearbox Rplcmnt U34 - Drag Chain Gearbox Rplcmnt U34"/>
    <n v="-101.01"/>
    <n v="-15.1515"/>
    <n v="-15.1515"/>
    <n v="-10.101000000000001"/>
    <n v="-25.252500000000001"/>
    <n v="-20.202000000000002"/>
    <n v="-15.1515"/>
    <m/>
    <x v="7"/>
    <x v="7"/>
    <n v="0"/>
    <x v="1"/>
    <x v="0"/>
    <x v="0"/>
    <n v="-15.1515"/>
  </r>
  <r>
    <s v="A003"/>
    <x v="0"/>
    <n v="10026969"/>
    <x v="59"/>
    <s v="900"/>
    <s v="FD Fan Motor Rewind/Refurb U34 - Fd Fan Motor Rewind/Refurb U34"/>
    <n v="-25.47"/>
    <n v="-3.8205"/>
    <n v="-3.8205"/>
    <n v="-2.5470000000000002"/>
    <n v="-6.3674999999999997"/>
    <n v="-5.0940000000000003"/>
    <n v="-3.8205"/>
    <m/>
    <x v="7"/>
    <x v="7"/>
    <n v="0"/>
    <x v="1"/>
    <x v="0"/>
    <x v="0"/>
    <n v="-3.8205"/>
  </r>
  <r>
    <s v="A003"/>
    <x v="0"/>
    <n v="10026188"/>
    <x v="4"/>
    <s v="900"/>
    <s v="Fire Pump Addition - Fire Pump Addition"/>
    <n v="46574.58"/>
    <n v="6986.1869999999999"/>
    <n v="6986.1869999999999"/>
    <n v="4657.4579999999996"/>
    <n v="11643.645"/>
    <n v="9314.9159999999993"/>
    <n v="6986.1869999999999"/>
    <m/>
    <x v="7"/>
    <x v="7"/>
    <n v="0"/>
    <x v="1"/>
    <x v="0"/>
    <x v="0"/>
    <n v="6986.1869999999999"/>
  </r>
  <r>
    <s v="A003"/>
    <x v="0"/>
    <n v="10026983"/>
    <x v="23"/>
    <s v="900"/>
    <s v="Lighting Replacement U3 - Lighting Replacement U3"/>
    <n v="15275"/>
    <n v="2291.25"/>
    <n v="2291.25"/>
    <n v="1527.5"/>
    <n v="3818.75"/>
    <n v="3055"/>
    <n v="2291.25"/>
    <m/>
    <x v="7"/>
    <x v="7"/>
    <n v="0"/>
    <x v="1"/>
    <x v="0"/>
    <x v="0"/>
    <n v="2291.25"/>
  </r>
  <r>
    <s v="A003"/>
    <x v="0"/>
    <n v="10026999"/>
    <x v="60"/>
    <s v="900"/>
    <s v="Mobile Equipment Rplcmnt U34 - Mobile Equipment Rplcmnt U34"/>
    <n v="12989.8"/>
    <n v="1948.47"/>
    <n v="1948.47"/>
    <n v="1298.98"/>
    <n v="3247.45"/>
    <n v="2597.96"/>
    <n v="1948.47"/>
    <m/>
    <x v="7"/>
    <x v="7"/>
    <n v="0"/>
    <x v="1"/>
    <x v="0"/>
    <x v="0"/>
    <n v="1948.47"/>
  </r>
  <r>
    <s v="A003"/>
    <x v="0"/>
    <n v="10026971"/>
    <x v="67"/>
    <s v="900"/>
    <s v="PA Fan Motor Rewind/Refurb U34 - PA Fan Motor Rewind/Refurb U34"/>
    <n v="326.01"/>
    <n v="48.901499999999999"/>
    <n v="48.901499999999999"/>
    <n v="32.600999999999999"/>
    <n v="81.502499999999998"/>
    <n v="65.201999999999998"/>
    <n v="48.901499999999999"/>
    <m/>
    <x v="7"/>
    <x v="7"/>
    <n v="0"/>
    <x v="1"/>
    <x v="0"/>
    <x v="0"/>
    <n v="48.901499999999999"/>
  </r>
  <r>
    <s v="A003"/>
    <x v="0"/>
    <n v="10026957"/>
    <x v="24"/>
    <s v="900"/>
    <s v="PLC to DCS Retrofits U34 - PLC to DCS Retrofits U34"/>
    <n v="2066.77"/>
    <n v="310.01549999999997"/>
    <n v="310.01549999999997"/>
    <n v="206.67699999999999"/>
    <n v="516.6925"/>
    <n v="413.35399999999998"/>
    <n v="310.01549999999997"/>
    <m/>
    <x v="7"/>
    <x v="7"/>
    <n v="0"/>
    <x v="1"/>
    <x v="0"/>
    <x v="0"/>
    <n v="310.01549999999997"/>
  </r>
  <r>
    <s v="A003"/>
    <x v="0"/>
    <n v="10026993"/>
    <x v="44"/>
    <s v="900"/>
    <s v="Scrubber ID Fan Motor Refurb U34 - Scrubber ID Fan Motor Refurb U34"/>
    <n v="-191.55"/>
    <n v="-28.732500000000002"/>
    <n v="-28.732500000000002"/>
    <n v="-19.155000000000001"/>
    <n v="-47.887500000000003"/>
    <n v="-38.31"/>
    <n v="-28.732500000000002"/>
    <m/>
    <x v="7"/>
    <x v="7"/>
    <n v="0"/>
    <x v="1"/>
    <x v="0"/>
    <x v="0"/>
    <n v="-28.732500000000002"/>
  </r>
  <r>
    <s v="A003"/>
    <x v="0"/>
    <n v="10026994"/>
    <x v="61"/>
    <s v="900"/>
    <s v="Scrubber Lime Slaker Rplcmnt U34 - Scrubber Lime Slaker Rplcmnt U34"/>
    <n v="5687.26"/>
    <n v="853.08900000000006"/>
    <n v="853.08900000000006"/>
    <n v="568.726"/>
    <n v="1421.8150000000001"/>
    <n v="1137.452"/>
    <n v="853.08900000000006"/>
    <m/>
    <x v="7"/>
    <x v="7"/>
    <n v="0"/>
    <x v="1"/>
    <x v="0"/>
    <x v="0"/>
    <n v="853.08900000000006"/>
  </r>
  <r>
    <s v="A003"/>
    <x v="0"/>
    <n v="10026998"/>
    <x v="51"/>
    <s v="900"/>
    <s v="Tools &amp; Equipment Purchases U34 - Tools &amp; Equipment Purchases U34"/>
    <n v="3210.22"/>
    <n v="481.53300000000002"/>
    <n v="481.53300000000002"/>
    <n v="321.02199999999999"/>
    <n v="802.55499999999995"/>
    <n v="642.04399999999998"/>
    <n v="481.53300000000002"/>
    <m/>
    <x v="7"/>
    <x v="7"/>
    <n v="0"/>
    <x v="1"/>
    <x v="0"/>
    <x v="0"/>
    <n v="481.53300000000002"/>
  </r>
  <r>
    <s v="A004"/>
    <x v="1"/>
    <n v="10026940"/>
    <x v="20"/>
    <s v="900"/>
    <s v="Admn BOP Infrastructure Bld Repwr - Admn BOP Infrastructure Bld Repwr"/>
    <n v="122301.18"/>
    <n v="18345.177"/>
    <n v="18345.177"/>
    <n v="12230.118"/>
    <n v="30575.294999999998"/>
    <n v="24460.236000000001"/>
    <n v="18345.177"/>
    <m/>
    <x v="7"/>
    <x v="7"/>
    <n v="0"/>
    <x v="1"/>
    <x v="0"/>
    <x v="0"/>
    <n v="18345.177"/>
  </r>
  <r>
    <s v="A004"/>
    <x v="1"/>
    <n v="10026526"/>
    <x v="25"/>
    <s v="900"/>
    <s v="Aux Transformer U4 - Aux Transformer Unit 4"/>
    <n v="70.52"/>
    <n v="10.577999999999999"/>
    <n v="10.577999999999999"/>
    <n v="7.0519999999999996"/>
    <n v="17.63"/>
    <n v="14.103999999999999"/>
    <n v="10.577999999999999"/>
    <m/>
    <x v="7"/>
    <x v="7"/>
    <n v="0"/>
    <x v="1"/>
    <x v="0"/>
    <x v="0"/>
    <n v="10.577999999999999"/>
  </r>
  <r>
    <s v="A004"/>
    <x v="1"/>
    <n v="10026946"/>
    <x v="45"/>
    <s v="900"/>
    <s v="Battery Bank Rplcmnt U4 - Battery Bank Replacement U4"/>
    <n v="4325.79"/>
    <n v="648.86850000000004"/>
    <n v="648.86850000000004"/>
    <n v="432.57900000000001"/>
    <n v="1081.4475"/>
    <n v="865.15800000000002"/>
    <n v="648.86850000000004"/>
    <m/>
    <x v="7"/>
    <x v="7"/>
    <n v="0"/>
    <x v="1"/>
    <x v="0"/>
    <x v="0"/>
    <n v="648.86850000000004"/>
  </r>
  <r>
    <s v="A004"/>
    <x v="1"/>
    <n v="10027078"/>
    <x v="64"/>
    <s v="900"/>
    <s v="BCSDA Ecovap Tower - BCSDA Ecovap Tower"/>
    <n v="-4339.5"/>
    <n v="-650.92499999999995"/>
    <n v="-650.92499999999995"/>
    <n v="-433.95"/>
    <n v="-1084.875"/>
    <n v="-867.9"/>
    <n v="-650.92499999999995"/>
    <m/>
    <x v="7"/>
    <x v="7"/>
    <n v="0"/>
    <x v="1"/>
    <x v="0"/>
    <x v="0"/>
    <n v="-650.92499999999995"/>
  </r>
  <r>
    <s v="A004"/>
    <x v="1"/>
    <n v="10026956"/>
    <x v="72"/>
    <s v="900"/>
    <s v="Bentley System Retrofit U4 - Bentley Servers RetroFit U4"/>
    <n v="8654.24"/>
    <n v="1298.136"/>
    <n v="1298.136"/>
    <n v="865.42399999999998"/>
    <n v="2163.56"/>
    <n v="1730.848"/>
    <n v="1298.136"/>
    <m/>
    <x v="7"/>
    <x v="7"/>
    <n v="0"/>
    <x v="1"/>
    <x v="0"/>
    <x v="0"/>
    <n v="1298.136"/>
  </r>
  <r>
    <s v="A004"/>
    <x v="1"/>
    <n v="10026961"/>
    <x v="27"/>
    <s v="900"/>
    <s v="BMS Hard/Soft Upgrade U4 - BMS Hard/Soft Upgrade U4"/>
    <n v="1827.64"/>
    <n v="274.14600000000002"/>
    <n v="274.14600000000002"/>
    <n v="182.76400000000001"/>
    <n v="456.91"/>
    <n v="365.52800000000002"/>
    <n v="274.14600000000002"/>
    <m/>
    <x v="7"/>
    <x v="7"/>
    <n v="0"/>
    <x v="1"/>
    <x v="0"/>
    <x v="0"/>
    <n v="274.14600000000002"/>
  </r>
  <r>
    <s v="A004"/>
    <x v="1"/>
    <n v="10026777"/>
    <x v="28"/>
    <s v="900"/>
    <s v="Boiler Burner Aux Air Rplcmnt U4 - U4 Boiler and Aux Air Replacement"/>
    <n v="34844.269999999997"/>
    <n v="5226.6405000000004"/>
    <n v="5226.6405000000004"/>
    <n v="3484.4270000000001"/>
    <n v="8711.0674999999992"/>
    <n v="6968.8540000000003"/>
    <n v="5226.6405000000004"/>
    <m/>
    <x v="7"/>
    <x v="7"/>
    <n v="0"/>
    <x v="1"/>
    <x v="0"/>
    <x v="0"/>
    <n v="5226.6405000000004"/>
  </r>
  <r>
    <s v="A004"/>
    <x v="1"/>
    <n v="10025721"/>
    <x v="62"/>
    <s v="900"/>
    <s v="Boiler Coutant Bottom Rplcmnt U4 - Boiler Coutant Bottom Rplcmnt U4"/>
    <n v="8070.8"/>
    <n v="1210.6199999999999"/>
    <n v="1210.6199999999999"/>
    <n v="807.08"/>
    <n v="2017.7"/>
    <n v="1614.16"/>
    <n v="1210.6199999999999"/>
    <m/>
    <x v="7"/>
    <x v="7"/>
    <n v="0"/>
    <x v="1"/>
    <x v="0"/>
    <x v="0"/>
    <n v="1210.6199999999999"/>
  </r>
  <r>
    <s v="A004"/>
    <x v="1"/>
    <n v="10026947"/>
    <x v="55"/>
    <s v="900"/>
    <s v="Boiler Feed Booster Pump RB U34 - Boiler Feed Booster Pump RB U34"/>
    <n v="-166.67"/>
    <n v="-25.000499999999999"/>
    <n v="-25.000499999999999"/>
    <n v="-16.667000000000002"/>
    <n v="-41.667499999999997"/>
    <n v="-33.334000000000003"/>
    <n v="-25.000499999999999"/>
    <m/>
    <x v="7"/>
    <x v="7"/>
    <n v="0"/>
    <x v="1"/>
    <x v="0"/>
    <x v="0"/>
    <n v="-25.000499999999999"/>
  </r>
  <r>
    <s v="A004"/>
    <x v="1"/>
    <n v="10025719"/>
    <x v="47"/>
    <s v="900"/>
    <s v="Boiler Snubber&amp;HangerRpl-U4 - Boiler Snubber&amp;HangerRpl-U4"/>
    <n v="4087.36"/>
    <n v="613.10400000000004"/>
    <n v="613.10400000000004"/>
    <n v="408.73599999999999"/>
    <n v="1021.84"/>
    <n v="817.47199999999998"/>
    <n v="613.10400000000004"/>
    <m/>
    <x v="7"/>
    <x v="7"/>
    <n v="0"/>
    <x v="1"/>
    <x v="0"/>
    <x v="0"/>
    <n v="613.10400000000004"/>
  </r>
  <r>
    <s v="A004"/>
    <x v="1"/>
    <n v="10026798"/>
    <x v="1"/>
    <s v="900"/>
    <s v="Brake/Shear/Elect Shop/CaBr System  - Brake/Shear/Elect Shop/CaBr System "/>
    <n v="77973.149999999994"/>
    <n v="11695.9725"/>
    <n v="11695.9725"/>
    <n v="7797.3149999999996"/>
    <n v="19493.287499999999"/>
    <n v="15594.63"/>
    <n v="11695.9725"/>
    <m/>
    <x v="7"/>
    <x v="7"/>
    <n v="0"/>
    <x v="1"/>
    <x v="0"/>
    <x v="0"/>
    <n v="11695.9725"/>
  </r>
  <r>
    <s v="A004"/>
    <x v="1"/>
    <n v="10027001"/>
    <x v="41"/>
    <s v="900"/>
    <s v="Capital Project Support - Capital Project Support"/>
    <n v="-61238.87"/>
    <n v="-9185.8305"/>
    <n v="-9185.8305"/>
    <n v="-6123.8869999999997"/>
    <n v="-15309.717500000001"/>
    <n v="-12247.773999999999"/>
    <n v="-9185.8305"/>
    <m/>
    <x v="7"/>
    <x v="7"/>
    <n v="0"/>
    <x v="1"/>
    <x v="0"/>
    <x v="0"/>
    <n v="-9185.8305"/>
  </r>
  <r>
    <s v="A004"/>
    <x v="1"/>
    <n v="10026996"/>
    <x v="71"/>
    <s v="900"/>
    <s v="Coal Belt Replacement U34 - Coal Belt Replacement U34"/>
    <n v="80309"/>
    <n v="12046.35"/>
    <n v="12046.35"/>
    <n v="8030.9"/>
    <n v="20077.25"/>
    <n v="16061.8"/>
    <n v="12046.35"/>
    <m/>
    <x v="7"/>
    <x v="7"/>
    <n v="0"/>
    <x v="1"/>
    <x v="0"/>
    <x v="0"/>
    <n v="12046.35"/>
  </r>
  <r>
    <s v="A004"/>
    <x v="1"/>
    <n v="10026953"/>
    <x v="57"/>
    <s v="900"/>
    <s v="Condesate Pump RB U34 - Condesate Pump Rebuild U34"/>
    <n v="914.31"/>
    <n v="137.1465"/>
    <n v="137.1465"/>
    <n v="91.430999999999997"/>
    <n v="228.57749999999999"/>
    <n v="182.86199999999999"/>
    <n v="137.1465"/>
    <m/>
    <x v="7"/>
    <x v="7"/>
    <n v="0"/>
    <x v="1"/>
    <x v="0"/>
    <x v="0"/>
    <n v="137.1465"/>
  </r>
  <r>
    <s v="A004"/>
    <x v="1"/>
    <n v="10027051"/>
    <x v="69"/>
    <s v="900"/>
    <s v="Continuous Particulate Monitor U4 - Continuous Particulate Monitor U4"/>
    <n v="75059"/>
    <n v="11258.85"/>
    <n v="11258.85"/>
    <n v="7505.9"/>
    <n v="18764.75"/>
    <n v="15011.8"/>
    <n v="11258.85"/>
    <m/>
    <x v="7"/>
    <x v="7"/>
    <n v="0"/>
    <x v="1"/>
    <x v="0"/>
    <x v="0"/>
    <n v="11258.85"/>
  </r>
  <r>
    <s v="A004"/>
    <x v="1"/>
    <n v="10026955"/>
    <x v="30"/>
    <s v="900"/>
    <s v="DCS Hardware/Software Up U4 - DCS Hardware &amp; Software Upgrd U4 "/>
    <n v="9520.02"/>
    <n v="1428.0029999999999"/>
    <n v="1428.0029999999999"/>
    <n v="952.00199999999995"/>
    <n v="2380.0050000000001"/>
    <n v="1904.0039999999999"/>
    <n v="1428.0029999999999"/>
    <m/>
    <x v="7"/>
    <x v="7"/>
    <n v="0"/>
    <x v="1"/>
    <x v="0"/>
    <x v="0"/>
    <n v="1428.0029999999999"/>
  </r>
  <r>
    <s v="A004"/>
    <x v="1"/>
    <n v="10027023"/>
    <x v="39"/>
    <s v="900"/>
    <s v="Design Paste Plant Bypass Cont. - Design Paste Plant Bypass Cont."/>
    <n v="5546.41"/>
    <n v="831.9615"/>
    <n v="831.9615"/>
    <n v="554.64099999999996"/>
    <n v="1386.6025"/>
    <n v="1109.2819999999999"/>
    <n v="831.9615"/>
    <m/>
    <x v="7"/>
    <x v="7"/>
    <n v="0"/>
    <x v="1"/>
    <x v="0"/>
    <x v="0"/>
    <n v="831.9615"/>
  </r>
  <r>
    <s v="A004"/>
    <x v="1"/>
    <n v="10027022"/>
    <x v="43"/>
    <s v="900"/>
    <s v="Design/Build Dry Waste Disposal Sys - Design/Build Dry Waste Disposal Sys"/>
    <n v="295932.44"/>
    <n v="44389.866000000002"/>
    <n v="44389.866000000002"/>
    <n v="29593.243999999999"/>
    <n v="73983.11"/>
    <n v="59186.487999999998"/>
    <n v="44389.866000000002"/>
    <m/>
    <x v="7"/>
    <x v="7"/>
    <n v="0"/>
    <x v="1"/>
    <x v="0"/>
    <x v="0"/>
    <n v="44389.866000000002"/>
  </r>
  <r>
    <s v="A004"/>
    <x v="1"/>
    <n v="10026997"/>
    <x v="49"/>
    <s v="900"/>
    <s v="Drag Chain Gearbox Rplcmnt U34 - Drag Chain Gearbox Rplcmnt U34"/>
    <n v="-101.01"/>
    <n v="-15.1515"/>
    <n v="-15.1515"/>
    <n v="-10.101000000000001"/>
    <n v="-25.252500000000001"/>
    <n v="-20.202000000000002"/>
    <n v="-15.1515"/>
    <m/>
    <x v="7"/>
    <x v="7"/>
    <n v="0"/>
    <x v="1"/>
    <x v="0"/>
    <x v="0"/>
    <n v="-15.1515"/>
  </r>
  <r>
    <s v="A004"/>
    <x v="1"/>
    <n v="10026969"/>
    <x v="59"/>
    <s v="900"/>
    <s v="FD Fan Motor Rewind/Refurb U34 - Fd Fan Motor Rewind/Refurb U34"/>
    <n v="-25.46"/>
    <n v="-3.819"/>
    <n v="-3.819"/>
    <n v="-2.5459999999999998"/>
    <n v="-6.3650000000000002"/>
    <n v="-5.0919999999999996"/>
    <n v="-3.819"/>
    <m/>
    <x v="7"/>
    <x v="7"/>
    <n v="0"/>
    <x v="1"/>
    <x v="0"/>
    <x v="0"/>
    <n v="-3.819"/>
  </r>
  <r>
    <s v="A004"/>
    <x v="1"/>
    <n v="10026188"/>
    <x v="4"/>
    <s v="900"/>
    <s v="Fire Pump Addition - Fire Pump Addition"/>
    <n v="46574.59"/>
    <n v="6986.1885000000002"/>
    <n v="6986.1885000000002"/>
    <n v="4657.4589999999998"/>
    <n v="11643.647499999999"/>
    <n v="9314.9179999999997"/>
    <n v="6986.1885000000002"/>
    <m/>
    <x v="7"/>
    <x v="7"/>
    <n v="0"/>
    <x v="1"/>
    <x v="0"/>
    <x v="0"/>
    <n v="6986.1885000000002"/>
  </r>
  <r>
    <s v="A004"/>
    <x v="1"/>
    <n v="10026160"/>
    <x v="32"/>
    <s v="900"/>
    <s v="Hot Air Gate Rplcmnt U4 - Hot Air Gate Replacement-U4"/>
    <n v="1525.8"/>
    <n v="228.87"/>
    <n v="228.87"/>
    <n v="152.58000000000001"/>
    <n v="381.45"/>
    <n v="305.16000000000003"/>
    <n v="228.87"/>
    <m/>
    <x v="7"/>
    <x v="7"/>
    <n v="0"/>
    <x v="1"/>
    <x v="0"/>
    <x v="0"/>
    <n v="228.87"/>
  </r>
  <r>
    <s v="A004"/>
    <x v="1"/>
    <n v="10026999"/>
    <x v="60"/>
    <s v="900"/>
    <s v="Mobile Equipment Rplcmnt U34 - Mobile Equipment Rplcmnt U34"/>
    <n v="12989.78"/>
    <n v="1948.4670000000001"/>
    <n v="1948.4670000000001"/>
    <n v="1298.9780000000001"/>
    <n v="3247.4450000000002"/>
    <n v="2597.9560000000001"/>
    <n v="1948.4670000000001"/>
    <m/>
    <x v="7"/>
    <x v="7"/>
    <n v="0"/>
    <x v="1"/>
    <x v="0"/>
    <x v="0"/>
    <n v="1948.4670000000001"/>
  </r>
  <r>
    <s v="A004"/>
    <x v="1"/>
    <n v="10026971"/>
    <x v="67"/>
    <s v="900"/>
    <s v="PA Fan Motor Rewind/Refurb U34 - PA Fan Motor Rewind/Refurb U34"/>
    <n v="326.02999999999997"/>
    <n v="48.904499999999999"/>
    <n v="48.904499999999999"/>
    <n v="32.603000000000002"/>
    <n v="81.507499999999993"/>
    <n v="65.206000000000003"/>
    <n v="48.904499999999999"/>
    <m/>
    <x v="7"/>
    <x v="7"/>
    <n v="0"/>
    <x v="1"/>
    <x v="0"/>
    <x v="0"/>
    <n v="48.904499999999999"/>
  </r>
  <r>
    <s v="A004"/>
    <x v="1"/>
    <n v="10026957"/>
    <x v="24"/>
    <s v="900"/>
    <s v="PLC to DCS Retrofits U34 - PLC to DCS Retrofits U34"/>
    <n v="2066.7600000000002"/>
    <n v="310.01400000000001"/>
    <n v="310.01400000000001"/>
    <n v="206.67599999999999"/>
    <n v="516.69000000000005"/>
    <n v="413.35199999999998"/>
    <n v="310.01400000000001"/>
    <m/>
    <x v="7"/>
    <x v="7"/>
    <n v="0"/>
    <x v="1"/>
    <x v="0"/>
    <x v="0"/>
    <n v="310.01400000000001"/>
  </r>
  <r>
    <s v="A004"/>
    <x v="1"/>
    <n v="10026993"/>
    <x v="44"/>
    <s v="900"/>
    <s v="Scrubber ID Fan Motor Refurb U34 - Scrubber ID Fan Motor Refurb U34"/>
    <n v="-191.55"/>
    <n v="-28.732500000000002"/>
    <n v="-28.732500000000002"/>
    <n v="-19.155000000000001"/>
    <n v="-47.887500000000003"/>
    <n v="-38.31"/>
    <n v="-28.732500000000002"/>
    <m/>
    <x v="7"/>
    <x v="7"/>
    <n v="0"/>
    <x v="1"/>
    <x v="0"/>
    <x v="0"/>
    <n v="-28.732500000000002"/>
  </r>
  <r>
    <s v="A004"/>
    <x v="1"/>
    <n v="10026994"/>
    <x v="61"/>
    <s v="900"/>
    <s v="Scrubber Lime Slaker Rplcmnt U34 - Scrubber Lime Slaker Rplcmnt U34"/>
    <n v="5687.21"/>
    <n v="853.08150000000001"/>
    <n v="853.08150000000001"/>
    <n v="568.721"/>
    <n v="1421.8025"/>
    <n v="1137.442"/>
    <n v="853.08150000000001"/>
    <m/>
    <x v="7"/>
    <x v="7"/>
    <n v="0"/>
    <x v="1"/>
    <x v="0"/>
    <x v="0"/>
    <n v="853.08150000000001"/>
  </r>
  <r>
    <s v="A004"/>
    <x v="1"/>
    <n v="10026998"/>
    <x v="51"/>
    <s v="900"/>
    <s v="Tools &amp; Equipment Purchases U34 - Tools &amp; Equipment Purchases U34"/>
    <n v="3210.2"/>
    <n v="481.53"/>
    <n v="481.53"/>
    <n v="321.02"/>
    <n v="802.55"/>
    <n v="642.04"/>
    <n v="481.53"/>
    <m/>
    <x v="7"/>
    <x v="7"/>
    <n v="0"/>
    <x v="1"/>
    <x v="0"/>
    <x v="0"/>
    <n v="481.53"/>
  </r>
  <r>
    <s v="A004"/>
    <x v="1"/>
    <n v="10026939"/>
    <x v="54"/>
    <s v="900"/>
    <s v="U4 Cooling Tower Fill Rplc. - Unit 4 Cooling Tower Replacement"/>
    <n v="50000"/>
    <n v="7500"/>
    <n v="7500"/>
    <n v="5000"/>
    <n v="12500"/>
    <n v="10000"/>
    <n v="7500"/>
    <m/>
    <x v="7"/>
    <x v="7"/>
    <n v="0"/>
    <x v="1"/>
    <x v="0"/>
    <x v="0"/>
    <n v="7500"/>
  </r>
  <r>
    <s v="A004"/>
    <x v="1"/>
    <n v="10026780"/>
    <x v="38"/>
    <s v="900"/>
    <s v="U4 Turbine/Generator Base OH  - U4 Turbine/Generator Base OH "/>
    <n v="148480"/>
    <n v="22272"/>
    <n v="22272"/>
    <n v="14848"/>
    <n v="37120"/>
    <n v="29696"/>
    <n v="22272"/>
    <n v="13363.199999999999"/>
    <x v="7"/>
    <x v="7"/>
    <n v="-13363.199999999999"/>
    <x v="1"/>
    <x v="0"/>
    <x v="0"/>
    <n v="8908.8000000000011"/>
  </r>
  <r>
    <s v="A003"/>
    <x v="0"/>
    <n v="10026940"/>
    <x v="20"/>
    <s v="900"/>
    <s v="Admn BOP Infrastructure Bld Repwr - Admn BOP Infrastructure Bld Repwr"/>
    <n v="24971.33"/>
    <n v="3745.6995000000002"/>
    <n v="3745.6995000000002"/>
    <n v="2497.1329999999998"/>
    <n v="6242.8325000000004"/>
    <n v="4994.2659999999996"/>
    <n v="3745.6995000000002"/>
    <m/>
    <x v="8"/>
    <x v="8"/>
    <n v="0"/>
    <x v="1"/>
    <x v="0"/>
    <x v="0"/>
    <n v="3745.6995000000002"/>
  </r>
  <r>
    <s v="A003"/>
    <x v="0"/>
    <n v="10027078"/>
    <x v="64"/>
    <s v="900"/>
    <s v="BCSDA Ecovap Tower - BCSDA Ecovap Tower"/>
    <n v="103264.49"/>
    <n v="15489.673500000001"/>
    <n v="15489.673500000001"/>
    <n v="10326.449000000001"/>
    <n v="25816.122500000001"/>
    <n v="20652.898000000001"/>
    <n v="15489.673500000001"/>
    <m/>
    <x v="8"/>
    <x v="8"/>
    <n v="0"/>
    <x v="1"/>
    <x v="0"/>
    <x v="0"/>
    <n v="15489.673500000001"/>
  </r>
  <r>
    <s v="A003"/>
    <x v="0"/>
    <n v="10026967"/>
    <x v="73"/>
    <s v="900"/>
    <s v="Boiler Burner Aux Air Rplcmnt U3 - U3 Boiler and Aux Air Replacement"/>
    <n v="50000"/>
    <n v="7500"/>
    <n v="7500"/>
    <n v="5000"/>
    <n v="12500"/>
    <n v="10000"/>
    <n v="7500"/>
    <m/>
    <x v="8"/>
    <x v="8"/>
    <n v="0"/>
    <x v="1"/>
    <x v="0"/>
    <x v="0"/>
    <n v="7500"/>
  </r>
  <r>
    <s v="A003"/>
    <x v="0"/>
    <n v="10026947"/>
    <x v="55"/>
    <s v="900"/>
    <s v="Boiler Feed Booster Pump RB U34 - Boiler Feed Booster Pump RB U34"/>
    <n v="27245"/>
    <n v="4086.75"/>
    <n v="4086.75"/>
    <n v="2724.5"/>
    <n v="6811.25"/>
    <n v="5449"/>
    <n v="4086.75"/>
    <m/>
    <x v="8"/>
    <x v="8"/>
    <n v="0"/>
    <x v="1"/>
    <x v="0"/>
    <x v="0"/>
    <n v="4086.75"/>
  </r>
  <r>
    <s v="A003"/>
    <x v="0"/>
    <n v="10026981"/>
    <x v="74"/>
    <s v="900"/>
    <s v="Boiler Snubber Rebuild U34 - Boiler Snubber Rebuild U34"/>
    <n v="53.16"/>
    <n v="7.9740000000000002"/>
    <n v="7.9740000000000002"/>
    <n v="5.3159999999999998"/>
    <n v="13.29"/>
    <n v="10.632"/>
    <n v="7.9740000000000002"/>
    <m/>
    <x v="8"/>
    <x v="8"/>
    <n v="0"/>
    <x v="1"/>
    <x v="0"/>
    <x v="0"/>
    <n v="7.9740000000000002"/>
  </r>
  <r>
    <s v="A003"/>
    <x v="0"/>
    <n v="10026798"/>
    <x v="1"/>
    <s v="900"/>
    <s v="Brake/Shear/Elect Shop/CaBr System  - Brake/Shear/Elect Shop/CaBr System "/>
    <n v="53845.2"/>
    <n v="8076.78"/>
    <n v="8076.78"/>
    <n v="5384.52"/>
    <n v="13461.3"/>
    <n v="10769.04"/>
    <n v="8076.78"/>
    <m/>
    <x v="8"/>
    <x v="8"/>
    <n v="0"/>
    <x v="1"/>
    <x v="0"/>
    <x v="0"/>
    <n v="8076.78"/>
  </r>
  <r>
    <s v="A003"/>
    <x v="0"/>
    <n v="10023681"/>
    <x v="56"/>
    <s v="900"/>
    <s v="Circ. Wtr Pmp &amp; Mtr Rebld-U34 - Circ. Wtr Pmp &amp; Mtr Rebld-U34"/>
    <n v="-180.37"/>
    <n v="-27.055499999999999"/>
    <n v="-27.055499999999999"/>
    <n v="-18.036999999999999"/>
    <n v="-45.092500000000001"/>
    <n v="-36.073999999999998"/>
    <n v="-27.055499999999999"/>
    <n v="-20.291625"/>
    <x v="8"/>
    <x v="8"/>
    <n v="20.291625"/>
    <x v="1"/>
    <x v="0"/>
    <x v="0"/>
    <n v="-6.7638749999999987"/>
  </r>
  <r>
    <s v="A003"/>
    <x v="0"/>
    <n v="10026996"/>
    <x v="71"/>
    <s v="900"/>
    <s v="Coal Belt Replacement U34 - Coal Belt Replacement U34"/>
    <n v="-199.53"/>
    <n v="-29.929500000000001"/>
    <n v="-29.929500000000001"/>
    <n v="-19.952999999999999"/>
    <n v="-49.8825"/>
    <n v="-39.905999999999999"/>
    <n v="-29.929500000000001"/>
    <m/>
    <x v="8"/>
    <x v="8"/>
    <n v="0"/>
    <x v="1"/>
    <x v="0"/>
    <x v="0"/>
    <n v="-29.929500000000001"/>
  </r>
  <r>
    <s v="A003"/>
    <x v="0"/>
    <n v="10026953"/>
    <x v="57"/>
    <s v="900"/>
    <s v="Condesate Pump RB U34 - Condesate Pump Rebuild U34"/>
    <n v="41459"/>
    <n v="6218.85"/>
    <n v="6218.85"/>
    <n v="4145.8999999999996"/>
    <n v="10364.75"/>
    <n v="8291.7999999999993"/>
    <n v="6218.85"/>
    <m/>
    <x v="8"/>
    <x v="8"/>
    <n v="0"/>
    <x v="1"/>
    <x v="0"/>
    <x v="0"/>
    <n v="6218.85"/>
  </r>
  <r>
    <s v="A003"/>
    <x v="0"/>
    <n v="10027050"/>
    <x v="66"/>
    <s v="900"/>
    <s v="Continuous Particulate Monitor U3 - Continuous Particulate Monitor U3"/>
    <n v="4580.4799999999996"/>
    <n v="687.072"/>
    <n v="687.072"/>
    <n v="458.048"/>
    <n v="1145.1199999999999"/>
    <n v="916.096"/>
    <n v="687.072"/>
    <m/>
    <x v="8"/>
    <x v="8"/>
    <n v="0"/>
    <x v="1"/>
    <x v="0"/>
    <x v="0"/>
    <n v="687.072"/>
  </r>
  <r>
    <s v="A003"/>
    <x v="0"/>
    <n v="10026163"/>
    <x v="75"/>
    <s v="900"/>
    <s v="Demineralizer Resin Repl U34 - Demineralizer Resin Repl-U34"/>
    <n v="31842.82"/>
    <n v="4776.4229999999998"/>
    <n v="4776.4229999999998"/>
    <n v="3184.2820000000002"/>
    <n v="7960.7049999999999"/>
    <n v="6368.5640000000003"/>
    <n v="4776.4229999999998"/>
    <m/>
    <x v="8"/>
    <x v="8"/>
    <n v="0"/>
    <x v="1"/>
    <x v="0"/>
    <x v="0"/>
    <n v="4776.4229999999998"/>
  </r>
  <r>
    <s v="A003"/>
    <x v="0"/>
    <n v="10027023"/>
    <x v="39"/>
    <s v="900"/>
    <s v="Design Paste Plant Bypass Cont. - Design Paste Plant Bypass Cont."/>
    <n v="1375"/>
    <n v="206.25"/>
    <n v="206.25"/>
    <n v="137.5"/>
    <n v="343.75"/>
    <n v="275"/>
    <n v="206.25"/>
    <m/>
    <x v="8"/>
    <x v="8"/>
    <n v="0"/>
    <x v="1"/>
    <x v="0"/>
    <x v="0"/>
    <n v="206.25"/>
  </r>
  <r>
    <s v="A003"/>
    <x v="0"/>
    <n v="10027022"/>
    <x v="43"/>
    <s v="900"/>
    <s v="Design/Build Dry Waste Disposal Sys - Design/Build Dry Waste Disposal Sys"/>
    <n v="70620.31"/>
    <n v="10593.0465"/>
    <n v="10593.0465"/>
    <n v="7062.0309999999999"/>
    <n v="17655.077499999999"/>
    <n v="14124.062"/>
    <n v="10593.0465"/>
    <m/>
    <x v="8"/>
    <x v="8"/>
    <n v="0"/>
    <x v="1"/>
    <x v="0"/>
    <x v="0"/>
    <n v="10593.0465"/>
  </r>
  <r>
    <s v="A003"/>
    <x v="0"/>
    <n v="10026188"/>
    <x v="4"/>
    <s v="900"/>
    <s v="Fire Pump Addition - Fire Pump Addition"/>
    <n v="23007.11"/>
    <n v="3451.0664999999999"/>
    <n v="3451.0664999999999"/>
    <n v="2300.7109999999998"/>
    <n v="5751.7775000000001"/>
    <n v="4601.4219999999996"/>
    <n v="3451.0664999999999"/>
    <m/>
    <x v="8"/>
    <x v="8"/>
    <n v="0"/>
    <x v="1"/>
    <x v="0"/>
    <x v="0"/>
    <n v="3451.0664999999999"/>
  </r>
  <r>
    <s v="A003"/>
    <x v="0"/>
    <n v="10026983"/>
    <x v="23"/>
    <s v="900"/>
    <s v="Lighting Replacement U3 - Lighting Replacement U3"/>
    <n v="8358.18"/>
    <n v="1253.7270000000001"/>
    <n v="1253.7270000000001"/>
    <n v="835.81799999999998"/>
    <n v="2089.5450000000001"/>
    <n v="1671.636"/>
    <n v="1253.7270000000001"/>
    <m/>
    <x v="8"/>
    <x v="8"/>
    <n v="0"/>
    <x v="1"/>
    <x v="0"/>
    <x v="0"/>
    <n v="1253.7270000000001"/>
  </r>
  <r>
    <s v="A003"/>
    <x v="0"/>
    <n v="10026971"/>
    <x v="67"/>
    <s v="900"/>
    <s v="PA Fan Motor Rewind/Refurb U34 - PA Fan Motor Rewind/Refurb U34"/>
    <n v="-123.22"/>
    <n v="-18.483000000000001"/>
    <n v="-18.483000000000001"/>
    <n v="-12.321999999999999"/>
    <n v="-30.805"/>
    <n v="-24.643999999999998"/>
    <n v="-18.483000000000001"/>
    <m/>
    <x v="8"/>
    <x v="8"/>
    <n v="0"/>
    <x v="1"/>
    <x v="0"/>
    <x v="0"/>
    <n v="-18.483000000000001"/>
  </r>
  <r>
    <s v="A003"/>
    <x v="0"/>
    <n v="10026957"/>
    <x v="24"/>
    <s v="900"/>
    <s v="PLC to DCS Retrofits U34 - PLC to DCS Retrofits U34"/>
    <n v="0"/>
    <n v="0"/>
    <n v="0"/>
    <n v="0"/>
    <n v="0"/>
    <n v="0"/>
    <n v="0"/>
    <m/>
    <x v="8"/>
    <x v="8"/>
    <n v="0"/>
    <x v="1"/>
    <x v="0"/>
    <x v="0"/>
    <n v="0"/>
  </r>
  <r>
    <s v="A003"/>
    <x v="0"/>
    <n v="10026995"/>
    <x v="76"/>
    <s v="900"/>
    <s v="Scrubber ID Fan Inlet Coating U34 - Scrubber ID Fan Inlet Coating U34"/>
    <n v="0"/>
    <n v="0"/>
    <n v="0"/>
    <n v="0"/>
    <n v="0"/>
    <n v="0"/>
    <n v="0"/>
    <n v="0"/>
    <x v="8"/>
    <x v="8"/>
    <n v="0"/>
    <x v="1"/>
    <x v="0"/>
    <x v="0"/>
    <n v="0"/>
  </r>
  <r>
    <s v="A003"/>
    <x v="0"/>
    <n v="10026993"/>
    <x v="44"/>
    <s v="900"/>
    <s v="Scrubber ID Fan Motor Refurb U34 - Scrubber ID Fan Motor Refurb U34"/>
    <n v="168757"/>
    <n v="25313.55"/>
    <n v="25313.55"/>
    <n v="16875.7"/>
    <n v="42189.25"/>
    <n v="33751.4"/>
    <n v="25313.55"/>
    <m/>
    <x v="8"/>
    <x v="8"/>
    <n v="0"/>
    <x v="1"/>
    <x v="0"/>
    <x v="0"/>
    <n v="25313.55"/>
  </r>
  <r>
    <s v="A003"/>
    <x v="0"/>
    <n v="10026994"/>
    <x v="61"/>
    <s v="900"/>
    <s v="Scrubber Lime Slaker Rplcmnt U34 - Scrubber Lime Slaker Rplcmnt U34"/>
    <n v="82862.850000000006"/>
    <n v="12429.4275"/>
    <n v="12429.4275"/>
    <n v="8286.2849999999999"/>
    <n v="20715.712500000001"/>
    <n v="16572.57"/>
    <n v="12429.4275"/>
    <m/>
    <x v="8"/>
    <x v="8"/>
    <n v="0"/>
    <x v="1"/>
    <x v="0"/>
    <x v="0"/>
    <n v="12429.4275"/>
  </r>
  <r>
    <s v="A003"/>
    <x v="0"/>
    <n v="10026976"/>
    <x v="77"/>
    <s v="900"/>
    <s v="SOFA Bucket Rplcmnt U3  - SOFA Bucket Replacement U3"/>
    <n v="50000"/>
    <n v="7500"/>
    <n v="7500"/>
    <n v="5000"/>
    <n v="12500"/>
    <n v="10000"/>
    <n v="7500"/>
    <m/>
    <x v="8"/>
    <x v="8"/>
    <n v="0"/>
    <x v="1"/>
    <x v="0"/>
    <x v="0"/>
    <n v="7500"/>
  </r>
  <r>
    <s v="A003"/>
    <x v="0"/>
    <n v="10026977"/>
    <x v="78"/>
    <s v="900"/>
    <s v="TOFA Bucket Rplcmnt U3 - TOFA Bucket Replacement U3 "/>
    <n v="50000"/>
    <n v="7500"/>
    <n v="7500"/>
    <n v="5000"/>
    <n v="12500"/>
    <n v="10000"/>
    <n v="7500"/>
    <m/>
    <x v="8"/>
    <x v="8"/>
    <n v="0"/>
    <x v="1"/>
    <x v="0"/>
    <x v="0"/>
    <n v="7500"/>
  </r>
  <r>
    <s v="A003"/>
    <x v="0"/>
    <n v="10026174"/>
    <x v="12"/>
    <s v="900"/>
    <s v="U34 Diesel Tnk Fire Prot Foam Sys - U34 Diesel Tnk Fire Prot Foam Syst"/>
    <n v="235.29"/>
    <n v="35.293500000000002"/>
    <n v="35.293500000000002"/>
    <n v="23.529"/>
    <n v="58.822499999999998"/>
    <n v="47.058"/>
    <n v="35.293500000000002"/>
    <m/>
    <x v="8"/>
    <x v="8"/>
    <n v="0"/>
    <x v="1"/>
    <x v="0"/>
    <x v="0"/>
    <n v="35.293500000000002"/>
  </r>
  <r>
    <s v="A003"/>
    <x v="0"/>
    <n v="10027000"/>
    <x v="79"/>
    <s v="900"/>
    <s v="Vehicle Replacement U34 - Vehicle Rplcmnt U34"/>
    <n v="32740"/>
    <n v="4911"/>
    <n v="4911"/>
    <n v="3274"/>
    <n v="8185"/>
    <n v="6548"/>
    <n v="4911"/>
    <m/>
    <x v="8"/>
    <x v="8"/>
    <n v="0"/>
    <x v="1"/>
    <x v="0"/>
    <x v="0"/>
    <n v="4911"/>
  </r>
  <r>
    <s v="A004"/>
    <x v="1"/>
    <n v="10026940"/>
    <x v="20"/>
    <s v="900"/>
    <s v="Admn BOP Infrastructure Bld Repwr - Admn BOP Infrastructure Bld Repwr"/>
    <n v="24971.32"/>
    <n v="3745.6979999999999"/>
    <n v="3745.6979999999999"/>
    <n v="2497.1320000000001"/>
    <n v="6242.83"/>
    <n v="4994.2640000000001"/>
    <n v="3745.6979999999999"/>
    <m/>
    <x v="8"/>
    <x v="8"/>
    <n v="0"/>
    <x v="1"/>
    <x v="0"/>
    <x v="0"/>
    <n v="3745.6979999999999"/>
  </r>
  <r>
    <s v="A004"/>
    <x v="1"/>
    <n v="10025713"/>
    <x v="40"/>
    <s v="900"/>
    <s v="Air Preheater-U4 - Air Preheater-U4"/>
    <n v="14862.01"/>
    <n v="2229.3015"/>
    <n v="2229.3015"/>
    <n v="1486.201"/>
    <n v="3715.5025000000001"/>
    <n v="2972.402"/>
    <n v="2229.3015"/>
    <m/>
    <x v="8"/>
    <x v="8"/>
    <n v="0"/>
    <x v="1"/>
    <x v="0"/>
    <x v="0"/>
    <n v="2229.3015"/>
  </r>
  <r>
    <s v="A004"/>
    <x v="1"/>
    <n v="10027078"/>
    <x v="64"/>
    <s v="900"/>
    <s v="BCSDA Ecovap Tower - BCSDA Ecovap Tower"/>
    <n v="103264.49"/>
    <n v="15489.673500000001"/>
    <n v="15489.673500000001"/>
    <n v="10326.449000000001"/>
    <n v="25816.122500000001"/>
    <n v="20652.898000000001"/>
    <n v="15489.673500000001"/>
    <m/>
    <x v="8"/>
    <x v="8"/>
    <n v="0"/>
    <x v="1"/>
    <x v="0"/>
    <x v="0"/>
    <n v="15489.673500000001"/>
  </r>
  <r>
    <s v="A004"/>
    <x v="1"/>
    <n v="10026961"/>
    <x v="27"/>
    <s v="900"/>
    <s v="BMS Hard/Soft Upgrade U4 - BMS Hard/Soft Upgrade U4"/>
    <n v="1562.36"/>
    <n v="234.35400000000001"/>
    <n v="234.35400000000001"/>
    <n v="156.23599999999999"/>
    <n v="390.59"/>
    <n v="312.47199999999998"/>
    <n v="234.35400000000001"/>
    <m/>
    <x v="8"/>
    <x v="8"/>
    <n v="0"/>
    <x v="1"/>
    <x v="0"/>
    <x v="0"/>
    <n v="234.35400000000001"/>
  </r>
  <r>
    <s v="A004"/>
    <x v="1"/>
    <n v="10026777"/>
    <x v="28"/>
    <s v="900"/>
    <s v="Boiler Burner Aux Air Rplcmnt U4 - U4 Boiler and Aux Air Replacement"/>
    <n v="5800.02"/>
    <n v="870.00300000000004"/>
    <n v="870.00300000000004"/>
    <n v="580.00199999999995"/>
    <n v="1450.0050000000001"/>
    <n v="1160.0039999999999"/>
    <n v="870.00300000000004"/>
    <m/>
    <x v="8"/>
    <x v="8"/>
    <n v="0"/>
    <x v="1"/>
    <x v="0"/>
    <x v="0"/>
    <n v="870.00300000000004"/>
  </r>
  <r>
    <s v="A004"/>
    <x v="1"/>
    <n v="10025721"/>
    <x v="62"/>
    <s v="900"/>
    <s v="Boiler Coutant Bottom Rplcmnt U4 - Boiler Coutant Bottom Rplcmnt U4"/>
    <n v="2115.58"/>
    <n v="317.33699999999999"/>
    <n v="317.33699999999999"/>
    <n v="211.55799999999999"/>
    <n v="528.89499999999998"/>
    <n v="423.11599999999999"/>
    <n v="317.33699999999999"/>
    <m/>
    <x v="8"/>
    <x v="8"/>
    <n v="0"/>
    <x v="1"/>
    <x v="0"/>
    <x v="0"/>
    <n v="317.33699999999999"/>
  </r>
  <r>
    <s v="A004"/>
    <x v="1"/>
    <n v="10025717"/>
    <x v="29"/>
    <s v="900"/>
    <s v="Boiler Economizer Tube Rplc. U4 - Boiler Economizer Tube Rplc. U4"/>
    <n v="1078.2"/>
    <n v="161.72999999999999"/>
    <n v="161.72999999999999"/>
    <n v="107.82"/>
    <n v="269.55"/>
    <n v="215.64"/>
    <n v="161.72999999999999"/>
    <m/>
    <x v="8"/>
    <x v="8"/>
    <n v="0"/>
    <x v="1"/>
    <x v="0"/>
    <x v="0"/>
    <n v="161.72999999999999"/>
  </r>
  <r>
    <s v="A004"/>
    <x v="1"/>
    <n v="10026947"/>
    <x v="55"/>
    <s v="900"/>
    <s v="Boiler Feed Booster Pump RB U34 - Boiler Feed Booster Pump RB U34"/>
    <n v="27245"/>
    <n v="4086.75"/>
    <n v="4086.75"/>
    <n v="2724.5"/>
    <n v="6811.25"/>
    <n v="5449"/>
    <n v="4086.75"/>
    <m/>
    <x v="8"/>
    <x v="8"/>
    <n v="0"/>
    <x v="1"/>
    <x v="0"/>
    <x v="0"/>
    <n v="4086.75"/>
  </r>
  <r>
    <s v="A004"/>
    <x v="1"/>
    <n v="10026981"/>
    <x v="74"/>
    <s v="900"/>
    <s v="Boiler Snubber Rebuild U34 - Boiler Snubber Rebuild U34"/>
    <n v="53.16"/>
    <n v="7.9740000000000002"/>
    <n v="7.9740000000000002"/>
    <n v="5.3159999999999998"/>
    <n v="13.29"/>
    <n v="10.632"/>
    <n v="7.9740000000000002"/>
    <m/>
    <x v="8"/>
    <x v="8"/>
    <n v="0"/>
    <x v="1"/>
    <x v="0"/>
    <x v="0"/>
    <n v="7.9740000000000002"/>
  </r>
  <r>
    <s v="A004"/>
    <x v="1"/>
    <n v="10025719"/>
    <x v="47"/>
    <s v="900"/>
    <s v="Boiler Snubber&amp;HangerRpl-U4 - Boiler Snubber&amp;HangerRpl-U4"/>
    <n v="15585.11"/>
    <n v="2337.7665000000002"/>
    <n v="2337.7665000000002"/>
    <n v="1558.511"/>
    <n v="3896.2775000000001"/>
    <n v="3117.0219999999999"/>
    <n v="2337.7665000000002"/>
    <m/>
    <x v="8"/>
    <x v="8"/>
    <n v="0"/>
    <x v="1"/>
    <x v="0"/>
    <x v="0"/>
    <n v="2337.7665000000002"/>
  </r>
  <r>
    <s v="A004"/>
    <x v="1"/>
    <n v="10026798"/>
    <x v="1"/>
    <s v="900"/>
    <s v="Brake/Shear/Elect Shop/CaBr System  - Brake/Shear/Elect Shop/CaBr System "/>
    <n v="53845.32"/>
    <n v="8076.7979999999998"/>
    <n v="8076.7979999999998"/>
    <n v="5384.5320000000002"/>
    <n v="13461.33"/>
    <n v="10769.064"/>
    <n v="8076.7979999999998"/>
    <m/>
    <x v="8"/>
    <x v="8"/>
    <n v="0"/>
    <x v="1"/>
    <x v="0"/>
    <x v="0"/>
    <n v="8076.7979999999998"/>
  </r>
  <r>
    <s v="A004"/>
    <x v="1"/>
    <n v="10027001"/>
    <x v="41"/>
    <s v="900"/>
    <s v="Capital Project Support - Capital Project Support"/>
    <n v="1203.0999999999999"/>
    <n v="180.465"/>
    <n v="180.465"/>
    <n v="120.31"/>
    <n v="300.77499999999998"/>
    <n v="240.62"/>
    <n v="180.465"/>
    <m/>
    <x v="8"/>
    <x v="8"/>
    <n v="0"/>
    <x v="1"/>
    <x v="0"/>
    <x v="0"/>
    <n v="180.465"/>
  </r>
  <r>
    <s v="A004"/>
    <x v="1"/>
    <n v="10023681"/>
    <x v="56"/>
    <s v="900"/>
    <s v="Circ. Wtr Pmp &amp; Mtr Rebld-U34 - Circ. Wtr Pmp &amp; Mtr Rebld-U34"/>
    <n v="-180.38"/>
    <n v="-27.056999999999999"/>
    <n v="-27.056999999999999"/>
    <n v="-18.038"/>
    <n v="-45.094999999999999"/>
    <n v="-36.076000000000001"/>
    <n v="-27.056999999999999"/>
    <n v="-20.292749999999998"/>
    <x v="8"/>
    <x v="8"/>
    <n v="20.292749999999998"/>
    <x v="1"/>
    <x v="0"/>
    <x v="0"/>
    <n v="-6.7642500000000005"/>
  </r>
  <r>
    <s v="A004"/>
    <x v="1"/>
    <n v="10026996"/>
    <x v="71"/>
    <s v="900"/>
    <s v="Coal Belt Replacement U34 - Coal Belt Replacement U34"/>
    <n v="-199.43"/>
    <n v="-29.9145"/>
    <n v="-29.9145"/>
    <n v="-19.943000000000001"/>
    <n v="-49.857500000000002"/>
    <n v="-39.886000000000003"/>
    <n v="-29.9145"/>
    <m/>
    <x v="8"/>
    <x v="8"/>
    <n v="0"/>
    <x v="1"/>
    <x v="0"/>
    <x v="0"/>
    <n v="-29.9145"/>
  </r>
  <r>
    <s v="A004"/>
    <x v="1"/>
    <n v="10026953"/>
    <x v="57"/>
    <s v="900"/>
    <s v="Condesate Pump RB U34 - Condesate Pump Rebuild U34"/>
    <n v="41459"/>
    <n v="6218.85"/>
    <n v="6218.85"/>
    <n v="4145.8999999999996"/>
    <n v="10364.75"/>
    <n v="8291.7999999999993"/>
    <n v="6218.85"/>
    <m/>
    <x v="8"/>
    <x v="8"/>
    <n v="0"/>
    <x v="1"/>
    <x v="0"/>
    <x v="0"/>
    <n v="6218.85"/>
  </r>
  <r>
    <s v="A004"/>
    <x v="1"/>
    <n v="10027051"/>
    <x v="69"/>
    <s v="900"/>
    <s v="Continuous Particulate Monitor U4 - Continuous Particulate Monitor U4"/>
    <n v="11899.91"/>
    <n v="1784.9865"/>
    <n v="1784.9865"/>
    <n v="1189.991"/>
    <n v="2974.9775"/>
    <n v="2379.982"/>
    <n v="1784.9865"/>
    <m/>
    <x v="8"/>
    <x v="8"/>
    <n v="0"/>
    <x v="1"/>
    <x v="0"/>
    <x v="0"/>
    <n v="1784.9865"/>
  </r>
  <r>
    <s v="A004"/>
    <x v="1"/>
    <n v="10026955"/>
    <x v="30"/>
    <s v="900"/>
    <s v="DCS Hardware/Software Up U4 - DCS Hardware &amp; Software Upgrd U4 "/>
    <n v="25967.47"/>
    <n v="3895.1205"/>
    <n v="3895.1205"/>
    <n v="2596.7469999999998"/>
    <n v="6491.8675000000003"/>
    <n v="5193.4939999999997"/>
    <n v="3895.1205"/>
    <m/>
    <x v="8"/>
    <x v="8"/>
    <n v="0"/>
    <x v="1"/>
    <x v="0"/>
    <x v="0"/>
    <n v="3895.1205"/>
  </r>
  <r>
    <s v="A004"/>
    <x v="1"/>
    <n v="10026163"/>
    <x v="75"/>
    <s v="900"/>
    <s v="Demineralizer Resin Repl U34 - Demineralizer Resin Repl-U34"/>
    <n v="31842.82"/>
    <n v="4776.4229999999998"/>
    <n v="4776.4229999999998"/>
    <n v="3184.2820000000002"/>
    <n v="7960.7049999999999"/>
    <n v="6368.5640000000003"/>
    <n v="4776.4229999999998"/>
    <m/>
    <x v="8"/>
    <x v="8"/>
    <n v="0"/>
    <x v="1"/>
    <x v="0"/>
    <x v="0"/>
    <n v="4776.4229999999998"/>
  </r>
  <r>
    <s v="A004"/>
    <x v="1"/>
    <n v="10027023"/>
    <x v="39"/>
    <s v="900"/>
    <s v="Design Paste Plant Bypass Cont. - Design Paste Plant Bypass Cont."/>
    <n v="1375"/>
    <n v="206.25"/>
    <n v="206.25"/>
    <n v="137.5"/>
    <n v="343.75"/>
    <n v="275"/>
    <n v="206.25"/>
    <m/>
    <x v="8"/>
    <x v="8"/>
    <n v="0"/>
    <x v="1"/>
    <x v="0"/>
    <x v="0"/>
    <n v="206.25"/>
  </r>
  <r>
    <s v="A004"/>
    <x v="1"/>
    <n v="10027022"/>
    <x v="43"/>
    <s v="900"/>
    <s v="Design/Build Dry Waste Disposal Sys - Design/Build Dry Waste Disposal Sys"/>
    <n v="70620.289999999994"/>
    <n v="10593.0435"/>
    <n v="10593.0435"/>
    <n v="7062.0290000000005"/>
    <n v="17655.072499999998"/>
    <n v="14124.058000000001"/>
    <n v="10593.0435"/>
    <m/>
    <x v="8"/>
    <x v="8"/>
    <n v="0"/>
    <x v="1"/>
    <x v="0"/>
    <x v="0"/>
    <n v="10593.0435"/>
  </r>
  <r>
    <s v="A004"/>
    <x v="1"/>
    <n v="10026188"/>
    <x v="4"/>
    <s v="900"/>
    <s v="Fire Pump Addition - Fire Pump Addition"/>
    <n v="23007.05"/>
    <n v="3451.0574999999999"/>
    <n v="3451.0574999999999"/>
    <n v="2300.7049999999999"/>
    <n v="5751.7624999999998"/>
    <n v="4601.41"/>
    <n v="3451.0574999999999"/>
    <m/>
    <x v="8"/>
    <x v="8"/>
    <n v="0"/>
    <x v="1"/>
    <x v="0"/>
    <x v="0"/>
    <n v="3451.0574999999999"/>
  </r>
  <r>
    <s v="A004"/>
    <x v="1"/>
    <n v="10026160"/>
    <x v="32"/>
    <s v="900"/>
    <s v="Hot Air Gate Rplcmnt U4 - Hot Air Gate Replacement-U4"/>
    <n v="32005.95"/>
    <n v="4800.8924999999999"/>
    <n v="4800.8924999999999"/>
    <n v="3200.5949999999998"/>
    <n v="8001.4875000000002"/>
    <n v="6401.19"/>
    <n v="4800.8924999999999"/>
    <m/>
    <x v="8"/>
    <x v="8"/>
    <n v="0"/>
    <x v="1"/>
    <x v="0"/>
    <x v="0"/>
    <n v="4800.8924999999999"/>
  </r>
  <r>
    <s v="A004"/>
    <x v="1"/>
    <n v="10026971"/>
    <x v="67"/>
    <s v="900"/>
    <s v="PA Fan Motor Rewind/Refurb U34 - PA Fan Motor Rewind/Refurb U34"/>
    <n v="-123.2"/>
    <n v="-18.48"/>
    <n v="-18.48"/>
    <n v="-12.32"/>
    <n v="-30.8"/>
    <n v="-24.64"/>
    <n v="-18.48"/>
    <m/>
    <x v="8"/>
    <x v="8"/>
    <n v="0"/>
    <x v="1"/>
    <x v="0"/>
    <x v="0"/>
    <n v="-18.48"/>
  </r>
  <r>
    <s v="A004"/>
    <x v="1"/>
    <n v="10026957"/>
    <x v="24"/>
    <s v="900"/>
    <s v="PLC to DCS Retrofits U34 - PLC to DCS Retrofits U34"/>
    <n v="0"/>
    <n v="0"/>
    <n v="0"/>
    <n v="0"/>
    <n v="0"/>
    <n v="0"/>
    <n v="0"/>
    <m/>
    <x v="8"/>
    <x v="8"/>
    <n v="0"/>
    <x v="1"/>
    <x v="0"/>
    <x v="0"/>
    <n v="0"/>
  </r>
  <r>
    <s v="A004"/>
    <x v="1"/>
    <n v="10026995"/>
    <x v="76"/>
    <s v="900"/>
    <s v="Scrubber ID Fan Inlet Coating U34 - Scrubber ID Fan Inlet Coating U34"/>
    <n v="0"/>
    <n v="0"/>
    <n v="0"/>
    <n v="0"/>
    <n v="0"/>
    <n v="0"/>
    <n v="0"/>
    <n v="0"/>
    <x v="8"/>
    <x v="8"/>
    <n v="0"/>
    <x v="1"/>
    <x v="0"/>
    <x v="0"/>
    <n v="0"/>
  </r>
  <r>
    <s v="A004"/>
    <x v="1"/>
    <n v="10026993"/>
    <x v="44"/>
    <s v="900"/>
    <s v="Scrubber ID Fan Motor Refurb U34 - Scrubber ID Fan Motor Refurb U34"/>
    <n v="168757"/>
    <n v="25313.55"/>
    <n v="25313.55"/>
    <n v="16875.7"/>
    <n v="42189.25"/>
    <n v="33751.4"/>
    <n v="25313.55"/>
    <m/>
    <x v="8"/>
    <x v="8"/>
    <n v="0"/>
    <x v="1"/>
    <x v="0"/>
    <x v="0"/>
    <n v="25313.55"/>
  </r>
  <r>
    <s v="A004"/>
    <x v="1"/>
    <n v="10023691"/>
    <x v="70"/>
    <s v="900"/>
    <s v="Scrubber ID FanOilSkidCntrl-U4 - Scrubber ID FanOilSkidCntrl-U4"/>
    <n v="360.75"/>
    <n v="54.112499999999997"/>
    <n v="54.112499999999997"/>
    <n v="36.075000000000003"/>
    <n v="90.1875"/>
    <n v="72.150000000000006"/>
    <n v="54.112499999999997"/>
    <m/>
    <x v="8"/>
    <x v="8"/>
    <n v="0"/>
    <x v="1"/>
    <x v="0"/>
    <x v="0"/>
    <n v="54.112499999999997"/>
  </r>
  <r>
    <s v="A004"/>
    <x v="1"/>
    <n v="10026994"/>
    <x v="61"/>
    <s v="900"/>
    <s v="Scrubber Lime Slaker Rplcmnt U34 - Scrubber Lime Slaker Rplcmnt U34"/>
    <n v="82862.720000000001"/>
    <n v="12429.407999999999"/>
    <n v="12429.407999999999"/>
    <n v="8286.2720000000008"/>
    <n v="20715.68"/>
    <n v="16572.544000000002"/>
    <n v="12429.407999999999"/>
    <m/>
    <x v="8"/>
    <x v="8"/>
    <n v="0"/>
    <x v="1"/>
    <x v="0"/>
    <x v="0"/>
    <n v="12429.407999999999"/>
  </r>
  <r>
    <s v="A004"/>
    <x v="1"/>
    <n v="10026988"/>
    <x v="80"/>
    <s v="900"/>
    <s v="Stack Elevator Refurb U4  - Stack Elevator Refurb U4 "/>
    <n v="141953"/>
    <n v="21292.95"/>
    <n v="21292.95"/>
    <n v="14195.3"/>
    <n v="35488.25"/>
    <n v="28390.6"/>
    <n v="21292.95"/>
    <m/>
    <x v="8"/>
    <x v="8"/>
    <n v="0"/>
    <x v="1"/>
    <x v="0"/>
    <x v="0"/>
    <n v="21292.95"/>
  </r>
  <r>
    <s v="A004"/>
    <x v="1"/>
    <n v="10026174"/>
    <x v="12"/>
    <s v="900"/>
    <s v="U34 Diesel Tnk Fire Prot Foam Sys - U34 Diesel Tnk Fire Prot Foam Syst"/>
    <n v="235.3"/>
    <n v="35.295000000000002"/>
    <n v="35.295000000000002"/>
    <n v="23.53"/>
    <n v="58.825000000000003"/>
    <n v="47.06"/>
    <n v="35.295000000000002"/>
    <m/>
    <x v="8"/>
    <x v="8"/>
    <n v="0"/>
    <x v="1"/>
    <x v="0"/>
    <x v="0"/>
    <n v="35.295000000000002"/>
  </r>
  <r>
    <s v="A004"/>
    <x v="1"/>
    <n v="10026939"/>
    <x v="54"/>
    <s v="900"/>
    <s v="U4 Cooling Tower Fill Rplc. - Unit 4 Cooling Tower Replacement"/>
    <n v="57049.83"/>
    <n v="8557.4745000000003"/>
    <n v="8557.4745000000003"/>
    <n v="5704.9830000000002"/>
    <n v="14262.4575"/>
    <n v="11409.966"/>
    <n v="8557.4745000000003"/>
    <m/>
    <x v="8"/>
    <x v="8"/>
    <n v="0"/>
    <x v="1"/>
    <x v="0"/>
    <x v="0"/>
    <n v="8557.4745000000003"/>
  </r>
  <r>
    <s v="A004"/>
    <x v="1"/>
    <n v="10027000"/>
    <x v="79"/>
    <s v="900"/>
    <s v="Vehicle Replacement U34 - Vehicle Rplcmnt U34"/>
    <n v="32740"/>
    <n v="4911"/>
    <n v="4911"/>
    <n v="3274"/>
    <n v="8185"/>
    <n v="6548"/>
    <n v="4911"/>
    <m/>
    <x v="8"/>
    <x v="8"/>
    <n v="0"/>
    <x v="1"/>
    <x v="0"/>
    <x v="0"/>
    <n v="4911"/>
  </r>
  <r>
    <s v="A003"/>
    <x v="0"/>
    <n v="10026940"/>
    <x v="20"/>
    <s v="900"/>
    <s v="Admn BOP Infrastructure Bld Repwr - Admn BOP Infrastructure Bld Repwr"/>
    <n v="77381.789999999994"/>
    <n v="11607.2685"/>
    <n v="11607.2685"/>
    <n v="7738.1790000000001"/>
    <n v="19345.447499999998"/>
    <n v="15476.358"/>
    <n v="11607.2685"/>
    <m/>
    <x v="9"/>
    <x v="9"/>
    <n v="0"/>
    <x v="1"/>
    <x v="0"/>
    <x v="0"/>
    <n v="11607.2685"/>
  </r>
  <r>
    <s v="A003"/>
    <x v="0"/>
    <n v="10026598"/>
    <x v="21"/>
    <s v="900"/>
    <s v="Aux Transformer Rplcmnt U3 - AUX Transformer Unit 3"/>
    <n v="798816.99"/>
    <n v="119822.5485"/>
    <n v="119822.5485"/>
    <n v="79881.698999999993"/>
    <n v="199704.2475"/>
    <n v="159763.39799999999"/>
    <n v="119822.5485"/>
    <m/>
    <x v="9"/>
    <x v="9"/>
    <n v="0"/>
    <x v="1"/>
    <x v="0"/>
    <x v="0"/>
    <n v="119822.5485"/>
  </r>
  <r>
    <s v="A003"/>
    <x v="0"/>
    <n v="10027078"/>
    <x v="64"/>
    <s v="900"/>
    <s v="BCSDA Ecovap Tower - BCSDA Ecovap Tower"/>
    <n v="0"/>
    <n v="0"/>
    <n v="0"/>
    <n v="0"/>
    <n v="0"/>
    <n v="0"/>
    <n v="0"/>
    <m/>
    <x v="9"/>
    <x v="9"/>
    <n v="0"/>
    <x v="1"/>
    <x v="0"/>
    <x v="0"/>
    <n v="0"/>
  </r>
  <r>
    <s v="A003"/>
    <x v="0"/>
    <n v="10026947"/>
    <x v="55"/>
    <s v="900"/>
    <s v="Boiler Feed Booster Pump RB U34 - Boiler Feed Booster Pump RB U34"/>
    <n v="1222.1300000000001"/>
    <n v="183.31950000000001"/>
    <n v="183.31950000000001"/>
    <n v="122.21299999999999"/>
    <n v="305.53250000000003"/>
    <n v="244.42599999999999"/>
    <n v="183.31950000000001"/>
    <m/>
    <x v="9"/>
    <x v="9"/>
    <n v="0"/>
    <x v="1"/>
    <x v="0"/>
    <x v="0"/>
    <n v="183.31950000000001"/>
  </r>
  <r>
    <s v="A003"/>
    <x v="0"/>
    <n v="10026948"/>
    <x v="81"/>
    <s v="900"/>
    <s v="Boiler Feed Pump Rebuild U34 - Boiler Feed Pump RB U34"/>
    <n v="7656.28"/>
    <n v="1148.442"/>
    <n v="1148.442"/>
    <n v="765.62800000000004"/>
    <n v="1914.07"/>
    <n v="1531.2560000000001"/>
    <n v="1148.442"/>
    <m/>
    <x v="9"/>
    <x v="9"/>
    <n v="0"/>
    <x v="1"/>
    <x v="0"/>
    <x v="0"/>
    <n v="1148.442"/>
  </r>
  <r>
    <s v="A003"/>
    <x v="0"/>
    <n v="10026981"/>
    <x v="74"/>
    <s v="900"/>
    <s v="Boiler Snubber Rebuild U34 - Boiler Snubber Rebuild U34"/>
    <n v="-53.16"/>
    <n v="-7.9740000000000002"/>
    <n v="-7.9740000000000002"/>
    <n v="-5.3159999999999998"/>
    <n v="-13.29"/>
    <n v="-10.632"/>
    <n v="-7.9740000000000002"/>
    <m/>
    <x v="9"/>
    <x v="9"/>
    <n v="0"/>
    <x v="1"/>
    <x v="0"/>
    <x v="0"/>
    <n v="-7.9740000000000002"/>
  </r>
  <r>
    <s v="A003"/>
    <x v="0"/>
    <n v="10026798"/>
    <x v="1"/>
    <s v="900"/>
    <s v="Brake/Shear/Elect Shop/CaBr System  - Brake/Shear/Elect Shop/CaBr System "/>
    <n v="20566.64"/>
    <n v="3084.9960000000001"/>
    <n v="3084.9960000000001"/>
    <n v="2056.6640000000002"/>
    <n v="5141.66"/>
    <n v="4113.3280000000004"/>
    <n v="3084.9960000000001"/>
    <m/>
    <x v="9"/>
    <x v="9"/>
    <n v="0"/>
    <x v="1"/>
    <x v="0"/>
    <x v="0"/>
    <n v="3084.9960000000001"/>
  </r>
  <r>
    <s v="A003"/>
    <x v="0"/>
    <n v="10026953"/>
    <x v="57"/>
    <s v="900"/>
    <s v="Condesate Pump RB U34 - Condesate Pump Rebuild U34"/>
    <n v="703.48"/>
    <n v="105.52200000000001"/>
    <n v="105.52200000000001"/>
    <n v="70.347999999999999"/>
    <n v="175.87"/>
    <n v="140.696"/>
    <n v="105.52200000000001"/>
    <m/>
    <x v="9"/>
    <x v="9"/>
    <n v="0"/>
    <x v="1"/>
    <x v="0"/>
    <x v="0"/>
    <n v="105.52200000000001"/>
  </r>
  <r>
    <s v="A003"/>
    <x v="0"/>
    <n v="10027050"/>
    <x v="66"/>
    <s v="900"/>
    <s v="Continuous Particulate Monitor U3 - Continuous Particulate Monitor U3"/>
    <n v="18582.900000000001"/>
    <n v="2787.4349999999999"/>
    <n v="2787.4349999999999"/>
    <n v="1858.29"/>
    <n v="4645.7250000000004"/>
    <n v="3716.58"/>
    <n v="2787.4349999999999"/>
    <m/>
    <x v="9"/>
    <x v="9"/>
    <n v="0"/>
    <x v="1"/>
    <x v="0"/>
    <x v="0"/>
    <n v="2787.4349999999999"/>
  </r>
  <r>
    <s v="A003"/>
    <x v="0"/>
    <n v="10026163"/>
    <x v="75"/>
    <s v="900"/>
    <s v="Demineralizer Resin Repl U34 - Demineralizer Resin Repl-U34"/>
    <n v="-927.45999999999901"/>
    <n v="-139.119"/>
    <n v="-139.119"/>
    <n v="-92.745999999999896"/>
    <n v="-231.86500000000001"/>
    <n v="-185.49199999999999"/>
    <n v="-139.119"/>
    <m/>
    <x v="9"/>
    <x v="9"/>
    <n v="0"/>
    <x v="1"/>
    <x v="0"/>
    <x v="0"/>
    <n v="-139.119"/>
  </r>
  <r>
    <s v="A003"/>
    <x v="0"/>
    <n v="10027023"/>
    <x v="39"/>
    <s v="900"/>
    <s v="Design Paste Plant Bypass Cont. - Design Paste Plant Bypass Cont."/>
    <n v="-17883.28"/>
    <n v="-2682.4920000000002"/>
    <n v="-2682.4920000000002"/>
    <n v="-1788.328"/>
    <n v="-4470.82"/>
    <n v="-3576.6559999999999"/>
    <n v="-2682.4920000000002"/>
    <m/>
    <x v="9"/>
    <x v="9"/>
    <n v="0"/>
    <x v="1"/>
    <x v="0"/>
    <x v="0"/>
    <n v="-2682.4920000000002"/>
  </r>
  <r>
    <s v="A003"/>
    <x v="0"/>
    <n v="10027022"/>
    <x v="43"/>
    <s v="900"/>
    <s v="Design/Build Dry Waste Disposal Sys - Design/Build Dry Waste Disposal Sys"/>
    <n v="105222.03"/>
    <n v="15783.3045"/>
    <n v="15783.3045"/>
    <n v="10522.203"/>
    <n v="26305.5075"/>
    <n v="21044.405999999999"/>
    <n v="15783.3045"/>
    <m/>
    <x v="9"/>
    <x v="9"/>
    <n v="0"/>
    <x v="1"/>
    <x v="0"/>
    <x v="0"/>
    <n v="15783.3045"/>
  </r>
  <r>
    <s v="A003"/>
    <x v="0"/>
    <n v="10026188"/>
    <x v="4"/>
    <s v="900"/>
    <s v="Fire Pump Addition - Fire Pump Addition"/>
    <n v="40748.410000000003"/>
    <n v="6112.2614999999996"/>
    <n v="6112.2614999999996"/>
    <n v="4074.8409999999999"/>
    <n v="10187.102500000001"/>
    <n v="8149.6819999999998"/>
    <n v="6112.2614999999996"/>
    <m/>
    <x v="9"/>
    <x v="9"/>
    <n v="0"/>
    <x v="1"/>
    <x v="0"/>
    <x v="0"/>
    <n v="6112.2614999999996"/>
  </r>
  <r>
    <s v="A003"/>
    <x v="0"/>
    <n v="10025865"/>
    <x v="50"/>
    <s v="900"/>
    <s v="GSU Transformer Rplcmnt U34 - GSU Transformer Rplcmnt U34"/>
    <n v="1128.28"/>
    <n v="169.24199999999999"/>
    <n v="169.24199999999999"/>
    <n v="112.828"/>
    <n v="282.07"/>
    <n v="225.65600000000001"/>
    <n v="169.24199999999999"/>
    <m/>
    <x v="9"/>
    <x v="9"/>
    <n v="0"/>
    <x v="1"/>
    <x v="0"/>
    <x v="0"/>
    <n v="169.24199999999999"/>
  </r>
  <r>
    <s v="A003"/>
    <x v="0"/>
    <n v="10025932"/>
    <x v="50"/>
    <s v="900"/>
    <s v="GSU Transformer Rplcmnt U34 - U34 GSU Spare Transformer"/>
    <n v="6802.35"/>
    <n v="1020.3525"/>
    <n v="1020.3525"/>
    <n v="680.23500000000001"/>
    <n v="1700.5875000000001"/>
    <n v="1360.47"/>
    <n v="1020.3525"/>
    <m/>
    <x v="9"/>
    <x v="9"/>
    <n v="0"/>
    <x v="1"/>
    <x v="0"/>
    <x v="0"/>
    <n v="1020.3525"/>
  </r>
  <r>
    <s v="A003"/>
    <x v="0"/>
    <n v="10026983"/>
    <x v="23"/>
    <s v="900"/>
    <s v="Lighting Replacement U3 - Lighting Replacement U3"/>
    <n v="5798"/>
    <n v="869.7"/>
    <n v="869.7"/>
    <n v="579.79999999999995"/>
    <n v="1449.5"/>
    <n v="1159.5999999999999"/>
    <n v="869.7"/>
    <m/>
    <x v="9"/>
    <x v="9"/>
    <n v="0"/>
    <x v="1"/>
    <x v="0"/>
    <x v="0"/>
    <n v="869.7"/>
  </r>
  <r>
    <s v="A003"/>
    <x v="0"/>
    <n v="10026957"/>
    <x v="24"/>
    <s v="900"/>
    <s v="PLC to DCS Retrofits U34 - PLC to DCS Retrofits U34"/>
    <n v="8167.22"/>
    <n v="1225.0830000000001"/>
    <n v="1225.0830000000001"/>
    <n v="816.72199999999998"/>
    <n v="2041.8050000000001"/>
    <n v="1633.444"/>
    <n v="1225.0830000000001"/>
    <m/>
    <x v="9"/>
    <x v="9"/>
    <n v="0"/>
    <x v="1"/>
    <x v="0"/>
    <x v="0"/>
    <n v="1225.0830000000001"/>
  </r>
  <r>
    <s v="A003"/>
    <x v="0"/>
    <n v="10026995"/>
    <x v="76"/>
    <s v="900"/>
    <s v="Scrubber ID Fan Inlet Coating U34 - Scrubber ID Fan Inlet Coating U34"/>
    <n v="23789.89"/>
    <n v="3568.4834999999998"/>
    <n v="3568.4834999999998"/>
    <n v="2378.989"/>
    <n v="5947.4724999999999"/>
    <n v="4757.9780000000001"/>
    <n v="3568.4834999999998"/>
    <n v="3568.4834999999998"/>
    <x v="9"/>
    <x v="9"/>
    <n v="-3568.4834999999998"/>
    <x v="1"/>
    <x v="0"/>
    <x v="0"/>
    <n v="0"/>
  </r>
  <r>
    <s v="A003"/>
    <x v="0"/>
    <n v="10026993"/>
    <x v="44"/>
    <s v="900"/>
    <s v="Scrubber ID Fan Motor Refurb U34 - Scrubber ID Fan Motor Refurb U34"/>
    <n v="-59358.33"/>
    <n v="-8903.7494999999999"/>
    <n v="-8903.7494999999999"/>
    <n v="-5935.8329999999996"/>
    <n v="-14839.5825"/>
    <n v="-11871.665999999999"/>
    <n v="-8903.7494999999999"/>
    <m/>
    <x v="9"/>
    <x v="9"/>
    <n v="0"/>
    <x v="1"/>
    <x v="0"/>
    <x v="0"/>
    <n v="-8903.7494999999999"/>
  </r>
  <r>
    <s v="A003"/>
    <x v="0"/>
    <n v="10026994"/>
    <x v="61"/>
    <s v="900"/>
    <s v="Scrubber Lime Slaker Rplcmnt U34 - Scrubber Lime Slaker Rplcmnt U34"/>
    <n v="22.85"/>
    <n v="3.4275000000000002"/>
    <n v="3.4275000000000002"/>
    <n v="2.2850000000000001"/>
    <n v="5.7125000000000004"/>
    <n v="4.57"/>
    <n v="3.4275000000000002"/>
    <m/>
    <x v="9"/>
    <x v="9"/>
    <n v="0"/>
    <x v="1"/>
    <x v="0"/>
    <x v="0"/>
    <n v="3.4275000000000002"/>
  </r>
  <r>
    <s v="A004"/>
    <x v="1"/>
    <n v="10026940"/>
    <x v="20"/>
    <s v="900"/>
    <s v="Admn BOP Infrastructure Bld Repwr - Admn BOP Infrastructure Bld Repwr"/>
    <n v="77381.7"/>
    <n v="11607.254999999999"/>
    <n v="11607.254999999999"/>
    <n v="7738.17"/>
    <n v="19345.424999999999"/>
    <n v="15476.34"/>
    <n v="11607.254999999999"/>
    <m/>
    <x v="9"/>
    <x v="9"/>
    <n v="0"/>
    <x v="1"/>
    <x v="0"/>
    <x v="0"/>
    <n v="11607.254999999999"/>
  </r>
  <r>
    <s v="A004"/>
    <x v="1"/>
    <n v="10026974"/>
    <x v="52"/>
    <s v="900"/>
    <s v="Air Preheater GB Rebuild U4 - Air Preheater GearBox Rebuild U4"/>
    <n v="15354.19"/>
    <n v="2303.1284999999998"/>
    <n v="2303.1284999999998"/>
    <n v="1535.4190000000001"/>
    <n v="3838.5475000000001"/>
    <n v="3070.8380000000002"/>
    <n v="2303.1284999999998"/>
    <m/>
    <x v="9"/>
    <x v="9"/>
    <n v="0"/>
    <x v="1"/>
    <x v="0"/>
    <x v="0"/>
    <n v="2303.1284999999998"/>
  </r>
  <r>
    <s v="A004"/>
    <x v="1"/>
    <n v="10025713"/>
    <x v="40"/>
    <s v="900"/>
    <s v="Air Preheater-U4 - Air Preheater-U4"/>
    <n v="91616.84"/>
    <n v="13742.526"/>
    <n v="13742.526"/>
    <n v="9161.6839999999993"/>
    <n v="22904.21"/>
    <n v="18323.367999999999"/>
    <n v="13742.526"/>
    <m/>
    <x v="9"/>
    <x v="9"/>
    <n v="0"/>
    <x v="1"/>
    <x v="0"/>
    <x v="0"/>
    <n v="13742.526"/>
  </r>
  <r>
    <s v="A004"/>
    <x v="1"/>
    <n v="10026945"/>
    <x v="26"/>
    <s v="900"/>
    <s v="Aux Turbine Overhaul U4 - Auxiliary Turbine Overhaul U4"/>
    <n v="19112.47"/>
    <n v="2866.8705"/>
    <n v="2866.8705"/>
    <n v="1911.2470000000001"/>
    <n v="4778.1175000000003"/>
    <n v="3822.4940000000001"/>
    <n v="2866.8705"/>
    <n v="1720.12"/>
    <x v="9"/>
    <x v="9"/>
    <n v="-1720.12"/>
    <x v="1"/>
    <x v="0"/>
    <x v="0"/>
    <n v="1146.7505000000001"/>
  </r>
  <r>
    <s v="A004"/>
    <x v="1"/>
    <n v="10026946"/>
    <x v="45"/>
    <s v="900"/>
    <s v="Battery Bank Rplcmnt U4 - Battery Bank Replacement U4"/>
    <n v="3062.62"/>
    <n v="459.39299999999997"/>
    <n v="459.39299999999997"/>
    <n v="306.262"/>
    <n v="765.65499999999997"/>
    <n v="612.524"/>
    <n v="459.39299999999997"/>
    <m/>
    <x v="9"/>
    <x v="9"/>
    <n v="0"/>
    <x v="1"/>
    <x v="0"/>
    <x v="0"/>
    <n v="459.39299999999997"/>
  </r>
  <r>
    <s v="A004"/>
    <x v="1"/>
    <n v="10027078"/>
    <x v="64"/>
    <s v="900"/>
    <s v="BCSDA Ecovap Tower - BCSDA Ecovap Tower"/>
    <n v="0"/>
    <n v="0"/>
    <n v="0"/>
    <n v="0"/>
    <n v="0"/>
    <n v="0"/>
    <n v="0"/>
    <m/>
    <x v="9"/>
    <x v="9"/>
    <n v="0"/>
    <x v="1"/>
    <x v="0"/>
    <x v="0"/>
    <n v="0"/>
  </r>
  <r>
    <s v="A004"/>
    <x v="1"/>
    <n v="10026956"/>
    <x v="72"/>
    <s v="900"/>
    <s v="Bentley System Retrofit U4 - Bentley Servers RetroFit U4"/>
    <n v="24231.89"/>
    <n v="3634.7835"/>
    <n v="3634.7835"/>
    <n v="2423.1889999999999"/>
    <n v="6057.9724999999999"/>
    <n v="4846.3779999999997"/>
    <n v="3634.7835"/>
    <m/>
    <x v="9"/>
    <x v="9"/>
    <n v="0"/>
    <x v="1"/>
    <x v="0"/>
    <x v="0"/>
    <n v="3634.7835"/>
  </r>
  <r>
    <s v="A004"/>
    <x v="1"/>
    <n v="10026777"/>
    <x v="28"/>
    <s v="900"/>
    <s v="Boiler Burner Aux Air Rplcmnt U4 - U4 Boiler and Aux Air Replacement"/>
    <n v="238786.68"/>
    <n v="35818.002"/>
    <n v="35818.002"/>
    <n v="23878.668000000001"/>
    <n v="59696.67"/>
    <n v="47757.336000000003"/>
    <n v="35818.002"/>
    <m/>
    <x v="9"/>
    <x v="9"/>
    <n v="0"/>
    <x v="1"/>
    <x v="0"/>
    <x v="0"/>
    <n v="35818.002"/>
  </r>
  <r>
    <s v="A004"/>
    <x v="1"/>
    <n v="10026964"/>
    <x v="82"/>
    <s v="900"/>
    <s v="Boiler Capital Scaffolding U4 - Boiler Capital Scaffolding U4"/>
    <n v="750866.97"/>
    <n v="112630.04549999999"/>
    <n v="112630.04549999999"/>
    <n v="75086.697"/>
    <n v="187716.74249999999"/>
    <n v="150173.394"/>
    <n v="112630.04549999999"/>
    <n v="112630.04549999999"/>
    <x v="9"/>
    <x v="9"/>
    <n v="-112630.04549999999"/>
    <x v="1"/>
    <x v="0"/>
    <x v="0"/>
    <n v="0"/>
  </r>
  <r>
    <s v="A004"/>
    <x v="1"/>
    <n v="10025721"/>
    <x v="62"/>
    <s v="900"/>
    <s v="Boiler Coutant Bottom Rplcmnt U4 - Boiler Coutant Bottom Rplcmnt U4"/>
    <n v="11466.85"/>
    <n v="1720.0274999999999"/>
    <n v="1720.0274999999999"/>
    <n v="1146.6849999999999"/>
    <n v="2866.7125000000001"/>
    <n v="2293.37"/>
    <n v="1720.0274999999999"/>
    <m/>
    <x v="9"/>
    <x v="9"/>
    <n v="0"/>
    <x v="1"/>
    <x v="0"/>
    <x v="0"/>
    <n v="1720.0274999999999"/>
  </r>
  <r>
    <s v="A004"/>
    <x v="1"/>
    <n v="10025717"/>
    <x v="29"/>
    <s v="900"/>
    <s v="Boiler Economizer Tube Rplc. U4 - Boiler Economizer Tube Rplc. U4"/>
    <n v="213507.79"/>
    <n v="32026.1685"/>
    <n v="32026.1685"/>
    <n v="21350.778999999999"/>
    <n v="53376.947500000002"/>
    <n v="42701.557999999997"/>
    <n v="32026.1685"/>
    <m/>
    <x v="9"/>
    <x v="9"/>
    <n v="0"/>
    <x v="1"/>
    <x v="0"/>
    <x v="0"/>
    <n v="32026.1685"/>
  </r>
  <r>
    <s v="A004"/>
    <x v="1"/>
    <n v="10026947"/>
    <x v="55"/>
    <s v="900"/>
    <s v="Boiler Feed Booster Pump RB U34 - Boiler Feed Booster Pump RB U34"/>
    <n v="1222.03"/>
    <n v="183.30449999999999"/>
    <n v="183.30449999999999"/>
    <n v="122.203"/>
    <n v="305.50749999999999"/>
    <n v="244.40600000000001"/>
    <n v="183.30449999999999"/>
    <m/>
    <x v="9"/>
    <x v="9"/>
    <n v="0"/>
    <x v="1"/>
    <x v="0"/>
    <x v="0"/>
    <n v="183.30449999999999"/>
  </r>
  <r>
    <s v="A004"/>
    <x v="1"/>
    <n v="10026948"/>
    <x v="81"/>
    <s v="900"/>
    <s v="Boiler Feed Pump Rebuild U34 - Boiler Feed Pump RB U34"/>
    <n v="7655.89"/>
    <n v="1148.3834999999999"/>
    <n v="1148.3834999999999"/>
    <n v="765.58900000000006"/>
    <n v="1913.9725000000001"/>
    <n v="1531.1780000000001"/>
    <n v="1148.3834999999999"/>
    <m/>
    <x v="9"/>
    <x v="9"/>
    <n v="0"/>
    <x v="1"/>
    <x v="0"/>
    <x v="0"/>
    <n v="1148.3834999999999"/>
  </r>
  <r>
    <s v="A004"/>
    <x v="1"/>
    <n v="10026981"/>
    <x v="74"/>
    <s v="900"/>
    <s v="Boiler Snubber Rebuild U34 - Boiler Snubber Rebuild U34"/>
    <n v="-53.16"/>
    <n v="-7.9740000000000002"/>
    <n v="-7.9740000000000002"/>
    <n v="-5.3159999999999998"/>
    <n v="-13.29"/>
    <n v="-10.632"/>
    <n v="-7.9740000000000002"/>
    <m/>
    <x v="9"/>
    <x v="9"/>
    <n v="0"/>
    <x v="1"/>
    <x v="0"/>
    <x v="0"/>
    <n v="-7.9740000000000002"/>
  </r>
  <r>
    <s v="A004"/>
    <x v="1"/>
    <n v="10025719"/>
    <x v="47"/>
    <s v="900"/>
    <s v="Boiler Snubber&amp;HangerRpl-U4 - Boiler Snubber&amp;HangerRpl-U4"/>
    <n v="86326.76"/>
    <n v="12949.013999999999"/>
    <n v="12949.013999999999"/>
    <n v="8632.6759999999995"/>
    <n v="21581.69"/>
    <n v="17265.351999999999"/>
    <n v="12949.013999999999"/>
    <m/>
    <x v="9"/>
    <x v="9"/>
    <n v="0"/>
    <x v="1"/>
    <x v="0"/>
    <x v="0"/>
    <n v="12949.013999999999"/>
  </r>
  <r>
    <s v="A004"/>
    <x v="1"/>
    <n v="10025718"/>
    <x v="68"/>
    <s v="900"/>
    <s v="Boiler Waterwall Rpl-U4 - Boiler Waterwall Rpl-U4"/>
    <n v="120872.55"/>
    <n v="18130.8825"/>
    <n v="18130.8825"/>
    <n v="12087.254999999999"/>
    <n v="30218.137500000001"/>
    <n v="24174.51"/>
    <n v="18130.8825"/>
    <m/>
    <x v="9"/>
    <x v="9"/>
    <n v="0"/>
    <x v="1"/>
    <x v="0"/>
    <x v="0"/>
    <n v="18130.8825"/>
  </r>
  <r>
    <s v="A004"/>
    <x v="1"/>
    <n v="10026798"/>
    <x v="1"/>
    <s v="900"/>
    <s v="Brake/Shear/Elect Shop/CaBr System  - Brake/Shear/Elect Shop/CaBr System "/>
    <n v="20566.57"/>
    <n v="3084.9854999999998"/>
    <n v="3084.9854999999998"/>
    <n v="2056.6570000000002"/>
    <n v="5141.6424999999999"/>
    <n v="4113.3140000000003"/>
    <n v="3084.9854999999998"/>
    <m/>
    <x v="9"/>
    <x v="9"/>
    <n v="0"/>
    <x v="1"/>
    <x v="0"/>
    <x v="0"/>
    <n v="3084.9854999999998"/>
  </r>
  <r>
    <s v="A004"/>
    <x v="1"/>
    <n v="10027001"/>
    <x v="41"/>
    <s v="900"/>
    <s v="Capital Project Support - Capital Project Support"/>
    <n v="621950.53"/>
    <n v="93292.579500000007"/>
    <n v="93292.579500000007"/>
    <n v="62195.053"/>
    <n v="155487.63250000001"/>
    <n v="124390.106"/>
    <n v="93292.579500000007"/>
    <m/>
    <x v="9"/>
    <x v="9"/>
    <n v="0"/>
    <x v="1"/>
    <x v="0"/>
    <x v="0"/>
    <n v="93292.579500000007"/>
  </r>
  <r>
    <s v="A004"/>
    <x v="1"/>
    <n v="10026979"/>
    <x v="53"/>
    <s v="900"/>
    <s v="Coal Pipe Replacement U4 - Coal Pipe Replacement U4"/>
    <n v="126097.04"/>
    <n v="18914.556"/>
    <n v="18914.556"/>
    <n v="12609.704"/>
    <n v="31524.26"/>
    <n v="25219.407999999999"/>
    <n v="18914.556"/>
    <m/>
    <x v="9"/>
    <x v="9"/>
    <n v="0"/>
    <x v="1"/>
    <x v="0"/>
    <x v="0"/>
    <n v="18914.556"/>
  </r>
  <r>
    <s v="A004"/>
    <x v="1"/>
    <n v="10027011"/>
    <x v="22"/>
    <s v="900"/>
    <s v="Combustion Monitoring Grid U4  - Combustion Monitoring Grid U4 "/>
    <n v="2179.6999999999998"/>
    <n v="326.95499999999998"/>
    <n v="326.95499999999998"/>
    <n v="217.97"/>
    <n v="544.92499999999995"/>
    <n v="435.94"/>
    <n v="326.95499999999998"/>
    <m/>
    <x v="9"/>
    <x v="9"/>
    <n v="0"/>
    <x v="1"/>
    <x v="0"/>
    <x v="0"/>
    <n v="326.95499999999998"/>
  </r>
  <r>
    <s v="A004"/>
    <x v="1"/>
    <n v="10026953"/>
    <x v="57"/>
    <s v="900"/>
    <s v="Condesate Pump RB U34 - Condesate Pump Rebuild U34"/>
    <n v="703.4"/>
    <n v="105.51"/>
    <n v="105.51"/>
    <n v="70.34"/>
    <n v="175.85"/>
    <n v="140.68"/>
    <n v="105.51"/>
    <m/>
    <x v="9"/>
    <x v="9"/>
    <n v="0"/>
    <x v="1"/>
    <x v="0"/>
    <x v="0"/>
    <n v="105.51"/>
  </r>
  <r>
    <s v="A004"/>
    <x v="1"/>
    <n v="10027051"/>
    <x v="69"/>
    <s v="900"/>
    <s v="Continuous Particulate Monitor U4 - Continuous Particulate Monitor U4"/>
    <n v="11174.37"/>
    <n v="1676.1555000000001"/>
    <n v="1676.1555000000001"/>
    <n v="1117.4369999999999"/>
    <n v="2793.5925000000002"/>
    <n v="2234.8739999999998"/>
    <n v="1676.1555000000001"/>
    <m/>
    <x v="9"/>
    <x v="9"/>
    <n v="0"/>
    <x v="1"/>
    <x v="0"/>
    <x v="0"/>
    <n v="1676.1555000000001"/>
  </r>
  <r>
    <s v="A004"/>
    <x v="1"/>
    <n v="10026955"/>
    <x v="30"/>
    <s v="900"/>
    <s v="DCS Hardware/Software Up U4 - DCS Hardware &amp; Software Upgrd U4 "/>
    <n v="18848.13"/>
    <n v="2827.2195000000002"/>
    <n v="2827.2195000000002"/>
    <n v="1884.8130000000001"/>
    <n v="4712.0325000000003"/>
    <n v="3769.6260000000002"/>
    <n v="2827.2195000000002"/>
    <m/>
    <x v="9"/>
    <x v="9"/>
    <n v="0"/>
    <x v="1"/>
    <x v="0"/>
    <x v="0"/>
    <n v="2827.2195000000002"/>
  </r>
  <r>
    <s v="A004"/>
    <x v="1"/>
    <n v="10026163"/>
    <x v="75"/>
    <s v="900"/>
    <s v="Demineralizer Resin Repl U34 - Demineralizer Resin Repl-U34"/>
    <n v="-927.45999999999901"/>
    <n v="-139.119"/>
    <n v="-139.119"/>
    <n v="-92.745999999999896"/>
    <n v="-231.86500000000001"/>
    <n v="-185.49199999999999"/>
    <n v="-139.119"/>
    <m/>
    <x v="9"/>
    <x v="9"/>
    <n v="0"/>
    <x v="1"/>
    <x v="0"/>
    <x v="0"/>
    <n v="-139.119"/>
  </r>
  <r>
    <s v="A004"/>
    <x v="1"/>
    <n v="10027023"/>
    <x v="39"/>
    <s v="900"/>
    <s v="Design Paste Plant Bypass Cont. - Design Paste Plant Bypass Cont."/>
    <n v="-17883.28"/>
    <n v="-2682.4920000000002"/>
    <n v="-2682.4920000000002"/>
    <n v="-1788.328"/>
    <n v="-4470.82"/>
    <n v="-3576.6559999999999"/>
    <n v="-2682.4920000000002"/>
    <m/>
    <x v="9"/>
    <x v="9"/>
    <n v="0"/>
    <x v="1"/>
    <x v="0"/>
    <x v="0"/>
    <n v="-2682.4920000000002"/>
  </r>
  <r>
    <s v="A004"/>
    <x v="1"/>
    <n v="10027022"/>
    <x v="43"/>
    <s v="900"/>
    <s v="Design/Build Dry Waste Disposal Sys - Design/Build Dry Waste Disposal Sys"/>
    <n v="105221.96"/>
    <n v="15783.294"/>
    <n v="15783.294"/>
    <n v="10522.196"/>
    <n v="26305.49"/>
    <n v="21044.392"/>
    <n v="15783.294"/>
    <m/>
    <x v="9"/>
    <x v="9"/>
    <n v="0"/>
    <x v="1"/>
    <x v="0"/>
    <x v="0"/>
    <n v="15783.294"/>
  </r>
  <r>
    <s v="A004"/>
    <x v="1"/>
    <n v="10026188"/>
    <x v="4"/>
    <s v="900"/>
    <s v="Fire Pump Addition - Fire Pump Addition"/>
    <n v="40748.120000000003"/>
    <n v="6112.2179999999998"/>
    <n v="6112.2179999999998"/>
    <n v="4074.8119999999999"/>
    <n v="10187.030000000001"/>
    <n v="8149.6239999999998"/>
    <n v="6112.2179999999998"/>
    <m/>
    <x v="9"/>
    <x v="9"/>
    <n v="0"/>
    <x v="1"/>
    <x v="0"/>
    <x v="0"/>
    <n v="6112.2179999999998"/>
  </r>
  <r>
    <s v="A004"/>
    <x v="1"/>
    <n v="10026970"/>
    <x v="48"/>
    <s v="900"/>
    <s v="Flue Gas Duct Repl U4 - Flue Gas Duct Replacement U4"/>
    <n v="155599.03"/>
    <n v="23339.854500000001"/>
    <n v="23339.854500000001"/>
    <n v="15559.903"/>
    <n v="38899.7575"/>
    <n v="31119.806"/>
    <n v="23339.854500000001"/>
    <m/>
    <x v="9"/>
    <x v="9"/>
    <n v="0"/>
    <x v="1"/>
    <x v="0"/>
    <x v="0"/>
    <n v="23339.854500000001"/>
  </r>
  <r>
    <s v="A004"/>
    <x v="1"/>
    <n v="10026952"/>
    <x v="31"/>
    <s v="900"/>
    <s v="Gen/Exciter Inspect U4 - Generator/Exciter Inspection U4"/>
    <n v="214145.24"/>
    <n v="32121.786"/>
    <n v="32121.786"/>
    <n v="21414.524000000001"/>
    <n v="53536.31"/>
    <n v="42829.048000000003"/>
    <n v="32121.786"/>
    <n v="32121.786"/>
    <x v="9"/>
    <x v="9"/>
    <n v="-32121.786"/>
    <x v="1"/>
    <x v="0"/>
    <x v="0"/>
    <n v="0"/>
  </r>
  <r>
    <s v="A004"/>
    <x v="1"/>
    <n v="10025865"/>
    <x v="50"/>
    <s v="900"/>
    <s v="GSU Transformer Rplcmnt U34 - GSU Transformer Rplcmnt U34"/>
    <n v="1128.28"/>
    <n v="169.24199999999999"/>
    <n v="169.24199999999999"/>
    <n v="112.828"/>
    <n v="282.07"/>
    <n v="225.65600000000001"/>
    <n v="169.24199999999999"/>
    <m/>
    <x v="9"/>
    <x v="9"/>
    <n v="0"/>
    <x v="1"/>
    <x v="0"/>
    <x v="0"/>
    <n v="169.24199999999999"/>
  </r>
  <r>
    <s v="A004"/>
    <x v="1"/>
    <n v="10025932"/>
    <x v="50"/>
    <s v="900"/>
    <s v="GSU Transformer Rplcmnt U34 - U34 GSU Spare Transformer"/>
    <n v="6801.99"/>
    <n v="1020.2985"/>
    <n v="1020.2985"/>
    <n v="680.19899999999996"/>
    <n v="1700.4974999999999"/>
    <n v="1360.3979999999999"/>
    <n v="1020.2985"/>
    <m/>
    <x v="9"/>
    <x v="9"/>
    <n v="0"/>
    <x v="1"/>
    <x v="0"/>
    <x v="0"/>
    <n v="1020.2985"/>
  </r>
  <r>
    <s v="A004"/>
    <x v="1"/>
    <n v="10026160"/>
    <x v="32"/>
    <s v="900"/>
    <s v="Hot Air Gate Rplcmnt U4 - Hot Air Gate Replacement-U4"/>
    <n v="155627.98000000001"/>
    <n v="23344.197"/>
    <n v="23344.197"/>
    <n v="15562.798000000001"/>
    <n v="38906.995000000003"/>
    <n v="31125.596000000001"/>
    <n v="23344.197"/>
    <m/>
    <x v="9"/>
    <x v="9"/>
    <n v="0"/>
    <x v="1"/>
    <x v="0"/>
    <x v="0"/>
    <n v="23344.197"/>
  </r>
  <r>
    <s v="A004"/>
    <x v="1"/>
    <n v="10025711"/>
    <x v="33"/>
    <s v="900"/>
    <s v="IP Turbine Overhaul, Unit 4 - IP Turbine Overhaul, Unit 4"/>
    <n v="43524.44"/>
    <n v="6528.6660000000002"/>
    <n v="6528.6660000000002"/>
    <n v="4352.4440000000004"/>
    <n v="10881.11"/>
    <n v="8704.8880000000008"/>
    <n v="6528.6660000000002"/>
    <m/>
    <x v="9"/>
    <x v="9"/>
    <n v="0"/>
    <x v="1"/>
    <x v="0"/>
    <x v="1"/>
    <n v="6528.6660000000002"/>
  </r>
  <r>
    <s v="A004"/>
    <x v="1"/>
    <n v="10026951"/>
    <x v="34"/>
    <s v="900"/>
    <s v="LP Turbine OH U4 - LP Turbine Overhaul, Unit 4"/>
    <n v="180537.64"/>
    <n v="27080.646000000001"/>
    <n v="27080.646000000001"/>
    <n v="18053.763999999999"/>
    <n v="45134.41"/>
    <n v="36107.527999999998"/>
    <n v="27080.646000000001"/>
    <n v="16248.39"/>
    <x v="9"/>
    <x v="9"/>
    <n v="-16248.39"/>
    <x v="1"/>
    <x v="0"/>
    <x v="0"/>
    <n v="10832.256000000001"/>
  </r>
  <r>
    <s v="A004"/>
    <x v="1"/>
    <n v="10026849"/>
    <x v="35"/>
    <s v="900"/>
    <s v="Main Turbine Lube Oil Cool Repl 4 - Unit 4 Main Turbine Oil Cool Repl."/>
    <n v="196947.03"/>
    <n v="29542.054499999998"/>
    <n v="29542.054499999998"/>
    <n v="19694.703000000001"/>
    <n v="49236.7575"/>
    <n v="39389.406000000003"/>
    <n v="29542.054499999998"/>
    <m/>
    <x v="9"/>
    <x v="9"/>
    <n v="0"/>
    <x v="1"/>
    <x v="0"/>
    <x v="0"/>
    <n v="29542.054499999998"/>
  </r>
  <r>
    <s v="A004"/>
    <x v="1"/>
    <n v="10026957"/>
    <x v="24"/>
    <s v="900"/>
    <s v="PLC to DCS Retrofits U34 - PLC to DCS Retrofits U34"/>
    <n v="8167.08"/>
    <n v="1225.0619999999999"/>
    <n v="1225.0619999999999"/>
    <n v="816.70799999999997"/>
    <n v="2041.77"/>
    <n v="1633.4159999999999"/>
    <n v="1225.0619999999999"/>
    <m/>
    <x v="9"/>
    <x v="9"/>
    <n v="0"/>
    <x v="1"/>
    <x v="0"/>
    <x v="0"/>
    <n v="1225.0619999999999"/>
  </r>
  <r>
    <s v="A004"/>
    <x v="1"/>
    <n v="10026995"/>
    <x v="76"/>
    <s v="900"/>
    <s v="Scrubber ID Fan Inlet Coating U34 - Scrubber ID Fan Inlet Coating U34"/>
    <n v="23789.88"/>
    <n v="3568.482"/>
    <n v="3568.482"/>
    <n v="2378.9879999999998"/>
    <n v="5947.47"/>
    <n v="4757.9759999999997"/>
    <n v="3568.482"/>
    <n v="3568.482"/>
    <x v="9"/>
    <x v="9"/>
    <n v="-3568.482"/>
    <x v="1"/>
    <x v="0"/>
    <x v="0"/>
    <n v="0"/>
  </r>
  <r>
    <s v="A004"/>
    <x v="1"/>
    <n v="10026993"/>
    <x v="44"/>
    <s v="900"/>
    <s v="Scrubber ID Fan Motor Refurb U34 - Scrubber ID Fan Motor Refurb U34"/>
    <n v="-59358.33"/>
    <n v="-8903.7494999999999"/>
    <n v="-8903.7494999999999"/>
    <n v="-5935.8329999999996"/>
    <n v="-14839.5825"/>
    <n v="-11871.665999999999"/>
    <n v="-8903.7494999999999"/>
    <m/>
    <x v="9"/>
    <x v="9"/>
    <n v="0"/>
    <x v="1"/>
    <x v="0"/>
    <x v="0"/>
    <n v="-8903.7494999999999"/>
  </r>
  <r>
    <s v="A004"/>
    <x v="1"/>
    <n v="10026994"/>
    <x v="61"/>
    <s v="900"/>
    <s v="Scrubber Lime Slaker Rplcmnt U34 - Scrubber Lime Slaker Rplcmnt U34"/>
    <n v="22.85"/>
    <n v="3.4275000000000002"/>
    <n v="3.4275000000000002"/>
    <n v="2.2850000000000001"/>
    <n v="5.7125000000000004"/>
    <n v="4.57"/>
    <n v="3.4275000000000002"/>
    <m/>
    <x v="9"/>
    <x v="9"/>
    <n v="0"/>
    <x v="1"/>
    <x v="0"/>
    <x v="0"/>
    <n v="3.4275000000000002"/>
  </r>
  <r>
    <s v="A004"/>
    <x v="1"/>
    <n v="10026939"/>
    <x v="54"/>
    <s v="900"/>
    <s v="U4 Cooling Tower Fill Rplc. - Unit 4 Cooling Tower Replacement"/>
    <n v="773594.82"/>
    <n v="116039.223"/>
    <n v="116039.223"/>
    <n v="77359.482000000004"/>
    <n v="193398.70499999999"/>
    <n v="154718.96400000001"/>
    <n v="116039.223"/>
    <m/>
    <x v="9"/>
    <x v="9"/>
    <n v="0"/>
    <x v="1"/>
    <x v="0"/>
    <x v="0"/>
    <n v="116039.223"/>
  </r>
  <r>
    <s v="A004"/>
    <x v="1"/>
    <n v="10026778"/>
    <x v="36"/>
    <s v="900"/>
    <s v="U4 SOFA Bucket Replacement - U4 SOFA Bucket Replacement"/>
    <n v="29565.83"/>
    <n v="4434.8744999999999"/>
    <n v="4434.8744999999999"/>
    <n v="2956.5830000000001"/>
    <n v="7391.4575000000004"/>
    <n v="5913.1660000000002"/>
    <n v="4434.8744999999999"/>
    <m/>
    <x v="9"/>
    <x v="9"/>
    <n v="0"/>
    <x v="1"/>
    <x v="0"/>
    <x v="0"/>
    <n v="4434.8744999999999"/>
  </r>
  <r>
    <s v="A004"/>
    <x v="1"/>
    <n v="10026780"/>
    <x v="38"/>
    <s v="900"/>
    <s v="U4 Turbine/Generator Base OH  - U4 Turbine/Generator Base OH "/>
    <n v="608859.09"/>
    <n v="91328.863500000007"/>
    <n v="91328.863500000007"/>
    <n v="60885.909"/>
    <n v="152214.77249999999"/>
    <n v="121771.818"/>
    <n v="91328.863500000007"/>
    <n v="54797.32"/>
    <x v="9"/>
    <x v="9"/>
    <n v="-54797.32"/>
    <x v="1"/>
    <x v="0"/>
    <x v="0"/>
    <n v="36531.543500000007"/>
  </r>
  <r>
    <s v="A003"/>
    <x v="0"/>
    <n v="10026940"/>
    <x v="20"/>
    <s v="900"/>
    <s v="Admn BOP Infrastructure Bld Repwr - Admn BOP Infrastructure Bld Repwr"/>
    <n v="-2102.64"/>
    <n v="-315.39600000000002"/>
    <n v="-315.39600000000002"/>
    <n v="-210.26400000000001"/>
    <n v="-525.66"/>
    <n v="-420.52800000000002"/>
    <n v="-315.39600000000002"/>
    <m/>
    <x v="10"/>
    <x v="10"/>
    <n v="0"/>
    <x v="1"/>
    <x v="0"/>
    <x v="0"/>
    <n v="-315.39600000000002"/>
  </r>
  <r>
    <s v="A003"/>
    <x v="0"/>
    <n v="10026972"/>
    <x v="83"/>
    <s v="900"/>
    <s v="Air Preheater Basket Rplcmnt U3 - Air Preheater Basket Replacement U3"/>
    <n v="303000"/>
    <n v="45450"/>
    <n v="45450"/>
    <n v="30300"/>
    <n v="75750"/>
    <n v="60600"/>
    <n v="45450"/>
    <m/>
    <x v="10"/>
    <x v="10"/>
    <n v="0"/>
    <x v="1"/>
    <x v="0"/>
    <x v="0"/>
    <n v="45450"/>
  </r>
  <r>
    <s v="A003"/>
    <x v="0"/>
    <n v="10026947"/>
    <x v="55"/>
    <s v="900"/>
    <s v="Boiler Feed Booster Pump RB U34 - Boiler Feed Booster Pump RB U34"/>
    <n v="4860.71"/>
    <n v="729.10649999999998"/>
    <n v="729.10649999999998"/>
    <n v="486.07100000000003"/>
    <n v="1215.1775"/>
    <n v="972.14200000000005"/>
    <n v="729.10649999999998"/>
    <m/>
    <x v="10"/>
    <x v="10"/>
    <n v="0"/>
    <x v="1"/>
    <x v="0"/>
    <x v="0"/>
    <n v="729.10649999999998"/>
  </r>
  <r>
    <s v="A003"/>
    <x v="0"/>
    <n v="10026948"/>
    <x v="81"/>
    <s v="900"/>
    <s v="Boiler Feed Pump Rebuild U34 - Boiler Feed Pump RB U34"/>
    <n v="44673.89"/>
    <n v="6701.0834999999997"/>
    <n v="6701.0834999999997"/>
    <n v="4467.3890000000001"/>
    <n v="11168.4725"/>
    <n v="8934.7780000000002"/>
    <n v="6701.0834999999997"/>
    <m/>
    <x v="10"/>
    <x v="10"/>
    <n v="0"/>
    <x v="1"/>
    <x v="0"/>
    <x v="0"/>
    <n v="6701.0834999999997"/>
  </r>
  <r>
    <s v="A003"/>
    <x v="0"/>
    <n v="10026798"/>
    <x v="1"/>
    <s v="900"/>
    <s v="Brake/Shear/Elect Shop/CaBr System  - Brake/Shear/Elect Shop/CaBr System "/>
    <n v="1955.65"/>
    <n v="293.34750000000003"/>
    <n v="293.34750000000003"/>
    <n v="195.565"/>
    <n v="488.91250000000002"/>
    <n v="391.13"/>
    <n v="293.34750000000003"/>
    <m/>
    <x v="10"/>
    <x v="10"/>
    <n v="0"/>
    <x v="1"/>
    <x v="0"/>
    <x v="0"/>
    <n v="293.34750000000003"/>
  </r>
  <r>
    <s v="A003"/>
    <x v="0"/>
    <n v="10026985"/>
    <x v="84"/>
    <s v="900"/>
    <s v="Building Roof Rplcmnt U34 - Building Roof Replacement U34"/>
    <n v="69680"/>
    <n v="10452"/>
    <n v="10452"/>
    <n v="6968"/>
    <n v="17420"/>
    <n v="13936"/>
    <n v="10452"/>
    <m/>
    <x v="10"/>
    <x v="10"/>
    <n v="0"/>
    <x v="1"/>
    <x v="0"/>
    <x v="0"/>
    <n v="10452"/>
  </r>
  <r>
    <s v="A003"/>
    <x v="0"/>
    <n v="10026987"/>
    <x v="2"/>
    <s v="900"/>
    <s v="Cathodic Protection U34 - Cathodic Protection U34"/>
    <n v="44534.98"/>
    <n v="6680.2470000000003"/>
    <n v="6680.2470000000003"/>
    <n v="4453.4979999999996"/>
    <n v="11133.745000000001"/>
    <n v="8906.9959999999992"/>
    <n v="6680.2470000000003"/>
    <m/>
    <x v="10"/>
    <x v="10"/>
    <n v="0"/>
    <x v="1"/>
    <x v="0"/>
    <x v="0"/>
    <n v="6680.2470000000003"/>
  </r>
  <r>
    <s v="A003"/>
    <x v="0"/>
    <n v="10026996"/>
    <x v="71"/>
    <s v="900"/>
    <s v="Coal Belt Replacement U34 - Coal Belt Replacement U34"/>
    <n v="13811.28"/>
    <n v="2071.692"/>
    <n v="2071.692"/>
    <n v="1381.1279999999999"/>
    <n v="3452.82"/>
    <n v="2762.2559999999999"/>
    <n v="2071.692"/>
    <m/>
    <x v="10"/>
    <x v="10"/>
    <n v="0"/>
    <x v="1"/>
    <x v="0"/>
    <x v="0"/>
    <n v="2071.692"/>
  </r>
  <r>
    <s v="A003"/>
    <x v="0"/>
    <n v="10026953"/>
    <x v="57"/>
    <s v="900"/>
    <s v="Condesate Pump RB U34 - Condesate Pump Rebuild U34"/>
    <n v="3729.88"/>
    <n v="559.48199999999997"/>
    <n v="559.48199999999997"/>
    <n v="372.988"/>
    <n v="932.47"/>
    <n v="745.976"/>
    <n v="559.48199999999997"/>
    <m/>
    <x v="10"/>
    <x v="10"/>
    <n v="0"/>
    <x v="1"/>
    <x v="0"/>
    <x v="0"/>
    <n v="559.48199999999997"/>
  </r>
  <r>
    <s v="A003"/>
    <x v="0"/>
    <n v="10027023"/>
    <x v="39"/>
    <s v="900"/>
    <s v="Design Paste Plant Bypass Cont. - Design Paste Plant Bypass Cont."/>
    <n v="-14750"/>
    <n v="-2212.5"/>
    <n v="-2212.5"/>
    <n v="-1475"/>
    <n v="-3687.5"/>
    <n v="-2950"/>
    <n v="-2212.5"/>
    <m/>
    <x v="10"/>
    <x v="10"/>
    <n v="0"/>
    <x v="1"/>
    <x v="0"/>
    <x v="0"/>
    <n v="-2212.5"/>
  </r>
  <r>
    <s v="A003"/>
    <x v="0"/>
    <n v="10027022"/>
    <x v="43"/>
    <s v="900"/>
    <s v="Design/Build Dry Waste Disposal Sys - Design/Build Dry Waste Disposal Sys"/>
    <n v="293734.92"/>
    <n v="44060.237999999998"/>
    <n v="44060.237999999998"/>
    <n v="29373.491999999998"/>
    <n v="73433.73"/>
    <n v="58746.983999999997"/>
    <n v="44060.237999999998"/>
    <m/>
    <x v="10"/>
    <x v="10"/>
    <n v="0"/>
    <x v="1"/>
    <x v="0"/>
    <x v="0"/>
    <n v="44060.237999999998"/>
  </r>
  <r>
    <s v="A003"/>
    <x v="0"/>
    <n v="10026188"/>
    <x v="4"/>
    <s v="900"/>
    <s v="Fire Pump Addition - Fire Pump Addition"/>
    <n v="17156.05"/>
    <n v="2573.4074999999998"/>
    <n v="2573.4074999999998"/>
    <n v="1715.605"/>
    <n v="4289.0124999999998"/>
    <n v="3431.21"/>
    <n v="2573.4074999999998"/>
    <m/>
    <x v="10"/>
    <x v="10"/>
    <n v="0"/>
    <x v="1"/>
    <x v="0"/>
    <x v="0"/>
    <n v="2573.4074999999998"/>
  </r>
  <r>
    <s v="A003"/>
    <x v="0"/>
    <n v="10025865"/>
    <x v="50"/>
    <s v="900"/>
    <s v="GSU Transformer Rplcmnt U34 - GSU Transformer Rplcmnt U34"/>
    <n v="47448.800000000003"/>
    <n v="7117.32"/>
    <n v="7117.32"/>
    <n v="4744.88"/>
    <n v="11862.2"/>
    <n v="9489.76"/>
    <n v="7117.32"/>
    <m/>
    <x v="10"/>
    <x v="10"/>
    <n v="0"/>
    <x v="1"/>
    <x v="0"/>
    <x v="0"/>
    <n v="7117.32"/>
  </r>
  <r>
    <s v="A003"/>
    <x v="0"/>
    <n v="10025932"/>
    <x v="50"/>
    <s v="900"/>
    <s v="GSU Transformer Rplcmnt U34 - U34 GSU Spare Transformer"/>
    <n v="49626.91"/>
    <n v="7444.0365000000002"/>
    <n v="7444.0365000000002"/>
    <n v="4962.6909999999998"/>
    <n v="12406.727500000001"/>
    <n v="9925.3819999999996"/>
    <n v="7444.0365000000002"/>
    <m/>
    <x v="10"/>
    <x v="10"/>
    <n v="0"/>
    <x v="1"/>
    <x v="0"/>
    <x v="0"/>
    <n v="7444.0365000000002"/>
  </r>
  <r>
    <s v="A003"/>
    <x v="0"/>
    <n v="10026957"/>
    <x v="24"/>
    <s v="900"/>
    <s v="PLC to DCS Retrofits U34 - PLC to DCS Retrofits U34"/>
    <n v="47674.32"/>
    <n v="7151.1480000000001"/>
    <n v="7151.1480000000001"/>
    <n v="4767.4319999999998"/>
    <n v="11918.58"/>
    <n v="9534.8639999999996"/>
    <n v="7151.1480000000001"/>
    <m/>
    <x v="10"/>
    <x v="10"/>
    <n v="0"/>
    <x v="1"/>
    <x v="0"/>
    <x v="0"/>
    <n v="7151.1480000000001"/>
  </r>
  <r>
    <s v="A003"/>
    <x v="0"/>
    <n v="10026995"/>
    <x v="76"/>
    <s v="900"/>
    <s v="Scrubber ID Fan Inlet Coating U34 - Scrubber ID Fan Inlet Coating U34"/>
    <n v="183296.54"/>
    <n v="27494.481"/>
    <n v="27494.481"/>
    <n v="18329.653999999999"/>
    <n v="45824.135000000002"/>
    <n v="36659.307999999997"/>
    <n v="27494.481"/>
    <n v="27494.481"/>
    <x v="10"/>
    <x v="10"/>
    <n v="-27494.481"/>
    <x v="1"/>
    <x v="0"/>
    <x v="0"/>
    <n v="0"/>
  </r>
  <r>
    <s v="A003"/>
    <x v="0"/>
    <n v="10026949"/>
    <x v="85"/>
    <s v="900"/>
    <s v="Turb/Gen Base OH U3 - Turb/Gen. Base Overhaul U3"/>
    <n v="150000"/>
    <n v="22500"/>
    <n v="22500"/>
    <n v="15000"/>
    <n v="37500"/>
    <n v="30000"/>
    <n v="22500"/>
    <n v="13500"/>
    <x v="10"/>
    <x v="10"/>
    <n v="-13500"/>
    <x v="1"/>
    <x v="0"/>
    <x v="0"/>
    <n v="9000"/>
  </r>
  <r>
    <s v="A004"/>
    <x v="1"/>
    <n v="10026940"/>
    <x v="20"/>
    <s v="900"/>
    <s v="Admn BOP Infrastructure Bld Repwr - Admn BOP Infrastructure Bld Repwr"/>
    <n v="-2102.65"/>
    <n v="-315.39749999999901"/>
    <n v="-315.39749999999901"/>
    <n v="-210.26499999999999"/>
    <n v="-525.662499999999"/>
    <n v="-420.52999999999901"/>
    <n v="-315.39749999999901"/>
    <m/>
    <x v="10"/>
    <x v="10"/>
    <n v="0"/>
    <x v="1"/>
    <x v="0"/>
    <x v="0"/>
    <n v="-315.39749999999901"/>
  </r>
  <r>
    <s v="A004"/>
    <x v="1"/>
    <n v="10026974"/>
    <x v="52"/>
    <s v="900"/>
    <s v="Air Preheater GB Rebuild U4 - Air Preheater GearBox Rebuild U4"/>
    <n v="61349.62"/>
    <n v="9202.4429999999993"/>
    <n v="9202.4429999999993"/>
    <n v="6134.9620000000004"/>
    <n v="15337.405000000001"/>
    <n v="12269.924000000001"/>
    <n v="9202.4429999999993"/>
    <m/>
    <x v="10"/>
    <x v="10"/>
    <n v="0"/>
    <x v="1"/>
    <x v="0"/>
    <x v="0"/>
    <n v="9202.4429999999993"/>
  </r>
  <r>
    <s v="A004"/>
    <x v="1"/>
    <n v="10025713"/>
    <x v="40"/>
    <s v="900"/>
    <s v="Air Preheater-U4 - Air Preheater-U4"/>
    <n v="218384.17"/>
    <n v="32757.625499999998"/>
    <n v="32757.625499999998"/>
    <n v="21838.417000000001"/>
    <n v="54596.042500000003"/>
    <n v="43676.834000000003"/>
    <n v="32757.625499999998"/>
    <m/>
    <x v="10"/>
    <x v="10"/>
    <n v="0"/>
    <x v="1"/>
    <x v="0"/>
    <x v="0"/>
    <n v="32757.625499999998"/>
  </r>
  <r>
    <s v="A004"/>
    <x v="1"/>
    <n v="10026945"/>
    <x v="26"/>
    <s v="900"/>
    <s v="Aux Turbine Overhaul U4 - Auxiliary Turbine Overhaul U4"/>
    <n v="34058.35"/>
    <n v="5108.7524999999996"/>
    <n v="5108.7524999999996"/>
    <n v="3405.835"/>
    <n v="8514.5874999999996"/>
    <n v="6811.67"/>
    <n v="5108.7524999999996"/>
    <n v="3065.25"/>
    <x v="10"/>
    <x v="10"/>
    <n v="-3065.25"/>
    <x v="1"/>
    <x v="0"/>
    <x v="0"/>
    <n v="2043.5024999999996"/>
  </r>
  <r>
    <s v="A004"/>
    <x v="1"/>
    <n v="10026777"/>
    <x v="28"/>
    <s v="900"/>
    <s v="Boiler Burner Aux Air Rplcmnt U4 - U4 Boiler and Aux Air Replacement"/>
    <n v="546138.49"/>
    <n v="81920.773499999996"/>
    <n v="81920.773499999996"/>
    <n v="54613.849000000002"/>
    <n v="136534.6225"/>
    <n v="109227.698"/>
    <n v="81920.773499999996"/>
    <m/>
    <x v="10"/>
    <x v="10"/>
    <n v="0"/>
    <x v="1"/>
    <x v="0"/>
    <x v="0"/>
    <n v="81920.773499999996"/>
  </r>
  <r>
    <s v="A004"/>
    <x v="1"/>
    <n v="10026964"/>
    <x v="82"/>
    <s v="900"/>
    <s v="Boiler Capital Scaffolding U4 - Boiler Capital Scaffolding U4"/>
    <n v="358092.98"/>
    <n v="53713.947"/>
    <n v="53713.947"/>
    <n v="35809.298000000003"/>
    <n v="89523.244999999995"/>
    <n v="71618.596000000005"/>
    <n v="53713.947"/>
    <n v="53713.947"/>
    <x v="10"/>
    <x v="10"/>
    <n v="-53713.947"/>
    <x v="1"/>
    <x v="0"/>
    <x v="0"/>
    <n v="0"/>
  </r>
  <r>
    <s v="A004"/>
    <x v="1"/>
    <n v="10025721"/>
    <x v="62"/>
    <s v="900"/>
    <s v="Boiler Coutant Bottom Rplcmnt U4 - Boiler Coutant Bottom Rplcmnt U4"/>
    <n v="0"/>
    <n v="0"/>
    <n v="0"/>
    <n v="0"/>
    <n v="0"/>
    <n v="0"/>
    <n v="0"/>
    <m/>
    <x v="10"/>
    <x v="10"/>
    <n v="0"/>
    <x v="1"/>
    <x v="0"/>
    <x v="0"/>
    <n v="0"/>
  </r>
  <r>
    <s v="A004"/>
    <x v="1"/>
    <n v="10025717"/>
    <x v="29"/>
    <s v="900"/>
    <s v="Boiler Economizer Tube Rplc. U4 - Boiler Economizer Tube Rplc. U4"/>
    <n v="644613.07999999996"/>
    <n v="96691.962"/>
    <n v="96691.962"/>
    <n v="64461.307999999997"/>
    <n v="161153.26999999999"/>
    <n v="128922.61599999999"/>
    <n v="96691.962"/>
    <m/>
    <x v="10"/>
    <x v="10"/>
    <n v="0"/>
    <x v="1"/>
    <x v="0"/>
    <x v="0"/>
    <n v="96691.962"/>
  </r>
  <r>
    <s v="A004"/>
    <x v="1"/>
    <n v="10026947"/>
    <x v="55"/>
    <s v="900"/>
    <s v="Boiler Feed Booster Pump RB U34 - Boiler Feed Booster Pump RB U34"/>
    <n v="4860.55"/>
    <n v="729.08249999999998"/>
    <n v="729.08249999999998"/>
    <n v="486.05500000000001"/>
    <n v="1215.1375"/>
    <n v="972.11"/>
    <n v="729.08249999999998"/>
    <m/>
    <x v="10"/>
    <x v="10"/>
    <n v="0"/>
    <x v="1"/>
    <x v="0"/>
    <x v="0"/>
    <n v="729.08249999999998"/>
  </r>
  <r>
    <s v="A004"/>
    <x v="1"/>
    <n v="10026948"/>
    <x v="81"/>
    <s v="900"/>
    <s v="Boiler Feed Pump Rebuild U34 - Boiler Feed Pump RB U34"/>
    <n v="44673.47"/>
    <n v="6701.0204999999996"/>
    <n v="6701.0204999999996"/>
    <n v="4467.3469999999998"/>
    <n v="11168.3675"/>
    <n v="8934.6939999999995"/>
    <n v="6701.0204999999996"/>
    <m/>
    <x v="10"/>
    <x v="10"/>
    <n v="0"/>
    <x v="1"/>
    <x v="0"/>
    <x v="0"/>
    <n v="6701.0204999999996"/>
  </r>
  <r>
    <s v="A004"/>
    <x v="1"/>
    <n v="10025719"/>
    <x v="47"/>
    <s v="900"/>
    <s v="Boiler Snubber&amp;HangerRpl-U4 - Boiler Snubber&amp;HangerRpl-U4"/>
    <n v="88331.15"/>
    <n v="13249.672500000001"/>
    <n v="13249.672500000001"/>
    <n v="8833.1149999999998"/>
    <n v="22082.787499999999"/>
    <n v="17666.23"/>
    <n v="13249.672500000001"/>
    <m/>
    <x v="10"/>
    <x v="10"/>
    <n v="0"/>
    <x v="1"/>
    <x v="0"/>
    <x v="0"/>
    <n v="13249.672500000001"/>
  </r>
  <r>
    <s v="A004"/>
    <x v="1"/>
    <n v="10025718"/>
    <x v="68"/>
    <s v="900"/>
    <s v="Boiler Waterwall Rpl-U4 - Boiler Waterwall Rpl-U4"/>
    <n v="567339.29"/>
    <n v="85100.893500000006"/>
    <n v="85100.893500000006"/>
    <n v="56733.928999999996"/>
    <n v="141834.82250000001"/>
    <n v="113467.85799999999"/>
    <n v="85100.893500000006"/>
    <m/>
    <x v="10"/>
    <x v="10"/>
    <n v="0"/>
    <x v="1"/>
    <x v="0"/>
    <x v="0"/>
    <n v="85100.893500000006"/>
  </r>
  <r>
    <s v="A004"/>
    <x v="1"/>
    <n v="10026798"/>
    <x v="1"/>
    <s v="900"/>
    <s v="Brake/Shear/Elect Shop/CaBr System  - Brake/Shear/Elect Shop/CaBr System "/>
    <n v="1955.62"/>
    <n v="293.34300000000002"/>
    <n v="293.34300000000002"/>
    <n v="195.56200000000001"/>
    <n v="488.90499999999997"/>
    <n v="391.12400000000002"/>
    <n v="293.34300000000002"/>
    <m/>
    <x v="10"/>
    <x v="10"/>
    <n v="0"/>
    <x v="1"/>
    <x v="0"/>
    <x v="0"/>
    <n v="293.34300000000002"/>
  </r>
  <r>
    <s v="A004"/>
    <x v="1"/>
    <n v="10026985"/>
    <x v="84"/>
    <s v="900"/>
    <s v="Building Roof Rplcmnt U34 - Building Roof Replacement U34"/>
    <n v="69680"/>
    <n v="10452"/>
    <n v="10452"/>
    <n v="6968"/>
    <n v="17420"/>
    <n v="13936"/>
    <n v="10452"/>
    <m/>
    <x v="10"/>
    <x v="10"/>
    <n v="0"/>
    <x v="1"/>
    <x v="0"/>
    <x v="0"/>
    <n v="10452"/>
  </r>
  <r>
    <s v="A004"/>
    <x v="1"/>
    <n v="10027001"/>
    <x v="41"/>
    <s v="900"/>
    <s v="Capital Project Support - Capital Project Support"/>
    <n v="539987.32999999996"/>
    <n v="80998.099499999997"/>
    <n v="80998.099499999997"/>
    <n v="53998.733"/>
    <n v="134996.83249999999"/>
    <n v="107997.466"/>
    <n v="80998.099499999997"/>
    <m/>
    <x v="10"/>
    <x v="10"/>
    <n v="0"/>
    <x v="1"/>
    <x v="0"/>
    <x v="0"/>
    <n v="80998.099499999997"/>
  </r>
  <r>
    <s v="A004"/>
    <x v="1"/>
    <n v="10026987"/>
    <x v="2"/>
    <s v="900"/>
    <s v="Cathodic Protection U34 - Cathodic Protection U34"/>
    <n v="44534.98"/>
    <n v="6680.2470000000003"/>
    <n v="6680.2470000000003"/>
    <n v="4453.4979999999996"/>
    <n v="11133.745000000001"/>
    <n v="8906.9959999999992"/>
    <n v="6680.2470000000003"/>
    <m/>
    <x v="10"/>
    <x v="10"/>
    <n v="0"/>
    <x v="1"/>
    <x v="0"/>
    <x v="0"/>
    <n v="6680.2470000000003"/>
  </r>
  <r>
    <s v="A004"/>
    <x v="1"/>
    <n v="10026996"/>
    <x v="71"/>
    <s v="900"/>
    <s v="Coal Belt Replacement U34 - Coal Belt Replacement U34"/>
    <n v="13811.25"/>
    <n v="2071.6875"/>
    <n v="2071.6875"/>
    <n v="1381.125"/>
    <n v="3452.8125"/>
    <n v="2762.25"/>
    <n v="2071.6875"/>
    <m/>
    <x v="10"/>
    <x v="10"/>
    <n v="0"/>
    <x v="1"/>
    <x v="0"/>
    <x v="0"/>
    <n v="2071.6875"/>
  </r>
  <r>
    <s v="A004"/>
    <x v="1"/>
    <n v="10026979"/>
    <x v="53"/>
    <s v="900"/>
    <s v="Coal Pipe Replacement U4 - Coal Pipe Replacement U4"/>
    <n v="137843.84"/>
    <n v="20676.576000000001"/>
    <n v="20676.576000000001"/>
    <n v="13784.384"/>
    <n v="34460.959999999999"/>
    <n v="27568.768"/>
    <n v="20676.576000000001"/>
    <m/>
    <x v="10"/>
    <x v="10"/>
    <n v="0"/>
    <x v="1"/>
    <x v="0"/>
    <x v="0"/>
    <n v="20676.576000000001"/>
  </r>
  <r>
    <s v="A004"/>
    <x v="1"/>
    <n v="10027011"/>
    <x v="22"/>
    <s v="900"/>
    <s v="Combustion Monitoring Grid U4  - Combustion Monitoring Grid U4 "/>
    <n v="51285.68"/>
    <n v="7692.8519999999999"/>
    <n v="7692.8519999999999"/>
    <n v="5128.5680000000002"/>
    <n v="12821.42"/>
    <n v="10257.136"/>
    <n v="7692.8519999999999"/>
    <m/>
    <x v="10"/>
    <x v="10"/>
    <n v="0"/>
    <x v="1"/>
    <x v="0"/>
    <x v="0"/>
    <n v="7692.8519999999999"/>
  </r>
  <r>
    <s v="A004"/>
    <x v="1"/>
    <n v="10026958"/>
    <x v="86"/>
    <s v="900"/>
    <s v="Condens WB Coat Rplcmnt U4 - Condenser WtrBx Rplcmnt U4"/>
    <n v="546941.13"/>
    <n v="82041.169500000004"/>
    <n v="82041.169500000004"/>
    <n v="54694.112999999998"/>
    <n v="136735.2825"/>
    <n v="109388.226"/>
    <n v="82041.169500000004"/>
    <n v="82041.169500000004"/>
    <x v="10"/>
    <x v="10"/>
    <n v="-82041.169500000004"/>
    <x v="1"/>
    <x v="0"/>
    <x v="0"/>
    <n v="0"/>
  </r>
  <r>
    <s v="A004"/>
    <x v="1"/>
    <n v="10026953"/>
    <x v="57"/>
    <s v="900"/>
    <s v="Condesate Pump RB U34 - Condesate Pump Rebuild U34"/>
    <n v="3729.74"/>
    <n v="559.46100000000001"/>
    <n v="559.46100000000001"/>
    <n v="372.97399999999999"/>
    <n v="932.43499999999995"/>
    <n v="745.94799999999998"/>
    <n v="559.46100000000001"/>
    <m/>
    <x v="10"/>
    <x v="10"/>
    <n v="0"/>
    <x v="1"/>
    <x v="0"/>
    <x v="0"/>
    <n v="559.46100000000001"/>
  </r>
  <r>
    <s v="A004"/>
    <x v="1"/>
    <n v="10026955"/>
    <x v="30"/>
    <s v="900"/>
    <s v="DCS Hardware/Software Up U4 - DCS Hardware &amp; Software Upgrd U4 "/>
    <n v="58316.43"/>
    <n v="8747.4645"/>
    <n v="8747.4645"/>
    <n v="5831.643"/>
    <n v="14579.1075"/>
    <n v="11663.286"/>
    <n v="8747.4645"/>
    <m/>
    <x v="10"/>
    <x v="10"/>
    <n v="0"/>
    <x v="1"/>
    <x v="0"/>
    <x v="0"/>
    <n v="8747.4645"/>
  </r>
  <r>
    <s v="A004"/>
    <x v="1"/>
    <n v="10027023"/>
    <x v="39"/>
    <s v="900"/>
    <s v="Design Paste Plant Bypass Cont. - Design Paste Plant Bypass Cont."/>
    <n v="-14750"/>
    <n v="-2212.5"/>
    <n v="-2212.5"/>
    <n v="-1475"/>
    <n v="-3687.5"/>
    <n v="-2950"/>
    <n v="-2212.5"/>
    <m/>
    <x v="10"/>
    <x v="10"/>
    <n v="0"/>
    <x v="1"/>
    <x v="0"/>
    <x v="0"/>
    <n v="-2212.5"/>
  </r>
  <r>
    <s v="A004"/>
    <x v="1"/>
    <n v="10027022"/>
    <x v="43"/>
    <s v="900"/>
    <s v="Design/Build Dry Waste Disposal Sys - Design/Build Dry Waste Disposal Sys"/>
    <n v="293734.86"/>
    <n v="44060.228999999999"/>
    <n v="44060.228999999999"/>
    <n v="29373.486000000001"/>
    <n v="73433.714999999997"/>
    <n v="58746.972000000002"/>
    <n v="44060.228999999999"/>
    <m/>
    <x v="10"/>
    <x v="10"/>
    <n v="0"/>
    <x v="1"/>
    <x v="0"/>
    <x v="0"/>
    <n v="44060.228999999999"/>
  </r>
  <r>
    <s v="A004"/>
    <x v="1"/>
    <n v="10026188"/>
    <x v="4"/>
    <s v="900"/>
    <s v="Fire Pump Addition - Fire Pump Addition"/>
    <n v="17155.849999999999"/>
    <n v="2573.3775000000001"/>
    <n v="2573.3775000000001"/>
    <n v="1715.585"/>
    <n v="4288.9624999999996"/>
    <n v="3431.17"/>
    <n v="2573.3775000000001"/>
    <m/>
    <x v="10"/>
    <x v="10"/>
    <n v="0"/>
    <x v="1"/>
    <x v="0"/>
    <x v="0"/>
    <n v="2573.3775000000001"/>
  </r>
  <r>
    <s v="A004"/>
    <x v="1"/>
    <n v="10026970"/>
    <x v="48"/>
    <s v="900"/>
    <s v="Flue Gas Duct Repl U4 - Flue Gas Duct Replacement U4"/>
    <n v="277627.03999999998"/>
    <n v="41644.055999999997"/>
    <n v="41644.055999999997"/>
    <n v="27762.704000000002"/>
    <n v="69406.759999999995"/>
    <n v="55525.408000000003"/>
    <n v="41644.055999999997"/>
    <m/>
    <x v="10"/>
    <x v="10"/>
    <n v="0"/>
    <x v="1"/>
    <x v="0"/>
    <x v="0"/>
    <n v="41644.055999999997"/>
  </r>
  <r>
    <s v="A004"/>
    <x v="1"/>
    <n v="10026952"/>
    <x v="31"/>
    <s v="900"/>
    <s v="Gen/Exciter Inspect U4 - Generator/Exciter Inspection U4"/>
    <n v="168061.4"/>
    <n v="25209.21"/>
    <n v="25209.21"/>
    <n v="16806.14"/>
    <n v="42015.35"/>
    <n v="33612.28"/>
    <n v="25209.21"/>
    <n v="25209.21"/>
    <x v="10"/>
    <x v="10"/>
    <n v="-25209.21"/>
    <x v="1"/>
    <x v="0"/>
    <x v="0"/>
    <n v="0"/>
  </r>
  <r>
    <s v="A004"/>
    <x v="1"/>
    <n v="10025865"/>
    <x v="50"/>
    <s v="900"/>
    <s v="GSU Transformer Rplcmnt U34 - GSU Transformer Rplcmnt U34"/>
    <n v="47448.480000000003"/>
    <n v="7117.2719999999999"/>
    <n v="7117.2719999999999"/>
    <n v="4744.848"/>
    <n v="11862.12"/>
    <n v="9489.6959999999999"/>
    <n v="7117.2719999999999"/>
    <m/>
    <x v="10"/>
    <x v="10"/>
    <n v="0"/>
    <x v="1"/>
    <x v="0"/>
    <x v="0"/>
    <n v="7117.2719999999999"/>
  </r>
  <r>
    <s v="A004"/>
    <x v="1"/>
    <n v="10025932"/>
    <x v="50"/>
    <s v="900"/>
    <s v="GSU Transformer Rplcmnt U34 - U34 GSU Spare Transformer"/>
    <n v="49626.47"/>
    <n v="7443.9705000000004"/>
    <n v="7443.9705000000004"/>
    <n v="4962.6469999999999"/>
    <n v="12406.6175"/>
    <n v="9925.2939999999999"/>
    <n v="7443.9705000000004"/>
    <m/>
    <x v="10"/>
    <x v="10"/>
    <n v="0"/>
    <x v="1"/>
    <x v="0"/>
    <x v="0"/>
    <n v="7443.9705000000004"/>
  </r>
  <r>
    <s v="A004"/>
    <x v="1"/>
    <n v="10026160"/>
    <x v="32"/>
    <s v="900"/>
    <s v="Hot Air Gate Rplcmnt U4 - Hot Air Gate Replacement-U4"/>
    <n v="165292.29"/>
    <n v="24793.843499999999"/>
    <n v="24793.843499999999"/>
    <n v="16529.228999999999"/>
    <n v="41323.072500000002"/>
    <n v="33058.457999999999"/>
    <n v="24793.843499999999"/>
    <m/>
    <x v="10"/>
    <x v="10"/>
    <n v="0"/>
    <x v="1"/>
    <x v="0"/>
    <x v="0"/>
    <n v="24793.843499999999"/>
  </r>
  <r>
    <s v="A004"/>
    <x v="1"/>
    <n v="10025711"/>
    <x v="33"/>
    <s v="900"/>
    <s v="IP Turbine Overhaul, Unit 4 - IP Turbine Overhaul, Unit 4"/>
    <n v="14879.46"/>
    <n v="2231.9189999999999"/>
    <n v="2231.9189999999999"/>
    <n v="1487.9459999999999"/>
    <n v="3719.8649999999998"/>
    <n v="2975.8919999999998"/>
    <n v="2231.9189999999999"/>
    <n v="0"/>
    <x v="10"/>
    <x v="10"/>
    <n v="0"/>
    <x v="1"/>
    <x v="0"/>
    <x v="1"/>
    <n v="2231.9189999999999"/>
  </r>
  <r>
    <s v="A004"/>
    <x v="1"/>
    <n v="10026951"/>
    <x v="34"/>
    <s v="900"/>
    <s v="LP Turbine OH U4 - LP Turbine Overhaul, Unit 4"/>
    <n v="36058.67"/>
    <n v="5408.8005000000003"/>
    <n v="5408.8005000000003"/>
    <n v="3605.8670000000002"/>
    <n v="9014.6674999999996"/>
    <n v="7211.7340000000004"/>
    <n v="5408.8005000000003"/>
    <n v="3245.28"/>
    <x v="10"/>
    <x v="10"/>
    <n v="-3245.28"/>
    <x v="1"/>
    <x v="0"/>
    <x v="0"/>
    <n v="2163.5205000000001"/>
  </r>
  <r>
    <s v="A004"/>
    <x v="1"/>
    <n v="10026849"/>
    <x v="35"/>
    <s v="900"/>
    <s v="Main Turbine Lube Oil Cool Repl 4 - Unit 4 Main Turbine Oil Cool Repl."/>
    <n v="515.15"/>
    <n v="77.272499999999994"/>
    <n v="77.272499999999994"/>
    <n v="51.515000000000001"/>
    <n v="128.78749999999999"/>
    <n v="103.03"/>
    <n v="77.272499999999994"/>
    <m/>
    <x v="10"/>
    <x v="10"/>
    <n v="0"/>
    <x v="1"/>
    <x v="0"/>
    <x v="0"/>
    <n v="77.272499999999994"/>
  </r>
  <r>
    <s v="A004"/>
    <x v="1"/>
    <n v="10026957"/>
    <x v="24"/>
    <s v="900"/>
    <s v="PLC to DCS Retrofits U34 - PLC to DCS Retrofits U34"/>
    <n v="47673.66"/>
    <n v="7151.049"/>
    <n v="7151.049"/>
    <n v="4767.366"/>
    <n v="11918.415000000001"/>
    <n v="9534.732"/>
    <n v="7151.049"/>
    <m/>
    <x v="10"/>
    <x v="10"/>
    <n v="0"/>
    <x v="1"/>
    <x v="0"/>
    <x v="0"/>
    <n v="7151.049"/>
  </r>
  <r>
    <s v="A004"/>
    <x v="1"/>
    <n v="10026995"/>
    <x v="76"/>
    <s v="900"/>
    <s v="Scrubber ID Fan Inlet Coating U34 - Scrubber ID Fan Inlet Coating U34"/>
    <n v="183296.16"/>
    <n v="27494.423999999999"/>
    <n v="27494.423999999999"/>
    <n v="18329.616000000002"/>
    <n v="45824.04"/>
    <n v="36659.232000000004"/>
    <n v="27494.423999999999"/>
    <n v="27494.423999999999"/>
    <x v="10"/>
    <x v="10"/>
    <n v="-27494.423999999999"/>
    <x v="1"/>
    <x v="0"/>
    <x v="0"/>
    <n v="0"/>
  </r>
  <r>
    <s v="A004"/>
    <x v="1"/>
    <n v="10026988"/>
    <x v="80"/>
    <s v="900"/>
    <s v="Stack Elevator Refurb U4  - Stack Elevator Refurb U4 "/>
    <n v="737.76"/>
    <n v="110.664"/>
    <n v="110.664"/>
    <n v="73.775999999999996"/>
    <n v="184.44"/>
    <n v="147.55199999999999"/>
    <n v="110.664"/>
    <m/>
    <x v="10"/>
    <x v="10"/>
    <n v="0"/>
    <x v="1"/>
    <x v="0"/>
    <x v="0"/>
    <n v="110.664"/>
  </r>
  <r>
    <s v="A004"/>
    <x v="1"/>
    <n v="10026939"/>
    <x v="54"/>
    <s v="900"/>
    <s v="U4 Cooling Tower Fill Rplc. - Unit 4 Cooling Tower Replacement"/>
    <n v="768609.6"/>
    <n v="115291.44"/>
    <n v="115291.44"/>
    <n v="76860.960000000006"/>
    <n v="192152.4"/>
    <n v="153721.92000000001"/>
    <n v="115291.44"/>
    <m/>
    <x v="10"/>
    <x v="10"/>
    <n v="0"/>
    <x v="1"/>
    <x v="0"/>
    <x v="0"/>
    <n v="115291.44"/>
  </r>
  <r>
    <s v="A004"/>
    <x v="1"/>
    <n v="10026778"/>
    <x v="36"/>
    <s v="900"/>
    <s v="U4 SOFA Bucket Replacement - U4 SOFA Bucket Replacement"/>
    <n v="86554.96"/>
    <n v="12983.244000000001"/>
    <n v="12983.244000000001"/>
    <n v="8655.4959999999992"/>
    <n v="21638.74"/>
    <n v="17310.991999999998"/>
    <n v="12983.244000000001"/>
    <m/>
    <x v="10"/>
    <x v="10"/>
    <n v="0"/>
    <x v="1"/>
    <x v="0"/>
    <x v="0"/>
    <n v="12983.244000000001"/>
  </r>
  <r>
    <s v="A004"/>
    <x v="1"/>
    <n v="10026779"/>
    <x v="37"/>
    <s v="900"/>
    <s v="U4 TOFA Bucket Replacement  - U4 TOFA Bucket Replacement "/>
    <n v="43450.27"/>
    <n v="6517.5405000000001"/>
    <n v="6517.5405000000001"/>
    <n v="4345.027"/>
    <n v="10862.567499999999"/>
    <n v="8690.0540000000001"/>
    <n v="6517.5405000000001"/>
    <m/>
    <x v="10"/>
    <x v="10"/>
    <n v="0"/>
    <x v="1"/>
    <x v="0"/>
    <x v="0"/>
    <n v="6517.5405000000001"/>
  </r>
  <r>
    <s v="A004"/>
    <x v="1"/>
    <n v="10026780"/>
    <x v="38"/>
    <s v="900"/>
    <s v="U4 Turbine/Generator Base OH  - U4 Turbine/Generator Base OH "/>
    <n v="286018.62"/>
    <n v="42902.792999999998"/>
    <n v="42902.792999999998"/>
    <n v="28601.862000000001"/>
    <n v="71504.654999999999"/>
    <n v="57203.724000000002"/>
    <n v="42902.792999999998"/>
    <n v="25741.68"/>
    <x v="10"/>
    <x v="10"/>
    <n v="-25741.68"/>
    <x v="1"/>
    <x v="0"/>
    <x v="0"/>
    <n v="17161.112999999998"/>
  </r>
  <r>
    <s v="A003"/>
    <x v="0"/>
    <n v="10026940"/>
    <x v="20"/>
    <s v="900"/>
    <s v="Admn BOP Infrastructure Bld Repwr - Admn BOP Infrastructure Bld Repwr"/>
    <n v="2458.54"/>
    <n v="368.78100000000001"/>
    <n v="368.78100000000001"/>
    <n v="245.85400000000001"/>
    <n v="614.63499999999999"/>
    <n v="491.70800000000003"/>
    <n v="368.78100000000001"/>
    <m/>
    <x v="11"/>
    <x v="11"/>
    <n v="0"/>
    <x v="1"/>
    <x v="0"/>
    <x v="0"/>
    <n v="368.78100000000001"/>
  </r>
  <r>
    <s v="A003"/>
    <x v="0"/>
    <n v="10026598"/>
    <x v="21"/>
    <s v="900"/>
    <s v="Aux Transformer Rplcmnt U3 - AUX Transformer Unit 3"/>
    <n v="124.1"/>
    <n v="18.614999999999998"/>
    <n v="18.614999999999998"/>
    <n v="12.41"/>
    <n v="31.024999999999999"/>
    <n v="24.82"/>
    <n v="18.614999999999998"/>
    <m/>
    <x v="11"/>
    <x v="11"/>
    <n v="0"/>
    <x v="1"/>
    <x v="0"/>
    <x v="0"/>
    <n v="18.614999999999998"/>
  </r>
  <r>
    <s v="A003"/>
    <x v="0"/>
    <n v="10026967"/>
    <x v="73"/>
    <s v="900"/>
    <s v="Boiler Burner Aux Air Rplcmnt U3 - U3 Boiler and Aux Air Replacement"/>
    <n v="164766.75"/>
    <n v="24715.012500000001"/>
    <n v="24715.012500000001"/>
    <n v="16476.674999999999"/>
    <n v="41191.6875"/>
    <n v="32953.35"/>
    <n v="24715.012500000001"/>
    <m/>
    <x v="11"/>
    <x v="11"/>
    <n v="0"/>
    <x v="1"/>
    <x v="0"/>
    <x v="0"/>
    <n v="24715.012500000001"/>
  </r>
  <r>
    <s v="A003"/>
    <x v="0"/>
    <n v="10026947"/>
    <x v="55"/>
    <s v="900"/>
    <s v="Boiler Feed Booster Pump RB U34 - Boiler Feed Booster Pump RB U34"/>
    <n v="324.51"/>
    <n v="48.676499999999997"/>
    <n v="48.676499999999997"/>
    <n v="32.451000000000001"/>
    <n v="81.127499999999998"/>
    <n v="64.902000000000001"/>
    <n v="48.676499999999997"/>
    <m/>
    <x v="11"/>
    <x v="11"/>
    <n v="0"/>
    <x v="1"/>
    <x v="0"/>
    <x v="0"/>
    <n v="48.676499999999997"/>
  </r>
  <r>
    <s v="A003"/>
    <x v="0"/>
    <n v="10026948"/>
    <x v="81"/>
    <s v="900"/>
    <s v="Boiler Feed Pump Rebuild U34 - Boiler Feed Pump RB U34"/>
    <n v="8071.59"/>
    <n v="1210.7384999999999"/>
    <n v="1210.7384999999999"/>
    <n v="807.15899999999999"/>
    <n v="2017.8975"/>
    <n v="1614.318"/>
    <n v="1210.7384999999999"/>
    <m/>
    <x v="11"/>
    <x v="11"/>
    <n v="0"/>
    <x v="1"/>
    <x v="0"/>
    <x v="0"/>
    <n v="1210.7384999999999"/>
  </r>
  <r>
    <s v="A003"/>
    <x v="0"/>
    <n v="10026975"/>
    <x v="87"/>
    <s v="900"/>
    <s v="Boiler Wtr Wall Maint. U3 - Boiler Water Wall Maintenance U3"/>
    <n v="61306.16"/>
    <n v="9195.9240000000009"/>
    <n v="9195.9240000000009"/>
    <n v="6130.616"/>
    <n v="15326.54"/>
    <n v="12261.232"/>
    <n v="9195.9240000000009"/>
    <m/>
    <x v="11"/>
    <x v="11"/>
    <n v="0"/>
    <x v="1"/>
    <x v="0"/>
    <x v="0"/>
    <n v="9195.9240000000009"/>
  </r>
  <r>
    <s v="A003"/>
    <x v="0"/>
    <n v="10026798"/>
    <x v="1"/>
    <s v="900"/>
    <s v="Brake/Shear/Elect Shop/CaBr System  - Brake/Shear/Elect Shop/CaBr System "/>
    <n v="2083.84"/>
    <n v="312.57600000000002"/>
    <n v="312.57600000000002"/>
    <n v="208.38399999999999"/>
    <n v="520.96"/>
    <n v="416.76799999999997"/>
    <n v="312.57600000000002"/>
    <m/>
    <x v="11"/>
    <x v="11"/>
    <n v="0"/>
    <x v="1"/>
    <x v="0"/>
    <x v="0"/>
    <n v="312.57600000000002"/>
  </r>
  <r>
    <s v="A003"/>
    <x v="0"/>
    <n v="10026985"/>
    <x v="84"/>
    <s v="900"/>
    <s v="Building Roof Rplcmnt U34 - Building Roof Replacement U34"/>
    <n v="64320"/>
    <n v="9648"/>
    <n v="9648"/>
    <n v="6432"/>
    <n v="16080"/>
    <n v="12864"/>
    <n v="9648"/>
    <m/>
    <x v="11"/>
    <x v="11"/>
    <n v="0"/>
    <x v="1"/>
    <x v="0"/>
    <x v="0"/>
    <n v="9648"/>
  </r>
  <r>
    <s v="A003"/>
    <x v="0"/>
    <n v="10026982"/>
    <x v="65"/>
    <s v="900"/>
    <s v="Circ Wtr Pump/Motor Rebuild U34 - Circ Water Pump/Motor Rebuild U34"/>
    <n v="102586.5"/>
    <n v="15387.975"/>
    <n v="15387.975"/>
    <n v="10258.65"/>
    <n v="25646.625"/>
    <n v="20517.3"/>
    <n v="15387.975"/>
    <m/>
    <x v="11"/>
    <x v="11"/>
    <n v="0"/>
    <x v="1"/>
    <x v="0"/>
    <x v="0"/>
    <n v="15387.975"/>
  </r>
  <r>
    <s v="A003"/>
    <x v="0"/>
    <n v="10026996"/>
    <x v="71"/>
    <s v="900"/>
    <s v="Coal Belt Replacement U34 - Coal Belt Replacement U34"/>
    <n v="-1323.55"/>
    <n v="-198.5325"/>
    <n v="-198.5325"/>
    <n v="-132.35499999999999"/>
    <n v="-330.88749999999999"/>
    <n v="-264.70999999999998"/>
    <n v="-198.5325"/>
    <m/>
    <x v="11"/>
    <x v="11"/>
    <n v="0"/>
    <x v="1"/>
    <x v="0"/>
    <x v="0"/>
    <n v="-198.5325"/>
  </r>
  <r>
    <s v="A003"/>
    <x v="0"/>
    <n v="10026953"/>
    <x v="57"/>
    <s v="900"/>
    <s v="Condesate Pump RB U34 - Condesate Pump Rebuild U34"/>
    <n v="39702.54"/>
    <n v="5955.3810000000003"/>
    <n v="5955.3810000000003"/>
    <n v="3970.2539999999999"/>
    <n v="9925.6350000000002"/>
    <n v="7940.5079999999998"/>
    <n v="5955.3810000000003"/>
    <m/>
    <x v="11"/>
    <x v="11"/>
    <n v="0"/>
    <x v="1"/>
    <x v="0"/>
    <x v="0"/>
    <n v="5955.3810000000003"/>
  </r>
  <r>
    <s v="A003"/>
    <x v="0"/>
    <n v="10027050"/>
    <x v="66"/>
    <s v="900"/>
    <s v="Continuous Particulate Monitor U3 - Continuous Particulate Monitor U3"/>
    <n v="3797.28"/>
    <n v="569.59199999999998"/>
    <n v="569.59199999999998"/>
    <n v="379.72800000000001"/>
    <n v="949.32"/>
    <n v="759.45600000000002"/>
    <n v="569.59199999999998"/>
    <m/>
    <x v="11"/>
    <x v="11"/>
    <n v="0"/>
    <x v="1"/>
    <x v="0"/>
    <x v="0"/>
    <n v="569.59199999999998"/>
  </r>
  <r>
    <s v="A003"/>
    <x v="0"/>
    <n v="10027023"/>
    <x v="39"/>
    <s v="900"/>
    <s v="Design Paste Plant Bypass Cont. - Design Paste Plant Bypass Cont."/>
    <n v="43875"/>
    <n v="6581.25"/>
    <n v="6581.25"/>
    <n v="4387.5"/>
    <n v="10968.75"/>
    <n v="8775"/>
    <n v="6581.25"/>
    <m/>
    <x v="11"/>
    <x v="11"/>
    <n v="0"/>
    <x v="1"/>
    <x v="0"/>
    <x v="0"/>
    <n v="6581.25"/>
  </r>
  <r>
    <s v="A003"/>
    <x v="0"/>
    <n v="10027022"/>
    <x v="43"/>
    <s v="900"/>
    <s v="Design/Build Dry Waste Disposal Sys - Design/Build Dry Waste Disposal Sys"/>
    <n v="332828.5"/>
    <n v="49924.275000000001"/>
    <n v="49924.275000000001"/>
    <n v="33282.85"/>
    <n v="83207.125"/>
    <n v="66565.7"/>
    <n v="49924.275000000001"/>
    <m/>
    <x v="11"/>
    <x v="11"/>
    <n v="0"/>
    <x v="1"/>
    <x v="0"/>
    <x v="0"/>
    <n v="49924.275000000001"/>
  </r>
  <r>
    <s v="A003"/>
    <x v="0"/>
    <n v="10026188"/>
    <x v="4"/>
    <s v="900"/>
    <s v="Fire Pump Addition - Fire Pump Addition"/>
    <n v="11815.94"/>
    <n v="1772.3910000000001"/>
    <n v="1772.3910000000001"/>
    <n v="1181.5940000000001"/>
    <n v="2953.9850000000001"/>
    <n v="2363.1880000000001"/>
    <n v="1772.3910000000001"/>
    <m/>
    <x v="11"/>
    <x v="11"/>
    <n v="0"/>
    <x v="1"/>
    <x v="0"/>
    <x v="0"/>
    <n v="1772.3910000000001"/>
  </r>
  <r>
    <s v="A003"/>
    <x v="0"/>
    <n v="10025865"/>
    <x v="50"/>
    <s v="900"/>
    <s v="GSU Transformer Rplcmnt U34 - GSU Transformer Rplcmnt U34"/>
    <n v="7127.37"/>
    <n v="1069.1054999999999"/>
    <n v="1069.1054999999999"/>
    <n v="712.73699999999997"/>
    <n v="1781.8425"/>
    <n v="1425.4739999999999"/>
    <n v="1069.1054999999999"/>
    <m/>
    <x v="11"/>
    <x v="11"/>
    <n v="0"/>
    <x v="1"/>
    <x v="0"/>
    <x v="0"/>
    <n v="1069.1054999999999"/>
  </r>
  <r>
    <s v="A003"/>
    <x v="0"/>
    <n v="10025932"/>
    <x v="50"/>
    <s v="900"/>
    <s v="GSU Transformer Rplcmnt U34 - U34 GSU Spare Transformer"/>
    <n v="7306.38"/>
    <n v="1095.9570000000001"/>
    <n v="1095.9570000000001"/>
    <n v="730.63800000000003"/>
    <n v="1826.595"/>
    <n v="1461.2760000000001"/>
    <n v="1095.9570000000001"/>
    <m/>
    <x v="11"/>
    <x v="11"/>
    <n v="0"/>
    <x v="1"/>
    <x v="0"/>
    <x v="0"/>
    <n v="1095.9570000000001"/>
  </r>
  <r>
    <s v="A003"/>
    <x v="0"/>
    <n v="10026971"/>
    <x v="67"/>
    <s v="900"/>
    <s v="PA Fan Motor Rewind/Refurb U34 - PA Fan Motor Rewind/Refurb U34"/>
    <n v="14580.21"/>
    <n v="2187.0315000000001"/>
    <n v="2187.0315000000001"/>
    <n v="1458.021"/>
    <n v="3645.0524999999998"/>
    <n v="2916.0419999999999"/>
    <n v="2187.0315000000001"/>
    <m/>
    <x v="11"/>
    <x v="11"/>
    <n v="0"/>
    <x v="1"/>
    <x v="0"/>
    <x v="0"/>
    <n v="2187.0315000000001"/>
  </r>
  <r>
    <s v="A003"/>
    <x v="0"/>
    <n v="10026957"/>
    <x v="24"/>
    <s v="900"/>
    <s v="PLC to DCS Retrofits U34 - PLC to DCS Retrofits U34"/>
    <n v="16779.34"/>
    <n v="2516.9009999999998"/>
    <n v="2516.9009999999998"/>
    <n v="1677.934"/>
    <n v="4194.835"/>
    <n v="3355.8679999999999"/>
    <n v="2516.9009999999998"/>
    <m/>
    <x v="11"/>
    <x v="11"/>
    <n v="0"/>
    <x v="1"/>
    <x v="0"/>
    <x v="0"/>
    <n v="2516.9009999999998"/>
  </r>
  <r>
    <s v="A003"/>
    <x v="0"/>
    <n v="10026995"/>
    <x v="76"/>
    <s v="900"/>
    <s v="Scrubber ID Fan Inlet Coating U34 - Scrubber ID Fan Inlet Coating U34"/>
    <n v="11496.31"/>
    <n v="1724.4465"/>
    <n v="1724.4465"/>
    <n v="1149.6310000000001"/>
    <n v="2874.0774999999999"/>
    <n v="2299.2620000000002"/>
    <n v="1724.4465"/>
    <n v="1724.4465"/>
    <x v="11"/>
    <x v="11"/>
    <n v="-1724.4465"/>
    <x v="1"/>
    <x v="0"/>
    <x v="0"/>
    <n v="0"/>
  </r>
  <r>
    <s v="A003"/>
    <x v="0"/>
    <n v="10026994"/>
    <x v="61"/>
    <s v="900"/>
    <s v="Scrubber Lime Slaker Rplcmnt U34 - Scrubber Lime Slaker Rplcmnt U34"/>
    <n v="72.2"/>
    <n v="10.83"/>
    <n v="10.83"/>
    <n v="7.22"/>
    <n v="18.05"/>
    <n v="14.44"/>
    <n v="10.83"/>
    <m/>
    <x v="11"/>
    <x v="11"/>
    <n v="0"/>
    <x v="1"/>
    <x v="0"/>
    <x v="0"/>
    <n v="10.83"/>
  </r>
  <r>
    <s v="A003"/>
    <x v="0"/>
    <n v="10026949"/>
    <x v="85"/>
    <s v="900"/>
    <s v="Turb/Gen Base OH U3 - Turb/Gen. Base Overhaul U3"/>
    <n v="0"/>
    <n v="0"/>
    <n v="0"/>
    <n v="0"/>
    <n v="0"/>
    <n v="0"/>
    <n v="0"/>
    <n v="0"/>
    <x v="11"/>
    <x v="11"/>
    <n v="0"/>
    <x v="1"/>
    <x v="0"/>
    <x v="0"/>
    <n v="0"/>
  </r>
  <r>
    <s v="A003"/>
    <x v="0"/>
    <n v="10027000"/>
    <x v="79"/>
    <s v="900"/>
    <s v="Vehicle Replacement U34 - Vehicle Rplcmnt U34"/>
    <n v="13050"/>
    <n v="1957.5"/>
    <n v="1957.5"/>
    <n v="1305"/>
    <n v="3262.5"/>
    <n v="2610"/>
    <n v="1957.5"/>
    <m/>
    <x v="11"/>
    <x v="11"/>
    <n v="0"/>
    <x v="1"/>
    <x v="0"/>
    <x v="0"/>
    <n v="1957.5"/>
  </r>
  <r>
    <s v="A004"/>
    <x v="1"/>
    <n v="10027099"/>
    <x v="88"/>
    <s v="900"/>
    <s v="4-5 Feedwater Heater Rplcmnt - Feedwater Heater Rplcmnt, 4-5"/>
    <n v="44000"/>
    <n v="6600"/>
    <n v="6600"/>
    <n v="4400"/>
    <n v="11000"/>
    <n v="8800"/>
    <n v="6600"/>
    <m/>
    <x v="11"/>
    <x v="11"/>
    <n v="0"/>
    <x v="1"/>
    <x v="0"/>
    <x v="0"/>
    <n v="6600"/>
  </r>
  <r>
    <s v="A004"/>
    <x v="1"/>
    <n v="10026940"/>
    <x v="20"/>
    <s v="900"/>
    <s v="Admn BOP Infrastructure Bld Repwr - Admn BOP Infrastructure Bld Repwr"/>
    <n v="2458.54"/>
    <n v="368.78100000000001"/>
    <n v="368.78100000000001"/>
    <n v="245.85400000000001"/>
    <n v="614.63499999999999"/>
    <n v="491.70800000000003"/>
    <n v="368.78100000000001"/>
    <m/>
    <x v="11"/>
    <x v="11"/>
    <n v="0"/>
    <x v="1"/>
    <x v="0"/>
    <x v="0"/>
    <n v="368.78100000000001"/>
  </r>
  <r>
    <s v="A004"/>
    <x v="1"/>
    <n v="10026974"/>
    <x v="52"/>
    <s v="900"/>
    <s v="Air Preheater GB Rebuild U4 - Air Preheater GearBox Rebuild U4"/>
    <n v="37776.14"/>
    <n v="5666.4210000000003"/>
    <n v="5666.4210000000003"/>
    <n v="3777.614"/>
    <n v="9444.0349999999999"/>
    <n v="7555.2280000000001"/>
    <n v="5666.4210000000003"/>
    <m/>
    <x v="11"/>
    <x v="11"/>
    <n v="0"/>
    <x v="1"/>
    <x v="0"/>
    <x v="0"/>
    <n v="5666.4210000000003"/>
  </r>
  <r>
    <s v="A004"/>
    <x v="1"/>
    <n v="10025713"/>
    <x v="40"/>
    <s v="900"/>
    <s v="Air Preheater-U4 - Air Preheater-U4"/>
    <n v="92018.83"/>
    <n v="13802.824500000001"/>
    <n v="13802.824500000001"/>
    <n v="9201.8829999999998"/>
    <n v="23004.7075"/>
    <n v="18403.766"/>
    <n v="13802.824500000001"/>
    <m/>
    <x v="11"/>
    <x v="11"/>
    <n v="0"/>
    <x v="1"/>
    <x v="0"/>
    <x v="0"/>
    <n v="13802.824500000001"/>
  </r>
  <r>
    <s v="A004"/>
    <x v="1"/>
    <n v="10026945"/>
    <x v="26"/>
    <s v="900"/>
    <s v="Aux Turbine Overhaul U4 - Auxiliary Turbine Overhaul U4"/>
    <n v="141095.20000000001"/>
    <n v="21164.28"/>
    <n v="21164.28"/>
    <n v="14109.52"/>
    <n v="35273.800000000003"/>
    <n v="28219.040000000001"/>
    <n v="21164.28"/>
    <n v="12698.57"/>
    <x v="11"/>
    <x v="11"/>
    <n v="-12698.57"/>
    <x v="1"/>
    <x v="0"/>
    <x v="0"/>
    <n v="8465.7099999999991"/>
  </r>
  <r>
    <s v="A004"/>
    <x v="1"/>
    <n v="10026777"/>
    <x v="28"/>
    <s v="900"/>
    <s v="Boiler Burner Aux Air Rplcmnt U4 - U4 Boiler and Aux Air Replacement"/>
    <n v="203785.35"/>
    <n v="30567.802500000002"/>
    <n v="30567.802500000002"/>
    <n v="20378.535"/>
    <n v="50946.337500000001"/>
    <n v="40757.07"/>
    <n v="30567.802500000002"/>
    <m/>
    <x v="11"/>
    <x v="11"/>
    <n v="0"/>
    <x v="1"/>
    <x v="0"/>
    <x v="0"/>
    <n v="30567.802500000002"/>
  </r>
  <r>
    <s v="A004"/>
    <x v="1"/>
    <n v="10026965"/>
    <x v="46"/>
    <s v="900"/>
    <s v="Boiler Capital Elevator U4 - Boiler Capital Elevator U4"/>
    <n v="25297.759999999998"/>
    <n v="3794.6640000000002"/>
    <n v="3794.6640000000002"/>
    <n v="2529.7759999999998"/>
    <n v="6324.44"/>
    <n v="5059.5519999999997"/>
    <n v="3794.6640000000002"/>
    <n v="3794.6640000000002"/>
    <x v="11"/>
    <x v="11"/>
    <n v="-3794.6640000000002"/>
    <x v="1"/>
    <x v="0"/>
    <x v="0"/>
    <n v="0"/>
  </r>
  <r>
    <s v="A004"/>
    <x v="1"/>
    <n v="10026964"/>
    <x v="82"/>
    <s v="900"/>
    <s v="Boiler Capital Scaffolding U4 - Boiler Capital Scaffolding U4"/>
    <n v="74684.59"/>
    <n v="11202.6885"/>
    <n v="11202.6885"/>
    <n v="7468.4589999999998"/>
    <n v="18671.147499999999"/>
    <n v="14936.918"/>
    <n v="11202.6885"/>
    <n v="11202.6885"/>
    <x v="11"/>
    <x v="11"/>
    <n v="-11202.6885"/>
    <x v="1"/>
    <x v="0"/>
    <x v="0"/>
    <n v="0"/>
  </r>
  <r>
    <s v="A004"/>
    <x v="1"/>
    <n v="10025717"/>
    <x v="29"/>
    <s v="900"/>
    <s v="Boiler Economizer Tube Rplc. U4 - Boiler Economizer Tube Rplc. U4"/>
    <n v="-55210.07"/>
    <n v="-8281.5105000000003"/>
    <n v="-8281.5105000000003"/>
    <n v="-5521.0069999999996"/>
    <n v="-13802.5175"/>
    <n v="-11042.013999999999"/>
    <n v="-8281.5105000000003"/>
    <m/>
    <x v="11"/>
    <x v="11"/>
    <n v="0"/>
    <x v="1"/>
    <x v="0"/>
    <x v="0"/>
    <n v="-8281.5105000000003"/>
  </r>
  <r>
    <s v="A004"/>
    <x v="1"/>
    <n v="10026947"/>
    <x v="55"/>
    <s v="900"/>
    <s v="Boiler Feed Booster Pump RB U34 - Boiler Feed Booster Pump RB U34"/>
    <n v="324.49"/>
    <n v="48.673499999999997"/>
    <n v="48.673499999999997"/>
    <n v="32.448999999999998"/>
    <n v="81.122500000000002"/>
    <n v="64.897999999999996"/>
    <n v="48.673499999999997"/>
    <m/>
    <x v="11"/>
    <x v="11"/>
    <n v="0"/>
    <x v="1"/>
    <x v="0"/>
    <x v="0"/>
    <n v="48.673499999999997"/>
  </r>
  <r>
    <s v="A004"/>
    <x v="1"/>
    <n v="10026948"/>
    <x v="81"/>
    <s v="900"/>
    <s v="Boiler Feed Pump Rebuild U34 - Boiler Feed Pump RB U34"/>
    <n v="8071.28"/>
    <n v="1210.692"/>
    <n v="1210.692"/>
    <n v="807.12800000000004"/>
    <n v="2017.82"/>
    <n v="1614.2560000000001"/>
    <n v="1210.692"/>
    <m/>
    <x v="11"/>
    <x v="11"/>
    <n v="0"/>
    <x v="1"/>
    <x v="0"/>
    <x v="0"/>
    <n v="1210.692"/>
  </r>
  <r>
    <s v="A004"/>
    <x v="1"/>
    <n v="10025719"/>
    <x v="47"/>
    <s v="900"/>
    <s v="Boiler Snubber&amp;HangerRpl-U4 - Boiler Snubber&amp;HangerRpl-U4"/>
    <n v="28688.880000000001"/>
    <n v="4303.3320000000003"/>
    <n v="4303.3320000000003"/>
    <n v="2868.8879999999999"/>
    <n v="7172.22"/>
    <n v="5737.7759999999998"/>
    <n v="4303.3320000000003"/>
    <m/>
    <x v="11"/>
    <x v="11"/>
    <n v="0"/>
    <x v="1"/>
    <x v="0"/>
    <x v="0"/>
    <n v="4303.3320000000003"/>
  </r>
  <r>
    <s v="A004"/>
    <x v="1"/>
    <n v="10025718"/>
    <x v="68"/>
    <s v="900"/>
    <s v="Boiler Waterwall Rpl-U4 - Boiler Waterwall Rpl-U4"/>
    <n v="25147.24"/>
    <n v="3772.0859999999998"/>
    <n v="3772.0859999999998"/>
    <n v="2514.7240000000002"/>
    <n v="6286.81"/>
    <n v="5029.4480000000003"/>
    <n v="3772.0859999999998"/>
    <m/>
    <x v="11"/>
    <x v="11"/>
    <n v="0"/>
    <x v="1"/>
    <x v="0"/>
    <x v="0"/>
    <n v="3772.0859999999998"/>
  </r>
  <r>
    <s v="A004"/>
    <x v="1"/>
    <n v="10026798"/>
    <x v="1"/>
    <s v="900"/>
    <s v="Brake/Shear/Elect Shop/CaBr System  - Brake/Shear/Elect Shop/CaBr System "/>
    <n v="2083.8200000000002"/>
    <n v="312.57299999999998"/>
    <n v="312.57299999999998"/>
    <n v="208.38200000000001"/>
    <n v="520.95500000000004"/>
    <n v="416.76400000000001"/>
    <n v="312.57299999999998"/>
    <m/>
    <x v="11"/>
    <x v="11"/>
    <n v="0"/>
    <x v="1"/>
    <x v="0"/>
    <x v="0"/>
    <n v="312.57299999999998"/>
  </r>
  <r>
    <s v="A004"/>
    <x v="1"/>
    <n v="10026985"/>
    <x v="84"/>
    <s v="900"/>
    <s v="Building Roof Rplcmnt U34 - Building Roof Replacement U34"/>
    <n v="64320"/>
    <n v="9648"/>
    <n v="9648"/>
    <n v="6432"/>
    <n v="16080"/>
    <n v="12864"/>
    <n v="9648"/>
    <m/>
    <x v="11"/>
    <x v="11"/>
    <n v="0"/>
    <x v="1"/>
    <x v="0"/>
    <x v="0"/>
    <n v="9648"/>
  </r>
  <r>
    <s v="A004"/>
    <x v="1"/>
    <n v="10027001"/>
    <x v="41"/>
    <s v="900"/>
    <s v="Capital Project Support - Capital Project Support"/>
    <n v="402306.83"/>
    <n v="60346.0245"/>
    <n v="60346.0245"/>
    <n v="40230.682999999997"/>
    <n v="100576.7075"/>
    <n v="80461.365999999995"/>
    <n v="60346.0245"/>
    <m/>
    <x v="11"/>
    <x v="11"/>
    <n v="0"/>
    <x v="1"/>
    <x v="0"/>
    <x v="0"/>
    <n v="60346.0245"/>
  </r>
  <r>
    <s v="A004"/>
    <x v="1"/>
    <n v="10026982"/>
    <x v="65"/>
    <s v="900"/>
    <s v="Circ Wtr Pump/Motor Rebuild U34 - Circ Water Pump/Motor Rebuild U34"/>
    <n v="102586.5"/>
    <n v="15387.975"/>
    <n v="15387.975"/>
    <n v="10258.65"/>
    <n v="25646.625"/>
    <n v="20517.3"/>
    <n v="15387.975"/>
    <m/>
    <x v="11"/>
    <x v="11"/>
    <n v="0"/>
    <x v="1"/>
    <x v="0"/>
    <x v="0"/>
    <n v="15387.975"/>
  </r>
  <r>
    <s v="A004"/>
    <x v="1"/>
    <n v="10026996"/>
    <x v="71"/>
    <s v="900"/>
    <s v="Coal Belt Replacement U34 - Coal Belt Replacement U34"/>
    <n v="-1323.55"/>
    <n v="-198.5325"/>
    <n v="-198.5325"/>
    <n v="-132.35499999999999"/>
    <n v="-330.88749999999999"/>
    <n v="-264.70999999999998"/>
    <n v="-198.5325"/>
    <m/>
    <x v="11"/>
    <x v="11"/>
    <n v="0"/>
    <x v="1"/>
    <x v="0"/>
    <x v="0"/>
    <n v="-198.5325"/>
  </r>
  <r>
    <s v="A004"/>
    <x v="1"/>
    <n v="10026979"/>
    <x v="53"/>
    <s v="900"/>
    <s v="Coal Pipe Replacement U4 - Coal Pipe Replacement U4"/>
    <n v="65090.01"/>
    <n v="9763.5015000000003"/>
    <n v="9763.5015000000003"/>
    <n v="6509.0010000000002"/>
    <n v="16272.502500000001"/>
    <n v="13018.002"/>
    <n v="9763.5015000000003"/>
    <m/>
    <x v="11"/>
    <x v="11"/>
    <n v="0"/>
    <x v="1"/>
    <x v="0"/>
    <x v="0"/>
    <n v="9763.5015000000003"/>
  </r>
  <r>
    <s v="A004"/>
    <x v="1"/>
    <n v="10026958"/>
    <x v="86"/>
    <s v="900"/>
    <s v="Condens WB Coat Rplcmnt U4 - Condenser WtrBx Rplcmnt U4"/>
    <n v="5282.33"/>
    <n v="792.34950000000003"/>
    <n v="792.34950000000003"/>
    <n v="528.23299999999995"/>
    <n v="1320.5825"/>
    <n v="1056.4659999999999"/>
    <n v="792.34950000000003"/>
    <n v="792.34950000000003"/>
    <x v="11"/>
    <x v="11"/>
    <n v="-792.34950000000003"/>
    <x v="1"/>
    <x v="0"/>
    <x v="0"/>
    <n v="0"/>
  </r>
  <r>
    <s v="A004"/>
    <x v="1"/>
    <n v="10026953"/>
    <x v="57"/>
    <s v="900"/>
    <s v="Condesate Pump RB U34 - Condesate Pump Rebuild U34"/>
    <n v="39702.42"/>
    <n v="5955.3630000000003"/>
    <n v="5955.3630000000003"/>
    <n v="3970.2420000000002"/>
    <n v="9925.6049999999996"/>
    <n v="7940.4840000000004"/>
    <n v="5955.3630000000003"/>
    <m/>
    <x v="11"/>
    <x v="11"/>
    <n v="0"/>
    <x v="1"/>
    <x v="0"/>
    <x v="0"/>
    <n v="5955.3630000000003"/>
  </r>
  <r>
    <s v="A004"/>
    <x v="1"/>
    <n v="10027051"/>
    <x v="69"/>
    <s v="900"/>
    <s v="Continuous Particulate Monitor U4 - Continuous Particulate Monitor U4"/>
    <n v="9002.7199999999993"/>
    <n v="1350.4079999999999"/>
    <n v="1350.4079999999999"/>
    <n v="900.27200000000005"/>
    <n v="2250.6799999999998"/>
    <n v="1800.5440000000001"/>
    <n v="1350.4079999999999"/>
    <m/>
    <x v="11"/>
    <x v="11"/>
    <n v="0"/>
    <x v="1"/>
    <x v="0"/>
    <x v="0"/>
    <n v="1350.4079999999999"/>
  </r>
  <r>
    <s v="A004"/>
    <x v="1"/>
    <n v="10026955"/>
    <x v="30"/>
    <s v="900"/>
    <s v="DCS Hardware/Software Up U4 - DCS Hardware &amp; Software Upgrd U4 "/>
    <n v="41020.94"/>
    <n v="6153.1409999999996"/>
    <n v="6153.1409999999996"/>
    <n v="4102.0940000000001"/>
    <n v="10255.235000000001"/>
    <n v="8204.1880000000001"/>
    <n v="6153.1409999999996"/>
    <m/>
    <x v="11"/>
    <x v="11"/>
    <n v="0"/>
    <x v="1"/>
    <x v="0"/>
    <x v="0"/>
    <n v="6153.1409999999996"/>
  </r>
  <r>
    <s v="A004"/>
    <x v="1"/>
    <n v="10027023"/>
    <x v="39"/>
    <s v="900"/>
    <s v="Design Paste Plant Bypass Cont. - Design Paste Plant Bypass Cont."/>
    <n v="43875"/>
    <n v="6581.25"/>
    <n v="6581.25"/>
    <n v="4387.5"/>
    <n v="10968.75"/>
    <n v="8775"/>
    <n v="6581.25"/>
    <m/>
    <x v="11"/>
    <x v="11"/>
    <n v="0"/>
    <x v="1"/>
    <x v="0"/>
    <x v="0"/>
    <n v="6581.25"/>
  </r>
  <r>
    <s v="A004"/>
    <x v="1"/>
    <n v="10027022"/>
    <x v="43"/>
    <s v="900"/>
    <s v="Design/Build Dry Waste Disposal Sys - Design/Build Dry Waste Disposal Sys"/>
    <n v="332828.40000000002"/>
    <n v="49924.26"/>
    <n v="49924.26"/>
    <n v="33282.839999999997"/>
    <n v="83207.100000000006"/>
    <n v="66565.679999999993"/>
    <n v="49924.26"/>
    <m/>
    <x v="11"/>
    <x v="11"/>
    <n v="0"/>
    <x v="1"/>
    <x v="0"/>
    <x v="0"/>
    <n v="49924.26"/>
  </r>
  <r>
    <s v="A004"/>
    <x v="1"/>
    <n v="10026188"/>
    <x v="4"/>
    <s v="900"/>
    <s v="Fire Pump Addition - Fire Pump Addition"/>
    <n v="11815.95"/>
    <n v="1772.3924999999999"/>
    <n v="1772.3924999999999"/>
    <n v="1181.595"/>
    <n v="2953.9875000000002"/>
    <n v="2363.19"/>
    <n v="1772.3924999999999"/>
    <m/>
    <x v="11"/>
    <x v="11"/>
    <n v="0"/>
    <x v="1"/>
    <x v="0"/>
    <x v="0"/>
    <n v="1772.3924999999999"/>
  </r>
  <r>
    <s v="A004"/>
    <x v="1"/>
    <n v="10026970"/>
    <x v="48"/>
    <s v="900"/>
    <s v="Flue Gas Duct Repl U4 - Flue Gas Duct Replacement U4"/>
    <n v="57733.23"/>
    <n v="8659.9845000000005"/>
    <n v="8659.9845000000005"/>
    <n v="5773.3230000000003"/>
    <n v="14433.307500000001"/>
    <n v="11546.646000000001"/>
    <n v="8659.9845000000005"/>
    <m/>
    <x v="11"/>
    <x v="11"/>
    <n v="0"/>
    <x v="1"/>
    <x v="0"/>
    <x v="0"/>
    <n v="8659.9845000000005"/>
  </r>
  <r>
    <s v="A004"/>
    <x v="1"/>
    <n v="10026952"/>
    <x v="31"/>
    <s v="900"/>
    <s v="Gen/Exciter Inspect U4 - Generator/Exciter Inspection U4"/>
    <n v="1346083.8"/>
    <n v="201912.57"/>
    <n v="201912.57"/>
    <n v="134608.38"/>
    <n v="336520.95"/>
    <n v="269216.76"/>
    <n v="201912.57"/>
    <n v="201912.57"/>
    <x v="11"/>
    <x v="11"/>
    <n v="-201912.57"/>
    <x v="1"/>
    <x v="0"/>
    <x v="0"/>
    <n v="0"/>
  </r>
  <r>
    <s v="A004"/>
    <x v="1"/>
    <n v="10025865"/>
    <x v="50"/>
    <s v="900"/>
    <s v="GSU Transformer Rplcmnt U34 - GSU Transformer Rplcmnt U34"/>
    <n v="7127.04"/>
    <n v="1069.056"/>
    <n v="1069.056"/>
    <n v="712.70399999999995"/>
    <n v="1781.76"/>
    <n v="1425.4079999999999"/>
    <n v="1069.056"/>
    <m/>
    <x v="11"/>
    <x v="11"/>
    <n v="0"/>
    <x v="1"/>
    <x v="0"/>
    <x v="0"/>
    <n v="1069.056"/>
  </r>
  <r>
    <s v="A004"/>
    <x v="1"/>
    <n v="10025932"/>
    <x v="50"/>
    <s v="900"/>
    <s v="GSU Transformer Rplcmnt U34 - U34 GSU Spare Transformer"/>
    <n v="7306.03"/>
    <n v="1095.9045000000001"/>
    <n v="1095.9045000000001"/>
    <n v="730.60299999999995"/>
    <n v="1826.5074999999999"/>
    <n v="1461.2059999999999"/>
    <n v="1095.9045000000001"/>
    <m/>
    <x v="11"/>
    <x v="11"/>
    <n v="0"/>
    <x v="1"/>
    <x v="0"/>
    <x v="0"/>
    <n v="1095.9045000000001"/>
  </r>
  <r>
    <s v="A004"/>
    <x v="1"/>
    <n v="10026160"/>
    <x v="32"/>
    <s v="900"/>
    <s v="Hot Air Gate Rplcmnt U4 - Hot Air Gate Replacement-U4"/>
    <n v="24454.959999999999"/>
    <n v="3668.2440000000001"/>
    <n v="3668.2440000000001"/>
    <n v="2445.4960000000001"/>
    <n v="6113.74"/>
    <n v="4890.9920000000002"/>
    <n v="3668.2440000000001"/>
    <m/>
    <x v="11"/>
    <x v="11"/>
    <n v="0"/>
    <x v="1"/>
    <x v="0"/>
    <x v="0"/>
    <n v="3668.2440000000001"/>
  </r>
  <r>
    <s v="A004"/>
    <x v="1"/>
    <n v="10025711"/>
    <x v="33"/>
    <s v="900"/>
    <s v="IP Turbine Overhaul, Unit 4 - IP Turbine Overhaul, Unit 4"/>
    <n v="1679403.86"/>
    <n v="251910.579"/>
    <n v="251910.579"/>
    <n v="167940.386"/>
    <n v="419850.96500000003"/>
    <n v="335880.772"/>
    <n v="251910.579"/>
    <n v="0"/>
    <x v="11"/>
    <x v="11"/>
    <n v="0"/>
    <x v="1"/>
    <x v="0"/>
    <x v="1"/>
    <n v="251910.579"/>
  </r>
  <r>
    <s v="A004"/>
    <x v="1"/>
    <n v="10026984"/>
    <x v="42"/>
    <s v="900"/>
    <s v="Lighting Replacement U4 - Lighting Replacement U4"/>
    <n v="-25.49"/>
    <n v="-3.8235000000000001"/>
    <n v="-3.8235000000000001"/>
    <n v="-2.5489999999999999"/>
    <n v="-6.3724999999999996"/>
    <n v="-5.0979999999999999"/>
    <n v="-3.8235000000000001"/>
    <m/>
    <x v="11"/>
    <x v="11"/>
    <n v="0"/>
    <x v="1"/>
    <x v="0"/>
    <x v="0"/>
    <n v="-3.8235000000000001"/>
  </r>
  <r>
    <s v="A004"/>
    <x v="1"/>
    <n v="10026951"/>
    <x v="34"/>
    <s v="900"/>
    <s v="LP Turbine OH U4 - LP Turbine Overhaul, Unit 4"/>
    <n v="911433.44"/>
    <n v="136715.016"/>
    <n v="136715.016"/>
    <n v="91143.343999999997"/>
    <n v="227858.36"/>
    <n v="182286.68799999999"/>
    <n v="136715.016"/>
    <n v="82029.009999999995"/>
    <x v="11"/>
    <x v="11"/>
    <n v="-82029.009999999995"/>
    <x v="1"/>
    <x v="0"/>
    <x v="0"/>
    <n v="54686.006000000008"/>
  </r>
  <r>
    <s v="A004"/>
    <x v="1"/>
    <n v="10026849"/>
    <x v="35"/>
    <s v="900"/>
    <s v="Main Turbine Lube Oil Cool Repl 4 - Unit 4 Main Turbine Oil Cool Repl."/>
    <n v="76384.570000000007"/>
    <n v="11457.6855"/>
    <n v="11457.6855"/>
    <n v="7638.4570000000003"/>
    <n v="19096.142500000002"/>
    <n v="15276.914000000001"/>
    <n v="11457.6855"/>
    <m/>
    <x v="11"/>
    <x v="11"/>
    <n v="0"/>
    <x v="1"/>
    <x v="0"/>
    <x v="0"/>
    <n v="11457.6855"/>
  </r>
  <r>
    <s v="A004"/>
    <x v="1"/>
    <n v="10026971"/>
    <x v="67"/>
    <s v="900"/>
    <s v="PA Fan Motor Rewind/Refurb U34 - PA Fan Motor Rewind/Refurb U34"/>
    <n v="14580.21"/>
    <n v="2187.0315000000001"/>
    <n v="2187.0315000000001"/>
    <n v="1458.021"/>
    <n v="3645.0524999999998"/>
    <n v="2916.0419999999999"/>
    <n v="2187.0315000000001"/>
    <m/>
    <x v="11"/>
    <x v="11"/>
    <n v="0"/>
    <x v="1"/>
    <x v="0"/>
    <x v="0"/>
    <n v="2187.0315000000001"/>
  </r>
  <r>
    <s v="A004"/>
    <x v="1"/>
    <n v="10026957"/>
    <x v="24"/>
    <s v="900"/>
    <s v="PLC to DCS Retrofits U34 - PLC to DCS Retrofits U34"/>
    <n v="16778.91"/>
    <n v="2516.8364999999999"/>
    <n v="2516.8364999999999"/>
    <n v="1677.8910000000001"/>
    <n v="4194.7275"/>
    <n v="3355.7820000000002"/>
    <n v="2516.8364999999999"/>
    <m/>
    <x v="11"/>
    <x v="11"/>
    <n v="0"/>
    <x v="1"/>
    <x v="0"/>
    <x v="0"/>
    <n v="2516.8364999999999"/>
  </r>
  <r>
    <s v="A004"/>
    <x v="1"/>
    <n v="10026995"/>
    <x v="76"/>
    <s v="900"/>
    <s v="Scrubber ID Fan Inlet Coating U34 - Scrubber ID Fan Inlet Coating U34"/>
    <n v="11496.25"/>
    <n v="1724.4375"/>
    <n v="1724.4375"/>
    <n v="1149.625"/>
    <n v="2874.0625"/>
    <n v="2299.25"/>
    <n v="1724.4375"/>
    <n v="1724.4375"/>
    <x v="11"/>
    <x v="11"/>
    <n v="-1724.4375"/>
    <x v="1"/>
    <x v="0"/>
    <x v="0"/>
    <n v="0"/>
  </r>
  <r>
    <s v="A004"/>
    <x v="1"/>
    <n v="10026994"/>
    <x v="61"/>
    <s v="900"/>
    <s v="Scrubber Lime Slaker Rplcmnt U34 - Scrubber Lime Slaker Rplcmnt U34"/>
    <n v="72.14"/>
    <n v="10.821"/>
    <n v="10.821"/>
    <n v="7.2140000000000004"/>
    <n v="18.035"/>
    <n v="14.428000000000001"/>
    <n v="10.821"/>
    <m/>
    <x v="11"/>
    <x v="11"/>
    <n v="0"/>
    <x v="1"/>
    <x v="0"/>
    <x v="0"/>
    <n v="10.821"/>
  </r>
  <r>
    <s v="A004"/>
    <x v="1"/>
    <n v="10026988"/>
    <x v="80"/>
    <s v="900"/>
    <s v="Stack Elevator Refurb U4  - Stack Elevator Refurb U4 "/>
    <n v="80000"/>
    <n v="12000"/>
    <n v="12000"/>
    <n v="8000"/>
    <n v="20000"/>
    <n v="16000"/>
    <n v="12000"/>
    <m/>
    <x v="11"/>
    <x v="11"/>
    <n v="0"/>
    <x v="1"/>
    <x v="0"/>
    <x v="0"/>
    <n v="12000"/>
  </r>
  <r>
    <s v="A004"/>
    <x v="1"/>
    <n v="10026939"/>
    <x v="54"/>
    <s v="900"/>
    <s v="U4 Cooling Tower Fill Rplc. - Unit 4 Cooling Tower Replacement"/>
    <n v="269913.27"/>
    <n v="40486.9905"/>
    <n v="40486.9905"/>
    <n v="26991.327000000001"/>
    <n v="67478.317500000005"/>
    <n v="53982.654000000002"/>
    <n v="40486.9905"/>
    <m/>
    <x v="11"/>
    <x v="11"/>
    <n v="0"/>
    <x v="1"/>
    <x v="0"/>
    <x v="0"/>
    <n v="40486.9905"/>
  </r>
  <r>
    <s v="A004"/>
    <x v="1"/>
    <n v="10026778"/>
    <x v="36"/>
    <s v="900"/>
    <s v="U4 SOFA Bucket Replacement - U4 SOFA Bucket Replacement"/>
    <n v="32608.09"/>
    <n v="4891.2134999999998"/>
    <n v="4891.2134999999998"/>
    <n v="3260.8090000000002"/>
    <n v="8152.0225"/>
    <n v="6521.6180000000004"/>
    <n v="4891.2134999999998"/>
    <m/>
    <x v="11"/>
    <x v="11"/>
    <n v="0"/>
    <x v="1"/>
    <x v="0"/>
    <x v="0"/>
    <n v="4891.2134999999998"/>
  </r>
  <r>
    <s v="A004"/>
    <x v="1"/>
    <n v="10026779"/>
    <x v="37"/>
    <s v="900"/>
    <s v="U4 TOFA Bucket Replacement  - U4 TOFA Bucket Replacement "/>
    <n v="32645.63"/>
    <n v="4896.8445000000002"/>
    <n v="4896.8445000000002"/>
    <n v="3264.5630000000001"/>
    <n v="8161.4075000000003"/>
    <n v="6529.1260000000002"/>
    <n v="4896.8445000000002"/>
    <m/>
    <x v="11"/>
    <x v="11"/>
    <n v="0"/>
    <x v="1"/>
    <x v="0"/>
    <x v="0"/>
    <n v="4896.8445000000002"/>
  </r>
  <r>
    <s v="A004"/>
    <x v="1"/>
    <n v="10026780"/>
    <x v="38"/>
    <s v="900"/>
    <s v="U4 Turbine/Generator Base OH  - U4 Turbine/Generator Base OH "/>
    <n v="2697097.2"/>
    <n v="404564.58"/>
    <n v="404564.58"/>
    <n v="269709.71999999997"/>
    <n v="674274.3"/>
    <n v="539419.43999999994"/>
    <n v="404564.58"/>
    <n v="242738.75"/>
    <x v="11"/>
    <x v="11"/>
    <n v="-242738.75"/>
    <x v="1"/>
    <x v="0"/>
    <x v="0"/>
    <n v="161825.83000000002"/>
  </r>
  <r>
    <s v="A004"/>
    <x v="1"/>
    <n v="10027000"/>
    <x v="79"/>
    <s v="900"/>
    <s v="Vehicle Replacement U34 - Vehicle Rplcmnt U34"/>
    <n v="13050"/>
    <n v="1957.5"/>
    <n v="1957.5"/>
    <n v="1305"/>
    <n v="3262.5"/>
    <n v="2610"/>
    <n v="1957.5"/>
    <m/>
    <x v="11"/>
    <x v="11"/>
    <n v="0"/>
    <x v="1"/>
    <x v="0"/>
    <x v="0"/>
    <n v="1957.5"/>
  </r>
  <r>
    <s v="A003"/>
    <x v="0"/>
    <n v="10026940"/>
    <x v="20"/>
    <s v="900"/>
    <s v="Admn BOP Infrastructure Bld Repwr - Admn BOP Infrastructure Bld Repwr"/>
    <n v="16249.21"/>
    <n v="2437.3815"/>
    <n v="2437.3815"/>
    <n v="1624.921"/>
    <n v="4062.3024999999998"/>
    <n v="3249.8420000000001"/>
    <n v="2437.3815"/>
    <m/>
    <x v="12"/>
    <x v="12"/>
    <n v="0"/>
    <x v="1"/>
    <x v="1"/>
    <x v="0"/>
    <n v="2437.3815"/>
  </r>
  <r>
    <s v="A003"/>
    <x v="0"/>
    <n v="10027078"/>
    <x v="64"/>
    <s v="900"/>
    <s v="BCSDA Ecovap Tower - BCSDA Ecovap Tower"/>
    <n v="16020.57"/>
    <n v="2403.0855000000001"/>
    <n v="2403.0855000000001"/>
    <n v="1602.057"/>
    <n v="4005.1424999999999"/>
    <n v="3204.114"/>
    <n v="2403.0855000000001"/>
    <m/>
    <x v="12"/>
    <x v="12"/>
    <n v="0"/>
    <x v="1"/>
    <x v="1"/>
    <x v="0"/>
    <n v="2403.0855000000001"/>
  </r>
  <r>
    <s v="A003"/>
    <x v="0"/>
    <n v="10026962"/>
    <x v="89"/>
    <s v="900"/>
    <s v="Boiler Coutant Btm Maint. U3 - Boiler Coutant Btm Maint. U3"/>
    <n v="352116"/>
    <n v="52817.4"/>
    <n v="52817.4"/>
    <n v="35211.599999999999"/>
    <n v="88029"/>
    <n v="70423.199999999997"/>
    <n v="52817.4"/>
    <m/>
    <x v="12"/>
    <x v="12"/>
    <n v="0"/>
    <x v="1"/>
    <x v="1"/>
    <x v="0"/>
    <n v="52817.4"/>
  </r>
  <r>
    <s v="A003"/>
    <x v="0"/>
    <n v="10026978"/>
    <x v="90"/>
    <s v="900"/>
    <s v="Boiler EconomizerTube Rpl U3 - Boiler EconomizerTube Rpl U3"/>
    <n v="336004"/>
    <n v="50400.6"/>
    <n v="50400.6"/>
    <n v="33600.400000000001"/>
    <n v="84001"/>
    <n v="67200.800000000003"/>
    <n v="50400.6"/>
    <m/>
    <x v="12"/>
    <x v="12"/>
    <n v="0"/>
    <x v="1"/>
    <x v="1"/>
    <x v="0"/>
    <n v="50400.6"/>
  </r>
  <r>
    <s v="A003"/>
    <x v="0"/>
    <n v="10026947"/>
    <x v="55"/>
    <s v="900"/>
    <s v="Boiler Feed Booster Pump RB U34 - Boiler Feed Booster Pump RB U34"/>
    <n v="29840"/>
    <n v="4476"/>
    <n v="4476"/>
    <n v="2984"/>
    <n v="7460"/>
    <n v="5968"/>
    <n v="4476"/>
    <m/>
    <x v="12"/>
    <x v="12"/>
    <n v="0"/>
    <x v="1"/>
    <x v="1"/>
    <x v="0"/>
    <n v="4476"/>
  </r>
  <r>
    <s v="A003"/>
    <x v="0"/>
    <n v="10026948"/>
    <x v="81"/>
    <s v="900"/>
    <s v="Boiler Feed Pump Rebuild U34 - Boiler Feed Pump RB U34"/>
    <n v="46545.7"/>
    <n v="6981.8549999999996"/>
    <n v="6981.8549999999996"/>
    <n v="4654.57"/>
    <n v="11636.424999999999"/>
    <n v="9309.14"/>
    <n v="6981.8549999999996"/>
    <m/>
    <x v="12"/>
    <x v="12"/>
    <n v="0"/>
    <x v="1"/>
    <x v="1"/>
    <x v="0"/>
    <n v="6981.8549999999996"/>
  </r>
  <r>
    <s v="A003"/>
    <x v="0"/>
    <n v="10026981"/>
    <x v="74"/>
    <s v="900"/>
    <s v="Boiler Snubber Rebuild U34 - Boiler Snubber Rebuild U34"/>
    <n v="38354.769999999997"/>
    <n v="5753.2155000000002"/>
    <n v="5753.2155000000002"/>
    <n v="3835.4769999999999"/>
    <n v="9588.6924999999992"/>
    <n v="7670.9539999999997"/>
    <n v="5753.2155000000002"/>
    <m/>
    <x v="12"/>
    <x v="12"/>
    <n v="0"/>
    <x v="1"/>
    <x v="1"/>
    <x v="0"/>
    <n v="5753.2155000000002"/>
  </r>
  <r>
    <s v="A003"/>
    <x v="0"/>
    <n v="10026975"/>
    <x v="87"/>
    <s v="900"/>
    <s v="Boiler Wtr Wall Maint. U3 - Boiler Water Wall Maintenance U3"/>
    <n v="61600"/>
    <n v="9240"/>
    <n v="9240"/>
    <n v="6160"/>
    <n v="15400"/>
    <n v="12320"/>
    <n v="9240"/>
    <m/>
    <x v="12"/>
    <x v="12"/>
    <n v="0"/>
    <x v="1"/>
    <x v="1"/>
    <x v="0"/>
    <n v="9240"/>
  </r>
  <r>
    <s v="A003"/>
    <x v="0"/>
    <n v="10026798"/>
    <x v="1"/>
    <s v="900"/>
    <s v="Brake/Shear/Elect Shop/CaBr System  - Brake/Shear/Elect Shop/CaBr System "/>
    <n v="13017.34"/>
    <n v="1952.6010000000001"/>
    <n v="1952.6010000000001"/>
    <n v="1301.7339999999999"/>
    <n v="3254.335"/>
    <n v="2603.4679999999998"/>
    <n v="1952.6010000000001"/>
    <m/>
    <x v="12"/>
    <x v="12"/>
    <n v="0"/>
    <x v="1"/>
    <x v="1"/>
    <x v="0"/>
    <n v="1952.6010000000001"/>
  </r>
  <r>
    <s v="A003"/>
    <x v="0"/>
    <n v="10027050"/>
    <x v="66"/>
    <s v="900"/>
    <s v="Continuous Particulate Monitor U3 - Continuous Particulate Monitor U3"/>
    <n v="5123.76"/>
    <n v="768.56399999999996"/>
    <n v="768.56399999999996"/>
    <n v="512.37599999999998"/>
    <n v="1280.94"/>
    <n v="1024.752"/>
    <n v="768.56399999999996"/>
    <m/>
    <x v="12"/>
    <x v="12"/>
    <n v="0"/>
    <x v="1"/>
    <x v="1"/>
    <x v="0"/>
    <n v="768.56399999999996"/>
  </r>
  <r>
    <s v="A003"/>
    <x v="0"/>
    <n v="10026163"/>
    <x v="75"/>
    <s v="900"/>
    <s v="Demineralizer Resin Repl U34 - Demineralizer Resin Repl-U34"/>
    <n v="30915.360000000001"/>
    <n v="4637.3040000000001"/>
    <n v="4637.3040000000001"/>
    <n v="3091.5360000000001"/>
    <n v="7728.84"/>
    <n v="6183.0720000000001"/>
    <n v="4637.3040000000001"/>
    <m/>
    <x v="12"/>
    <x v="12"/>
    <n v="0"/>
    <x v="1"/>
    <x v="1"/>
    <x v="0"/>
    <n v="4637.3040000000001"/>
  </r>
  <r>
    <s v="A003"/>
    <x v="0"/>
    <n v="10027023"/>
    <x v="39"/>
    <s v="900"/>
    <s v="Design Paste Plant Bypass Cont. - Design Paste Plant Bypass Cont."/>
    <n v="-43875"/>
    <n v="-6581.25"/>
    <n v="-6581.25"/>
    <n v="-4387.5"/>
    <n v="-10968.75"/>
    <n v="-8775"/>
    <n v="-6581.25"/>
    <m/>
    <x v="12"/>
    <x v="12"/>
    <n v="0"/>
    <x v="1"/>
    <x v="1"/>
    <x v="0"/>
    <n v="-6581.25"/>
  </r>
  <r>
    <s v="A003"/>
    <x v="0"/>
    <n v="10027022"/>
    <x v="43"/>
    <s v="900"/>
    <s v="Design/Build Dry Waste Disposal Sys - Design/Build Dry Waste Disposal Sys"/>
    <n v="1044476.12"/>
    <n v="156671.41800000001"/>
    <n v="156671.41800000001"/>
    <n v="104447.61199999999"/>
    <n v="261119.03"/>
    <n v="208895.22399999999"/>
    <n v="156671.41800000001"/>
    <m/>
    <x v="12"/>
    <x v="12"/>
    <n v="0"/>
    <x v="1"/>
    <x v="1"/>
    <x v="0"/>
    <n v="156671.41800000001"/>
  </r>
  <r>
    <s v="A003"/>
    <x v="0"/>
    <n v="10026969"/>
    <x v="59"/>
    <s v="900"/>
    <s v="FD Fan Motor Rewind/Refurb U34 - Fd Fan Motor Rewind/Refurb U34"/>
    <n v="123694.57"/>
    <n v="18554.1855"/>
    <n v="18554.1855"/>
    <n v="12369.457"/>
    <n v="30923.642500000002"/>
    <n v="24738.914000000001"/>
    <n v="18554.1855"/>
    <m/>
    <x v="12"/>
    <x v="12"/>
    <n v="0"/>
    <x v="1"/>
    <x v="1"/>
    <x v="0"/>
    <n v="18554.1855"/>
  </r>
  <r>
    <s v="A003"/>
    <x v="0"/>
    <n v="10026188"/>
    <x v="4"/>
    <s v="900"/>
    <s v="Fire Pump Addition - Fire Pump Addition"/>
    <n v="43539.76"/>
    <n v="6530.9639999999999"/>
    <n v="6530.9639999999999"/>
    <n v="4353.9759999999997"/>
    <n v="10884.94"/>
    <n v="8707.9519999999993"/>
    <n v="6530.9639999999999"/>
    <m/>
    <x v="12"/>
    <x v="12"/>
    <n v="0"/>
    <x v="1"/>
    <x v="1"/>
    <x v="0"/>
    <n v="6530.9639999999999"/>
  </r>
  <r>
    <s v="A003"/>
    <x v="0"/>
    <n v="10025865"/>
    <x v="50"/>
    <s v="900"/>
    <s v="GSU Transformer Rplcmnt U34 - GSU Transformer Rplcmnt U34"/>
    <n v="-12.6"/>
    <n v="-1.89"/>
    <n v="-1.89"/>
    <n v="-1.26"/>
    <n v="-3.15"/>
    <n v="-2.52"/>
    <n v="-1.89"/>
    <m/>
    <x v="12"/>
    <x v="12"/>
    <n v="0"/>
    <x v="1"/>
    <x v="1"/>
    <x v="0"/>
    <n v="-1.89"/>
  </r>
  <r>
    <s v="A003"/>
    <x v="0"/>
    <n v="10026968"/>
    <x v="91"/>
    <s v="900"/>
    <s v="Hot Air Gate Rplcmnt U3 - Hot Air Gate Replacement-U3"/>
    <n v="100000"/>
    <n v="15000"/>
    <n v="15000"/>
    <n v="10000"/>
    <n v="25000"/>
    <n v="20000"/>
    <n v="15000"/>
    <m/>
    <x v="12"/>
    <x v="12"/>
    <n v="0"/>
    <x v="1"/>
    <x v="1"/>
    <x v="0"/>
    <n v="15000"/>
  </r>
  <r>
    <s v="A003"/>
    <x v="0"/>
    <n v="10026983"/>
    <x v="23"/>
    <s v="900"/>
    <s v="Lighting Replacement U3 - Lighting Replacement U3"/>
    <n v="14127.36"/>
    <n v="2119.1039999999998"/>
    <n v="2119.1039999999998"/>
    <n v="1412.7360000000001"/>
    <n v="3531.84"/>
    <n v="2825.4720000000002"/>
    <n v="2119.1039999999998"/>
    <m/>
    <x v="12"/>
    <x v="12"/>
    <n v="0"/>
    <x v="1"/>
    <x v="1"/>
    <x v="0"/>
    <n v="2119.1039999999998"/>
  </r>
  <r>
    <s v="A003"/>
    <x v="0"/>
    <n v="10026957"/>
    <x v="24"/>
    <s v="900"/>
    <s v="PLC to DCS Retrofits U34 - PLC to DCS Retrofits U34"/>
    <n v="27782.23"/>
    <n v="4167.3344999999999"/>
    <n v="4167.3344999999999"/>
    <n v="2778.223"/>
    <n v="6945.5574999999999"/>
    <n v="5556.4459999999999"/>
    <n v="4167.3344999999999"/>
    <m/>
    <x v="12"/>
    <x v="12"/>
    <n v="0"/>
    <x v="1"/>
    <x v="1"/>
    <x v="0"/>
    <n v="4167.3344999999999"/>
  </r>
  <r>
    <s v="A003"/>
    <x v="0"/>
    <n v="10026994"/>
    <x v="61"/>
    <s v="900"/>
    <s v="Scrubber Lime Slaker Rplcmnt U34 - Scrubber Lime Slaker Rplcmnt U34"/>
    <n v="56434.239999999998"/>
    <n v="8465.1360000000004"/>
    <n v="8465.1360000000004"/>
    <n v="5643.424"/>
    <n v="14108.56"/>
    <n v="11286.848"/>
    <n v="8465.1360000000004"/>
    <m/>
    <x v="12"/>
    <x v="12"/>
    <n v="0"/>
    <x v="1"/>
    <x v="1"/>
    <x v="0"/>
    <n v="8465.1360000000004"/>
  </r>
  <r>
    <s v="A003"/>
    <x v="0"/>
    <n v="10026949"/>
    <x v="85"/>
    <s v="900"/>
    <s v="Turb/Gen Base OH U3 - Turb/Gen. Base Overhaul U3"/>
    <n v="0"/>
    <n v="0"/>
    <n v="0"/>
    <n v="0"/>
    <n v="0"/>
    <n v="0"/>
    <n v="0"/>
    <n v="0"/>
    <x v="12"/>
    <x v="12"/>
    <n v="0"/>
    <x v="1"/>
    <x v="1"/>
    <x v="0"/>
    <n v="0"/>
  </r>
  <r>
    <s v="A003"/>
    <x v="0"/>
    <n v="10026174"/>
    <x v="12"/>
    <s v="900"/>
    <s v="U34 Diesel Tnk Fire Prot Foam Sys - U34 Diesel Tnk Fire Prot Foam Syst"/>
    <n v="207.01"/>
    <n v="31.051500000000001"/>
    <n v="31.051500000000001"/>
    <n v="20.701000000000001"/>
    <n v="51.752499999999998"/>
    <n v="41.402000000000001"/>
    <n v="31.051500000000001"/>
    <m/>
    <x v="12"/>
    <x v="12"/>
    <n v="0"/>
    <x v="1"/>
    <x v="1"/>
    <x v="0"/>
    <n v="31.051500000000001"/>
  </r>
  <r>
    <s v="A004"/>
    <x v="1"/>
    <n v="10027099"/>
    <x v="88"/>
    <s v="900"/>
    <s v="4-5 Feedwater Heater Rplcmnt - Feedwater Heater Rplcmnt, 4-5"/>
    <n v="130483.34"/>
    <n v="19572.501"/>
    <n v="19572.501"/>
    <n v="13048.334000000001"/>
    <n v="32620.834999999999"/>
    <n v="26096.668000000001"/>
    <n v="19572.501"/>
    <m/>
    <x v="12"/>
    <x v="12"/>
    <n v="0"/>
    <x v="1"/>
    <x v="1"/>
    <x v="0"/>
    <n v="19572.501"/>
  </r>
  <r>
    <s v="A004"/>
    <x v="1"/>
    <n v="10026940"/>
    <x v="20"/>
    <s v="900"/>
    <s v="Admn BOP Infrastructure Bld Repwr - Admn BOP Infrastructure Bld Repwr"/>
    <n v="16249.19"/>
    <n v="2437.3784999999998"/>
    <n v="2437.3784999999998"/>
    <n v="1624.9190000000001"/>
    <n v="4062.2975000000001"/>
    <n v="3249.8380000000002"/>
    <n v="2437.3784999999998"/>
    <m/>
    <x v="12"/>
    <x v="12"/>
    <n v="0"/>
    <x v="1"/>
    <x v="1"/>
    <x v="0"/>
    <n v="2437.3784999999998"/>
  </r>
  <r>
    <s v="A004"/>
    <x v="1"/>
    <n v="10025713"/>
    <x v="40"/>
    <s v="900"/>
    <s v="Air Preheater-U4 - Air Preheater-U4"/>
    <n v="478458.34"/>
    <n v="71768.751000000004"/>
    <n v="71768.751000000004"/>
    <n v="47845.834000000003"/>
    <n v="119614.58500000001"/>
    <n v="95691.668000000005"/>
    <n v="71768.751000000004"/>
    <m/>
    <x v="12"/>
    <x v="12"/>
    <n v="0"/>
    <x v="1"/>
    <x v="1"/>
    <x v="0"/>
    <n v="71768.751000000004"/>
  </r>
  <r>
    <s v="A004"/>
    <x v="1"/>
    <n v="10026945"/>
    <x v="26"/>
    <s v="900"/>
    <s v="Aux Turbine Overhaul U4 - Auxiliary Turbine Overhaul U4"/>
    <n v="1744.31"/>
    <n v="261.6465"/>
    <n v="261.6465"/>
    <n v="174.43100000000001"/>
    <n v="436.07749999999999"/>
    <n v="348.86200000000002"/>
    <n v="261.6465"/>
    <n v="156.99"/>
    <x v="12"/>
    <x v="12"/>
    <n v="-156.99"/>
    <x v="1"/>
    <x v="1"/>
    <x v="0"/>
    <n v="104.65649999999999"/>
  </r>
  <r>
    <s v="A004"/>
    <x v="1"/>
    <n v="10027078"/>
    <x v="64"/>
    <s v="900"/>
    <s v="BCSDA Ecovap Tower - BCSDA Ecovap Tower"/>
    <n v="16020.58"/>
    <n v="2403.087"/>
    <n v="2403.087"/>
    <n v="1602.058"/>
    <n v="4005.145"/>
    <n v="3204.116"/>
    <n v="2403.087"/>
    <m/>
    <x v="12"/>
    <x v="12"/>
    <n v="0"/>
    <x v="1"/>
    <x v="1"/>
    <x v="0"/>
    <n v="2403.087"/>
  </r>
  <r>
    <s v="A004"/>
    <x v="1"/>
    <n v="10026956"/>
    <x v="72"/>
    <s v="900"/>
    <s v="Bentley System Retrofit U4 - Bentley Servers RetroFit U4"/>
    <n v="1730.84"/>
    <n v="259.62599999999998"/>
    <n v="259.62599999999998"/>
    <n v="173.084"/>
    <n v="432.71"/>
    <n v="346.16800000000001"/>
    <n v="259.62599999999998"/>
    <m/>
    <x v="12"/>
    <x v="12"/>
    <n v="0"/>
    <x v="1"/>
    <x v="1"/>
    <x v="0"/>
    <n v="259.62599999999998"/>
  </r>
  <r>
    <s v="A004"/>
    <x v="1"/>
    <n v="10026777"/>
    <x v="28"/>
    <s v="900"/>
    <s v="Boiler Burner Aux Air Rplcmnt U4 - U4 Boiler and Aux Air Replacement"/>
    <n v="361405.26"/>
    <n v="54210.788999999997"/>
    <n v="54210.788999999997"/>
    <n v="36140.525999999998"/>
    <n v="90351.315000000002"/>
    <n v="72281.051999999996"/>
    <n v="54210.788999999997"/>
    <m/>
    <x v="12"/>
    <x v="12"/>
    <n v="0"/>
    <x v="1"/>
    <x v="1"/>
    <x v="0"/>
    <n v="54210.788999999997"/>
  </r>
  <r>
    <s v="A004"/>
    <x v="1"/>
    <n v="10026965"/>
    <x v="46"/>
    <s v="900"/>
    <s v="Boiler Capital Elevator U4 - Boiler Capital Elevator U4"/>
    <n v="24694.07"/>
    <n v="3704.1104999999998"/>
    <n v="3704.1104999999998"/>
    <n v="2469.4070000000002"/>
    <n v="6173.5174999999999"/>
    <n v="4938.8140000000003"/>
    <n v="3704.1104999999998"/>
    <n v="3704.1104999999998"/>
    <x v="12"/>
    <x v="12"/>
    <n v="-3704.1104999999998"/>
    <x v="1"/>
    <x v="1"/>
    <x v="0"/>
    <n v="0"/>
  </r>
  <r>
    <s v="A004"/>
    <x v="1"/>
    <n v="10025721"/>
    <x v="62"/>
    <s v="900"/>
    <s v="Boiler Coutant Bottom Rplcmnt U4 - Boiler Coutant Bottom Rplcmnt U4"/>
    <n v="308085.42"/>
    <n v="46212.813000000002"/>
    <n v="46212.813000000002"/>
    <n v="30808.542000000001"/>
    <n v="77021.354999999996"/>
    <n v="61617.084000000003"/>
    <n v="46212.813000000002"/>
    <m/>
    <x v="12"/>
    <x v="12"/>
    <n v="0"/>
    <x v="1"/>
    <x v="1"/>
    <x v="0"/>
    <n v="46212.813000000002"/>
  </r>
  <r>
    <s v="A004"/>
    <x v="1"/>
    <n v="10025717"/>
    <x v="29"/>
    <s v="900"/>
    <s v="Boiler Economizer Tube Rplc. U4 - Boiler Economizer Tube Rplc. U4"/>
    <n v="317255.52"/>
    <n v="47588.328000000001"/>
    <n v="47588.328000000001"/>
    <n v="31725.552"/>
    <n v="79313.88"/>
    <n v="63451.103999999999"/>
    <n v="47588.328000000001"/>
    <m/>
    <x v="12"/>
    <x v="12"/>
    <n v="0"/>
    <x v="1"/>
    <x v="1"/>
    <x v="0"/>
    <n v="47588.328000000001"/>
  </r>
  <r>
    <s v="A004"/>
    <x v="1"/>
    <n v="10026947"/>
    <x v="55"/>
    <s v="900"/>
    <s v="Boiler Feed Booster Pump RB U34 - Boiler Feed Booster Pump RB U34"/>
    <n v="29840"/>
    <n v="4476"/>
    <n v="4476"/>
    <n v="2984"/>
    <n v="7460"/>
    <n v="5968"/>
    <n v="4476"/>
    <m/>
    <x v="12"/>
    <x v="12"/>
    <n v="0"/>
    <x v="1"/>
    <x v="1"/>
    <x v="0"/>
    <n v="4476"/>
  </r>
  <r>
    <s v="A004"/>
    <x v="1"/>
    <n v="10026948"/>
    <x v="81"/>
    <s v="900"/>
    <s v="Boiler Feed Pump Rebuild U34 - Boiler Feed Pump RB U34"/>
    <n v="46545.77"/>
    <n v="6981.8654999999999"/>
    <n v="6981.8654999999999"/>
    <n v="4654.5770000000002"/>
    <n v="11636.442499999999"/>
    <n v="9309.1540000000005"/>
    <n v="6981.8654999999999"/>
    <m/>
    <x v="12"/>
    <x v="12"/>
    <n v="0"/>
    <x v="1"/>
    <x v="1"/>
    <x v="0"/>
    <n v="6981.8654999999999"/>
  </r>
  <r>
    <s v="A004"/>
    <x v="1"/>
    <n v="10026981"/>
    <x v="74"/>
    <s v="900"/>
    <s v="Boiler Snubber Rebuild U34 - Boiler Snubber Rebuild U34"/>
    <n v="38354.769999999997"/>
    <n v="5753.2155000000002"/>
    <n v="5753.2155000000002"/>
    <n v="3835.4769999999999"/>
    <n v="9588.6924999999992"/>
    <n v="7670.9539999999997"/>
    <n v="5753.2155000000002"/>
    <m/>
    <x v="12"/>
    <x v="12"/>
    <n v="0"/>
    <x v="1"/>
    <x v="1"/>
    <x v="0"/>
    <n v="5753.2155000000002"/>
  </r>
  <r>
    <s v="A004"/>
    <x v="1"/>
    <n v="10025719"/>
    <x v="47"/>
    <s v="900"/>
    <s v="Boiler Snubber&amp;HangerRpl-U4 - Boiler Snubber&amp;HangerRpl-U4"/>
    <n v="2237.5700000000002"/>
    <n v="335.63549999999998"/>
    <n v="335.63549999999998"/>
    <n v="223.75700000000001"/>
    <n v="559.39250000000004"/>
    <n v="447.51400000000001"/>
    <n v="335.63549999999998"/>
    <m/>
    <x v="12"/>
    <x v="12"/>
    <n v="0"/>
    <x v="1"/>
    <x v="1"/>
    <x v="0"/>
    <n v="335.63549999999998"/>
  </r>
  <r>
    <s v="A004"/>
    <x v="1"/>
    <n v="10025718"/>
    <x v="68"/>
    <s v="900"/>
    <s v="Boiler Waterwall Rpl-U4 - Boiler Waterwall Rpl-U4"/>
    <n v="315467.93"/>
    <n v="47320.1895"/>
    <n v="47320.1895"/>
    <n v="31546.793000000001"/>
    <n v="78866.982499999998"/>
    <n v="63093.586000000003"/>
    <n v="47320.1895"/>
    <m/>
    <x v="12"/>
    <x v="12"/>
    <n v="0"/>
    <x v="1"/>
    <x v="1"/>
    <x v="0"/>
    <n v="47320.1895"/>
  </r>
  <r>
    <s v="A004"/>
    <x v="1"/>
    <n v="10026798"/>
    <x v="1"/>
    <s v="900"/>
    <s v="Brake/Shear/Elect Shop/CaBr System  - Brake/Shear/Elect Shop/CaBr System "/>
    <n v="13017.1"/>
    <n v="1952.5650000000001"/>
    <n v="1952.5650000000001"/>
    <n v="1301.71"/>
    <n v="3254.2750000000001"/>
    <n v="2603.42"/>
    <n v="1952.5650000000001"/>
    <m/>
    <x v="12"/>
    <x v="12"/>
    <n v="0"/>
    <x v="1"/>
    <x v="1"/>
    <x v="0"/>
    <n v="1952.5650000000001"/>
  </r>
  <r>
    <s v="A004"/>
    <x v="1"/>
    <n v="10027001"/>
    <x v="41"/>
    <s v="900"/>
    <s v="Capital Project Support - Capital Project Support"/>
    <n v="-1758785.4"/>
    <n v="-263817.81"/>
    <n v="-263817.81"/>
    <n v="-175878.54"/>
    <n v="-439696.35"/>
    <n v="-351757.08"/>
    <n v="-263817.81"/>
    <m/>
    <x v="12"/>
    <x v="12"/>
    <n v="0"/>
    <x v="1"/>
    <x v="1"/>
    <x v="0"/>
    <n v="-263817.81"/>
  </r>
  <r>
    <s v="A004"/>
    <x v="1"/>
    <n v="10026979"/>
    <x v="53"/>
    <s v="900"/>
    <s v="Coal Pipe Replacement U4 - Coal Pipe Replacement U4"/>
    <n v="5643.38"/>
    <n v="846.50699999999995"/>
    <n v="846.50699999999995"/>
    <n v="564.33799999999997"/>
    <n v="1410.845"/>
    <n v="1128.6759999999999"/>
    <n v="846.50699999999995"/>
    <m/>
    <x v="12"/>
    <x v="12"/>
    <n v="0"/>
    <x v="1"/>
    <x v="1"/>
    <x v="0"/>
    <n v="846.50699999999995"/>
  </r>
  <r>
    <s v="A004"/>
    <x v="1"/>
    <n v="10026955"/>
    <x v="30"/>
    <s v="900"/>
    <s v="DCS Hardware/Software Up U4 - DCS Hardware &amp; Software Upgrd U4 "/>
    <n v="-30555.62"/>
    <n v="-4583.3429999999998"/>
    <n v="-4583.3429999999998"/>
    <n v="-3055.5619999999999"/>
    <n v="-7638.9049999999997"/>
    <n v="-6111.1239999999998"/>
    <n v="-4583.3429999999998"/>
    <m/>
    <x v="12"/>
    <x v="12"/>
    <n v="0"/>
    <x v="1"/>
    <x v="1"/>
    <x v="0"/>
    <n v="-4583.3429999999998"/>
  </r>
  <r>
    <s v="A004"/>
    <x v="1"/>
    <n v="10026163"/>
    <x v="75"/>
    <s v="900"/>
    <s v="Demineralizer Resin Repl U34 - Demineralizer Resin Repl-U34"/>
    <n v="30915.360000000001"/>
    <n v="4637.3040000000001"/>
    <n v="4637.3040000000001"/>
    <n v="3091.5360000000001"/>
    <n v="7728.84"/>
    <n v="6183.0720000000001"/>
    <n v="4637.3040000000001"/>
    <m/>
    <x v="12"/>
    <x v="12"/>
    <n v="0"/>
    <x v="1"/>
    <x v="1"/>
    <x v="0"/>
    <n v="4637.3040000000001"/>
  </r>
  <r>
    <s v="A004"/>
    <x v="1"/>
    <n v="10027023"/>
    <x v="39"/>
    <s v="900"/>
    <s v="Design Paste Plant Bypass Cont. - Design Paste Plant Bypass Cont."/>
    <n v="-43875"/>
    <n v="-6581.25"/>
    <n v="-6581.25"/>
    <n v="-4387.5"/>
    <n v="-10968.75"/>
    <n v="-8775"/>
    <n v="-6581.25"/>
    <m/>
    <x v="12"/>
    <x v="12"/>
    <n v="0"/>
    <x v="1"/>
    <x v="1"/>
    <x v="0"/>
    <n v="-6581.25"/>
  </r>
  <r>
    <s v="A004"/>
    <x v="1"/>
    <n v="10027022"/>
    <x v="43"/>
    <s v="900"/>
    <s v="Design/Build Dry Waste Disposal Sys - Design/Build Dry Waste Disposal Sys"/>
    <n v="1044476.04"/>
    <n v="156671.40599999999"/>
    <n v="156671.40599999999"/>
    <n v="104447.60400000001"/>
    <n v="261119.01"/>
    <n v="208895.20800000001"/>
    <n v="156671.40599999999"/>
    <m/>
    <x v="12"/>
    <x v="12"/>
    <n v="0"/>
    <x v="1"/>
    <x v="1"/>
    <x v="0"/>
    <n v="156671.40599999999"/>
  </r>
  <r>
    <s v="A004"/>
    <x v="1"/>
    <n v="10026969"/>
    <x v="59"/>
    <s v="900"/>
    <s v="FD Fan Motor Rewind/Refurb U34 - Fd Fan Motor Rewind/Refurb U34"/>
    <n v="123694.57"/>
    <n v="18554.1855"/>
    <n v="18554.1855"/>
    <n v="12369.457"/>
    <n v="30923.642500000002"/>
    <n v="24738.914000000001"/>
    <n v="18554.1855"/>
    <m/>
    <x v="12"/>
    <x v="12"/>
    <n v="0"/>
    <x v="1"/>
    <x v="1"/>
    <x v="0"/>
    <n v="18554.1855"/>
  </r>
  <r>
    <s v="A004"/>
    <x v="1"/>
    <n v="10026188"/>
    <x v="4"/>
    <s v="900"/>
    <s v="Fire Pump Addition - Fire Pump Addition"/>
    <n v="43539.63"/>
    <n v="6530.9444999999996"/>
    <n v="6530.9444999999996"/>
    <n v="4353.9629999999997"/>
    <n v="10884.907499999999"/>
    <n v="8707.9259999999995"/>
    <n v="6530.9444999999996"/>
    <m/>
    <x v="12"/>
    <x v="12"/>
    <n v="0"/>
    <x v="1"/>
    <x v="1"/>
    <x v="0"/>
    <n v="6530.9444999999996"/>
  </r>
  <r>
    <s v="A004"/>
    <x v="1"/>
    <n v="10026970"/>
    <x v="48"/>
    <s v="900"/>
    <s v="Flue Gas Duct Repl U4 - Flue Gas Duct Replacement U4"/>
    <n v="2540.69"/>
    <n v="381.1035"/>
    <n v="381.1035"/>
    <n v="254.06899999999999"/>
    <n v="635.17250000000001"/>
    <n v="508.13799999999998"/>
    <n v="381.1035"/>
    <m/>
    <x v="12"/>
    <x v="12"/>
    <n v="0"/>
    <x v="1"/>
    <x v="1"/>
    <x v="0"/>
    <n v="381.1035"/>
  </r>
  <r>
    <s v="A004"/>
    <x v="1"/>
    <n v="10026952"/>
    <x v="31"/>
    <s v="900"/>
    <s v="Gen/Exciter Inspect U4 - Generator/Exciter Inspection U4"/>
    <n v="-43801.33"/>
    <n v="-6570.1994999999897"/>
    <n v="-6570.1994999999897"/>
    <n v="-4380.1329999999998"/>
    <n v="-10950.3325"/>
    <n v="-8760.2659999999905"/>
    <n v="-6570.1994999999897"/>
    <n v="-6570.1994999999897"/>
    <x v="12"/>
    <x v="12"/>
    <n v="6570.1994999999897"/>
    <x v="1"/>
    <x v="1"/>
    <x v="0"/>
    <n v="0"/>
  </r>
  <r>
    <s v="A004"/>
    <x v="1"/>
    <n v="10025865"/>
    <x v="50"/>
    <s v="900"/>
    <s v="GSU Transformer Rplcmnt U34 - GSU Transformer Rplcmnt U34"/>
    <n v="-12.55"/>
    <n v="-1.8825000000000001"/>
    <n v="-1.8825000000000001"/>
    <n v="-1.2549999999999999"/>
    <n v="-3.1375000000000002"/>
    <n v="-2.5099999999999998"/>
    <n v="-1.8825000000000001"/>
    <m/>
    <x v="12"/>
    <x v="12"/>
    <n v="0"/>
    <x v="1"/>
    <x v="1"/>
    <x v="0"/>
    <n v="-1.8825000000000001"/>
  </r>
  <r>
    <s v="A004"/>
    <x v="1"/>
    <n v="10026160"/>
    <x v="32"/>
    <s v="900"/>
    <s v="Hot Air Gate Rplcmnt U4 - Hot Air Gate Replacement-U4"/>
    <n v="502098.99"/>
    <n v="75314.848499999993"/>
    <n v="75314.848499999993"/>
    <n v="50209.898999999998"/>
    <n v="125524.7475"/>
    <n v="100419.798"/>
    <n v="75314.848499999993"/>
    <m/>
    <x v="12"/>
    <x v="12"/>
    <n v="0"/>
    <x v="1"/>
    <x v="1"/>
    <x v="0"/>
    <n v="75314.848499999993"/>
  </r>
  <r>
    <s v="A004"/>
    <x v="1"/>
    <n v="10025711"/>
    <x v="33"/>
    <s v="900"/>
    <s v="IP Turbine Overhaul, Unit 4 - IP Turbine Overhaul, Unit 4"/>
    <n v="615985.82999999996"/>
    <n v="92397.874500000005"/>
    <n v="92397.874500000005"/>
    <n v="61598.582999999999"/>
    <n v="153996.45749999999"/>
    <n v="123197.166"/>
    <n v="92397.874500000005"/>
    <n v="0"/>
    <x v="12"/>
    <x v="12"/>
    <n v="0"/>
    <x v="1"/>
    <x v="1"/>
    <x v="1"/>
    <n v="92397.874500000005"/>
  </r>
  <r>
    <s v="A004"/>
    <x v="1"/>
    <n v="10026951"/>
    <x v="34"/>
    <s v="900"/>
    <s v="LP Turbine OH U4 - LP Turbine Overhaul, Unit 4"/>
    <n v="13661.36"/>
    <n v="2049.2040000000002"/>
    <n v="2049.2040000000002"/>
    <n v="1366.136"/>
    <n v="3415.34"/>
    <n v="2732.2719999999999"/>
    <n v="2049.2040000000002"/>
    <n v="1229.52"/>
    <x v="12"/>
    <x v="12"/>
    <n v="-1229.52"/>
    <x v="1"/>
    <x v="1"/>
    <x v="0"/>
    <n v="819.6840000000002"/>
  </r>
  <r>
    <s v="A004"/>
    <x v="1"/>
    <n v="10026849"/>
    <x v="35"/>
    <s v="900"/>
    <s v="Main Turbine Lube Oil Cool Repl 4 - Unit 4 Main Turbine Oil Cool Repl."/>
    <n v="3982.1"/>
    <n v="597.31500000000005"/>
    <n v="597.31500000000005"/>
    <n v="398.21"/>
    <n v="995.52499999999998"/>
    <n v="796.42"/>
    <n v="597.31500000000005"/>
    <m/>
    <x v="12"/>
    <x v="12"/>
    <n v="0"/>
    <x v="1"/>
    <x v="1"/>
    <x v="0"/>
    <n v="597.31500000000005"/>
  </r>
  <r>
    <s v="A004"/>
    <x v="1"/>
    <n v="10026957"/>
    <x v="24"/>
    <s v="900"/>
    <s v="PLC to DCS Retrofits U34 - PLC to DCS Retrofits U34"/>
    <n v="27782.1"/>
    <n v="4167.3149999999996"/>
    <n v="4167.3149999999996"/>
    <n v="2778.21"/>
    <n v="6945.5249999999996"/>
    <n v="5556.42"/>
    <n v="4167.3149999999996"/>
    <m/>
    <x v="12"/>
    <x v="12"/>
    <n v="0"/>
    <x v="1"/>
    <x v="1"/>
    <x v="0"/>
    <n v="4167.3149999999996"/>
  </r>
  <r>
    <s v="A004"/>
    <x v="1"/>
    <n v="10026994"/>
    <x v="61"/>
    <s v="900"/>
    <s v="Scrubber Lime Slaker Rplcmnt U34 - Scrubber Lime Slaker Rplcmnt U34"/>
    <n v="56434.19"/>
    <n v="8465.1285000000007"/>
    <n v="8465.1285000000007"/>
    <n v="5643.4189999999999"/>
    <n v="14108.547500000001"/>
    <n v="11286.838"/>
    <n v="8465.1285000000007"/>
    <m/>
    <x v="12"/>
    <x v="12"/>
    <n v="0"/>
    <x v="1"/>
    <x v="1"/>
    <x v="0"/>
    <n v="8465.1285000000007"/>
  </r>
  <r>
    <s v="A004"/>
    <x v="1"/>
    <n v="10026988"/>
    <x v="80"/>
    <s v="900"/>
    <s v="Stack Elevator Refurb U4  - Stack Elevator Refurb U4 "/>
    <n v="0"/>
    <n v="0"/>
    <n v="0"/>
    <n v="0"/>
    <n v="0"/>
    <n v="0"/>
    <n v="0"/>
    <m/>
    <x v="12"/>
    <x v="12"/>
    <n v="0"/>
    <x v="1"/>
    <x v="1"/>
    <x v="0"/>
    <n v="0"/>
  </r>
  <r>
    <s v="A004"/>
    <x v="1"/>
    <n v="10026174"/>
    <x v="12"/>
    <s v="900"/>
    <s v="U34 Diesel Tnk Fire Prot Foam Sys - U34 Diesel Tnk Fire Prot Foam Syst"/>
    <n v="207"/>
    <n v="31.05"/>
    <n v="31.05"/>
    <n v="20.7"/>
    <n v="51.75"/>
    <n v="41.4"/>
    <n v="31.05"/>
    <m/>
    <x v="12"/>
    <x v="12"/>
    <n v="0"/>
    <x v="1"/>
    <x v="1"/>
    <x v="0"/>
    <n v="31.05"/>
  </r>
  <r>
    <s v="A004"/>
    <x v="1"/>
    <n v="10026939"/>
    <x v="54"/>
    <s v="900"/>
    <s v="U4 Cooling Tower Fill Rplc. - Unit 4 Cooling Tower Replacement"/>
    <n v="144344.22"/>
    <n v="21651.633000000002"/>
    <n v="21651.633000000002"/>
    <n v="14434.422"/>
    <n v="36086.055"/>
    <n v="28868.844000000001"/>
    <n v="21651.633000000002"/>
    <m/>
    <x v="12"/>
    <x v="12"/>
    <n v="0"/>
    <x v="1"/>
    <x v="1"/>
    <x v="0"/>
    <n v="21651.633000000002"/>
  </r>
  <r>
    <s v="A004"/>
    <x v="1"/>
    <n v="10026780"/>
    <x v="38"/>
    <s v="900"/>
    <s v="U4 Turbine/Generator Base OH  - U4 Turbine/Generator Base OH "/>
    <n v="-88050.19"/>
    <n v="-13207.5285"/>
    <n v="-13207.5285"/>
    <n v="-8805.0190000000002"/>
    <n v="-22012.547500000001"/>
    <n v="-17610.038"/>
    <n v="-13207.5285"/>
    <n v="-7924.52"/>
    <x v="12"/>
    <x v="12"/>
    <n v="7924.52"/>
    <x v="1"/>
    <x v="1"/>
    <x v="0"/>
    <n v="-5283.0084999999999"/>
  </r>
  <r>
    <m/>
    <x v="2"/>
    <m/>
    <x v="92"/>
    <m/>
    <m/>
    <m/>
    <n v="494203"/>
    <m/>
    <m/>
    <m/>
    <m/>
    <m/>
    <m/>
    <x v="13"/>
    <x v="13"/>
    <n v="0"/>
    <x v="2"/>
    <x v="2"/>
    <x v="2"/>
    <n v="494203"/>
  </r>
  <r>
    <m/>
    <x v="2"/>
    <m/>
    <x v="93"/>
    <m/>
    <m/>
    <m/>
    <n v="-494203"/>
    <m/>
    <m/>
    <m/>
    <m/>
    <m/>
    <m/>
    <x v="13"/>
    <x v="14"/>
    <n v="0"/>
    <x v="2"/>
    <x v="3"/>
    <x v="2"/>
    <n v="-494203"/>
  </r>
  <r>
    <m/>
    <x v="2"/>
    <m/>
    <x v="92"/>
    <m/>
    <m/>
    <m/>
    <n v="149168"/>
    <m/>
    <m/>
    <m/>
    <m/>
    <m/>
    <m/>
    <x v="13"/>
    <x v="15"/>
    <n v="0"/>
    <x v="2"/>
    <x v="4"/>
    <x v="2"/>
    <n v="149168"/>
  </r>
  <r>
    <m/>
    <x v="2"/>
    <m/>
    <x v="93"/>
    <m/>
    <m/>
    <m/>
    <n v="-149168"/>
    <m/>
    <m/>
    <m/>
    <m/>
    <m/>
    <m/>
    <x v="13"/>
    <x v="0"/>
    <n v="0"/>
    <x v="2"/>
    <x v="0"/>
    <x v="2"/>
    <n v="-149168"/>
  </r>
  <r>
    <m/>
    <x v="2"/>
    <m/>
    <x v="92"/>
    <m/>
    <m/>
    <m/>
    <n v="1971194"/>
    <m/>
    <m/>
    <m/>
    <m/>
    <m/>
    <m/>
    <x v="13"/>
    <x v="11"/>
    <n v="0"/>
    <x v="2"/>
    <x v="0"/>
    <x v="2"/>
    <n v="1971194"/>
  </r>
  <r>
    <m/>
    <x v="2"/>
    <m/>
    <x v="93"/>
    <m/>
    <m/>
    <m/>
    <n v="-1971194"/>
    <m/>
    <m/>
    <m/>
    <m/>
    <m/>
    <m/>
    <x v="13"/>
    <x v="12"/>
    <n v="0"/>
    <x v="2"/>
    <x v="1"/>
    <x v="2"/>
    <n v="-1971194"/>
  </r>
  <r>
    <s v="A003"/>
    <x v="0"/>
    <s v="10025235"/>
    <x v="94"/>
    <s v="900"/>
    <s v="Aux Service Floor Structural R - Aux Service Floor Structural R"/>
    <n v="4088.57"/>
    <n v="613.28549999999996"/>
    <n v="613.28549999999996"/>
    <n v="408.85700000000003"/>
    <n v="1022.1425"/>
    <n v="817.71400000000006"/>
    <n v="613.28549999999996"/>
    <m/>
    <x v="14"/>
    <x v="14"/>
    <n v="0"/>
    <x v="3"/>
    <x v="3"/>
    <x v="0"/>
    <n v="613.28549999999996"/>
  </r>
  <r>
    <s v="A003"/>
    <x v="0"/>
    <s v="10025258"/>
    <x v="95"/>
    <s v="900"/>
    <s v="Aux. Serv. Floor Drain Rpl - Aux. Serv. Floor Drain Rpl-U14"/>
    <n v="1752.25"/>
    <n v="262.83749999999998"/>
    <n v="262.83749999999998"/>
    <n v="175.22499999999999"/>
    <n v="438.0625"/>
    <n v="350.45"/>
    <n v="262.83749999999998"/>
    <m/>
    <x v="14"/>
    <x v="14"/>
    <n v="0"/>
    <x v="3"/>
    <x v="3"/>
    <x v="0"/>
    <n v="262.83749999999998"/>
  </r>
  <r>
    <s v="A003"/>
    <x v="0"/>
    <s v="10025144"/>
    <x v="96"/>
    <s v="900"/>
    <s v="Boiler Capital Scaffolding-U3 - Boiler Capital Scaffolding-U3"/>
    <n v="145834.46"/>
    <n v="21875.169000000002"/>
    <n v="21875.169000000002"/>
    <n v="14583.446"/>
    <n v="36458.614999999998"/>
    <n v="29166.892"/>
    <n v="21875.169000000002"/>
    <m/>
    <x v="14"/>
    <x v="14"/>
    <n v="0"/>
    <x v="3"/>
    <x v="3"/>
    <x v="0"/>
    <n v="21875.169000000002"/>
  </r>
  <r>
    <s v="A003"/>
    <x v="0"/>
    <s v="10025153"/>
    <x v="97"/>
    <s v="900"/>
    <s v="BoilerEconomizerTubeRpl,U3 - BoilerEconomizerTubeRpl,U3"/>
    <n v="194445.95"/>
    <n v="29166.892500000002"/>
    <n v="29166.892500000002"/>
    <n v="19444.595000000001"/>
    <n v="48611.487500000003"/>
    <n v="38889.19"/>
    <n v="29166.892500000002"/>
    <m/>
    <x v="14"/>
    <x v="14"/>
    <n v="0"/>
    <x v="3"/>
    <x v="3"/>
    <x v="0"/>
    <n v="29166.892500000002"/>
  </r>
  <r>
    <s v="A003"/>
    <x v="0"/>
    <s v="10025170"/>
    <x v="98"/>
    <s v="900"/>
    <s v="Building Roof Replacement, U3 - Building Roof Repl., U3"/>
    <n v="699433.83"/>
    <n v="104915.0745"/>
    <n v="104915.0745"/>
    <n v="69943.383000000002"/>
    <n v="174858.45749999999"/>
    <n v="139886.766"/>
    <n v="104915.0745"/>
    <m/>
    <x v="14"/>
    <x v="14"/>
    <n v="0"/>
    <x v="3"/>
    <x v="3"/>
    <x v="0"/>
    <n v="104915.0745"/>
  </r>
  <r>
    <s v="A003"/>
    <x v="0"/>
    <s v="10025213"/>
    <x v="99"/>
    <s v="900"/>
    <s v="Capital Project Support-U3 - Capital Project Support-U3"/>
    <n v="-2430574.35"/>
    <n v="-364586.15250000003"/>
    <n v="-364586.15250000003"/>
    <n v="-243057.435"/>
    <n v="-607643.58750000002"/>
    <n v="-486114.87"/>
    <n v="-364586.15250000003"/>
    <m/>
    <x v="14"/>
    <x v="14"/>
    <n v="0"/>
    <x v="3"/>
    <x v="3"/>
    <x v="0"/>
    <n v="-364586.15250000003"/>
  </r>
  <r>
    <s v="A003"/>
    <x v="0"/>
    <s v="10025220"/>
    <x v="100"/>
    <s v="900"/>
    <s v="CCR - G Cell Design - U3-4 - CCR - G Cell Design - U3-4"/>
    <n v="22600"/>
    <n v="3390"/>
    <n v="3390"/>
    <n v="2260"/>
    <n v="5650"/>
    <n v="4520"/>
    <n v="3390"/>
    <m/>
    <x v="14"/>
    <x v="14"/>
    <n v="0"/>
    <x v="3"/>
    <x v="3"/>
    <x v="0"/>
    <n v="3390"/>
  </r>
  <r>
    <s v="A003"/>
    <x v="0"/>
    <s v="10024366"/>
    <x v="101"/>
    <s v="900"/>
    <s v="CCR-B Cell Clearwell,U3-4 - CCR-B Cell Clearwell,U3-4"/>
    <n v="1991054.18"/>
    <n v="298658.12699999998"/>
    <n v="298658.12699999998"/>
    <n v="199105.41800000001"/>
    <n v="497763.54499999998"/>
    <n v="398210.83600000001"/>
    <n v="298658.12699999998"/>
    <m/>
    <x v="14"/>
    <x v="14"/>
    <n v="0"/>
    <x v="3"/>
    <x v="3"/>
    <x v="0"/>
    <n v="298658.12699999998"/>
  </r>
  <r>
    <s v="A003"/>
    <x v="0"/>
    <s v="10025160"/>
    <x v="56"/>
    <s v="900"/>
    <s v="Circ. Wtr Pmp &amp; Mtr Rebld-U34 - Circ. Wtr Pmp &amp; Mtr Rebld-U34"/>
    <n v="104107.49"/>
    <n v="15616.1235"/>
    <n v="15616.1235"/>
    <n v="10410.749"/>
    <n v="26026.872500000001"/>
    <n v="20821.498"/>
    <n v="15616.1235"/>
    <m/>
    <x v="14"/>
    <x v="14"/>
    <n v="0"/>
    <x v="3"/>
    <x v="3"/>
    <x v="0"/>
    <n v="15616.1235"/>
  </r>
  <r>
    <s v="A003"/>
    <x v="0"/>
    <s v="10025209"/>
    <x v="102"/>
    <s v="900"/>
    <s v="Coal Belt Repl-U34 - Coal Belt Repl-U34"/>
    <n v="7136.62"/>
    <n v="1070.4929999999999"/>
    <n v="1070.4929999999999"/>
    <n v="713.66200000000003"/>
    <n v="1784.155"/>
    <n v="1427.3240000000001"/>
    <n v="1070.4929999999999"/>
    <m/>
    <x v="14"/>
    <x v="14"/>
    <n v="0"/>
    <x v="3"/>
    <x v="3"/>
    <x v="0"/>
    <n v="1070.4929999999999"/>
  </r>
  <r>
    <s v="A003"/>
    <x v="0"/>
    <s v="10025211"/>
    <x v="103"/>
    <s v="900"/>
    <s v="Coal Dust SuppresControls-U34 - Coal Dust SuppresControls-U34"/>
    <n v="6188.01"/>
    <n v="928.20150000000001"/>
    <n v="928.20150000000001"/>
    <n v="618.80100000000004"/>
    <n v="1547.0025000000001"/>
    <n v="1237.6020000000001"/>
    <n v="928.20150000000001"/>
    <m/>
    <x v="14"/>
    <x v="14"/>
    <n v="0"/>
    <x v="3"/>
    <x v="3"/>
    <x v="0"/>
    <n v="928.20150000000001"/>
  </r>
  <r>
    <s v="A003"/>
    <x v="0"/>
    <s v="10023682"/>
    <x v="104"/>
    <s v="900"/>
    <s v="Compressed Air System-U34 - Compressed Air System-U34"/>
    <n v="25.03"/>
    <n v="3.7545000000000002"/>
    <n v="3.7545000000000002"/>
    <n v="2.5030000000000001"/>
    <n v="6.2575000000000003"/>
    <n v="5.0060000000000002"/>
    <n v="3.7545000000000002"/>
    <m/>
    <x v="14"/>
    <x v="14"/>
    <n v="0"/>
    <x v="3"/>
    <x v="3"/>
    <x v="0"/>
    <n v="3.7545000000000002"/>
  </r>
  <r>
    <s v="A003"/>
    <x v="0"/>
    <s v="10025193"/>
    <x v="104"/>
    <s v="900"/>
    <s v="Compressed Air System-U34 - Compressed Air System-U34"/>
    <n v="13773.24"/>
    <n v="2065.9859999999999"/>
    <n v="2065.9859999999999"/>
    <n v="1377.3240000000001"/>
    <n v="3443.31"/>
    <n v="2754.6480000000001"/>
    <n v="2065.9859999999999"/>
    <m/>
    <x v="14"/>
    <x v="14"/>
    <n v="0"/>
    <x v="3"/>
    <x v="3"/>
    <x v="0"/>
    <n v="2065.9859999999999"/>
  </r>
  <r>
    <s v="A003"/>
    <x v="0"/>
    <s v="10025161"/>
    <x v="105"/>
    <s v="900"/>
    <s v="Condensate PolisherElement U34 - CondensatePolisherElement,U3-4"/>
    <n v="38815.85"/>
    <n v="5822.3774999999996"/>
    <n v="5822.3774999999996"/>
    <n v="3881.585"/>
    <n v="9703.9624999999996"/>
    <n v="7763.17"/>
    <n v="5822.3774999999996"/>
    <n v="5822.3774999999996"/>
    <x v="14"/>
    <x v="14"/>
    <n v="-5822.3774999999996"/>
    <x v="3"/>
    <x v="3"/>
    <x v="0"/>
    <n v="0"/>
  </r>
  <r>
    <s v="A003"/>
    <x v="0"/>
    <s v="10025201"/>
    <x v="106"/>
    <s v="900"/>
    <s v="DAHS Server Repl, U3-4 - DAHS Server Repl, U3-4"/>
    <n v="5572.22"/>
    <n v="835.83299999999997"/>
    <n v="835.83299999999997"/>
    <n v="557.22199999999998"/>
    <n v="1393.0550000000001"/>
    <n v="1114.444"/>
    <n v="835.83299999999997"/>
    <m/>
    <x v="14"/>
    <x v="14"/>
    <n v="0"/>
    <x v="3"/>
    <x v="3"/>
    <x v="0"/>
    <n v="835.83299999999997"/>
  </r>
  <r>
    <s v="A003"/>
    <x v="0"/>
    <s v="10025163"/>
    <x v="107"/>
    <s v="900"/>
    <s v="Demineralizer Resin Repl-U34 - Demineralizer Resin Repl-U34"/>
    <n v="29474.400000000001"/>
    <n v="4421.16"/>
    <n v="4421.16"/>
    <n v="2947.44"/>
    <n v="7368.6"/>
    <n v="5894.88"/>
    <n v="4421.16"/>
    <m/>
    <x v="14"/>
    <x v="14"/>
    <n v="0"/>
    <x v="3"/>
    <x v="3"/>
    <x v="0"/>
    <n v="4421.16"/>
  </r>
  <r>
    <s v="A003"/>
    <x v="0"/>
    <s v="10025218"/>
    <x v="108"/>
    <s v="900"/>
    <s v="Elevator Mach Rm HVAC Repl U-3 - Elevator Mach Rm HVAC Repl U-3"/>
    <n v="10491"/>
    <n v="1573.65"/>
    <n v="1573.65"/>
    <n v="1049.0999999999999"/>
    <n v="2622.75"/>
    <n v="2098.1999999999998"/>
    <n v="1573.65"/>
    <m/>
    <x v="14"/>
    <x v="14"/>
    <n v="0"/>
    <x v="3"/>
    <x v="3"/>
    <x v="0"/>
    <n v="1573.65"/>
  </r>
  <r>
    <s v="A003"/>
    <x v="0"/>
    <s v="10025173"/>
    <x v="109"/>
    <s v="900"/>
    <s v="Fire Protection System Add 3-4 - Fire Protection Systm Adds3-4"/>
    <n v="1306.3800000000001"/>
    <n v="195.95699999999999"/>
    <n v="195.95699999999999"/>
    <n v="130.63800000000001"/>
    <n v="326.59500000000003"/>
    <n v="261.27600000000001"/>
    <n v="195.95699999999999"/>
    <m/>
    <x v="14"/>
    <x v="14"/>
    <n v="0"/>
    <x v="3"/>
    <x v="3"/>
    <x v="0"/>
    <n v="195.95699999999999"/>
  </r>
  <r>
    <s v="A003"/>
    <x v="0"/>
    <s v="10025147"/>
    <x v="110"/>
    <s v="900"/>
    <s v="Flue Gas Duct Repl-U3 - Flue Gas Duct Repl-U3"/>
    <n v="121528.71"/>
    <n v="18229.306499999999"/>
    <n v="18229.306499999999"/>
    <n v="12152.870999999999"/>
    <n v="30382.177500000002"/>
    <n v="24305.741999999998"/>
    <n v="18229.306499999999"/>
    <n v="18229.306499999999"/>
    <x v="14"/>
    <x v="14"/>
    <n v="-18229.306499999999"/>
    <x v="3"/>
    <x v="3"/>
    <x v="0"/>
    <n v="0"/>
  </r>
  <r>
    <s v="A003"/>
    <x v="0"/>
    <s v="10023703"/>
    <x v="111"/>
    <s v="900"/>
    <s v="Gas Deflection Arch Rpl-U3 - Gas Deflection Arch Rpl-U3"/>
    <n v="486114.87"/>
    <n v="72917.230500000005"/>
    <n v="72917.230500000005"/>
    <n v="48611.487000000001"/>
    <n v="121528.7175"/>
    <n v="97222.974000000002"/>
    <n v="72917.230500000005"/>
    <m/>
    <x v="14"/>
    <x v="14"/>
    <n v="0"/>
    <x v="3"/>
    <x v="3"/>
    <x v="0"/>
    <n v="72917.230500000005"/>
  </r>
  <r>
    <s v="A003"/>
    <x v="0"/>
    <s v="10025158"/>
    <x v="5"/>
    <s v="900"/>
    <s v="Groundwater Mitigation-U34 - Groundwater Mitigation-U34"/>
    <n v="9532.99"/>
    <n v="1429.9485"/>
    <n v="1429.9485"/>
    <n v="953.29899999999998"/>
    <n v="2383.2474999999999"/>
    <n v="1906.598"/>
    <n v="1429.9485"/>
    <m/>
    <x v="14"/>
    <x v="14"/>
    <n v="0"/>
    <x v="3"/>
    <x v="3"/>
    <x v="0"/>
    <n v="1429.9485"/>
  </r>
  <r>
    <s v="A003"/>
    <x v="0"/>
    <s v="10025865"/>
    <x v="112"/>
    <s v="900"/>
    <s v="GSU Transformer Replacement - GSU Transformer Replacement"/>
    <n v="260446.24"/>
    <n v="39066.936000000002"/>
    <n v="39066.936000000002"/>
    <n v="26044.624"/>
    <n v="65111.56"/>
    <n v="52089.248"/>
    <n v="39066.936000000002"/>
    <m/>
    <x v="14"/>
    <x v="14"/>
    <n v="0"/>
    <x v="3"/>
    <x v="3"/>
    <x v="0"/>
    <n v="39066.936000000002"/>
  </r>
  <r>
    <s v="A003"/>
    <x v="0"/>
    <s v="10025932"/>
    <x v="113"/>
    <s v="900"/>
    <s v="GSU Transformer U34 - U34 GSU Spare Transformer"/>
    <n v="254196.24"/>
    <n v="38129.436000000002"/>
    <n v="38129.436000000002"/>
    <n v="25419.624"/>
    <n v="63549.06"/>
    <n v="50839.248"/>
    <n v="38129.436000000002"/>
    <m/>
    <x v="14"/>
    <x v="14"/>
    <n v="0"/>
    <x v="3"/>
    <x v="3"/>
    <x v="0"/>
    <n v="38129.436000000002"/>
  </r>
  <r>
    <s v="A003"/>
    <x v="0"/>
    <s v="10025145"/>
    <x v="114"/>
    <s v="900"/>
    <s v="Hot Air Gate Replacement-U3 - Hot Air Gate Replacement-U3"/>
    <n v="7418.16"/>
    <n v="1112.7239999999999"/>
    <n v="1112.7239999999999"/>
    <n v="741.81600000000003"/>
    <n v="1854.54"/>
    <n v="1483.6320000000001"/>
    <n v="1112.7239999999999"/>
    <m/>
    <x v="14"/>
    <x v="14"/>
    <n v="0"/>
    <x v="3"/>
    <x v="3"/>
    <x v="0"/>
    <n v="1112.7239999999999"/>
  </r>
  <r>
    <s v="A003"/>
    <x v="0"/>
    <s v="10023695"/>
    <x v="115"/>
    <s v="900"/>
    <s v="Lime Unloading Modif-U34 - Lime Unloading Modif-U34"/>
    <n v="2.92"/>
    <n v="0.438"/>
    <n v="0.438"/>
    <n v="0.29199999999999998"/>
    <n v="0.73"/>
    <n v="0.58399999999999996"/>
    <n v="0.438"/>
    <m/>
    <x v="14"/>
    <x v="14"/>
    <n v="0"/>
    <x v="3"/>
    <x v="3"/>
    <x v="0"/>
    <n v="0.438"/>
  </r>
  <r>
    <s v="A003"/>
    <x v="0"/>
    <s v="10020275"/>
    <x v="116"/>
    <s v="900"/>
    <s v="MainStepUpTransformerRewind34 - MainStepUpTransformerRewnd34"/>
    <n v="1795.75"/>
    <n v="269.36250000000001"/>
    <n v="269.36250000000001"/>
    <n v="179.57499999999999"/>
    <n v="448.9375"/>
    <n v="359.15"/>
    <n v="269.36250000000001"/>
    <m/>
    <x v="14"/>
    <x v="14"/>
    <n v="0"/>
    <x v="3"/>
    <x v="3"/>
    <x v="0"/>
    <n v="269.36250000000001"/>
  </r>
  <r>
    <s v="A003"/>
    <x v="0"/>
    <s v="10025131"/>
    <x v="117"/>
    <s v="900"/>
    <s v="Mobile Equipment Repl, Un1-4 - 396- Power Equipment"/>
    <n v="21490.93"/>
    <n v="3223.6395000000002"/>
    <n v="3223.6395000000002"/>
    <n v="2149.0929999999998"/>
    <n v="5372.7325000000001"/>
    <n v="4298.1859999999997"/>
    <n v="3223.6395000000002"/>
    <m/>
    <x v="14"/>
    <x v="14"/>
    <n v="0"/>
    <x v="3"/>
    <x v="3"/>
    <x v="0"/>
    <n v="3223.6395000000002"/>
  </r>
  <r>
    <s v="A003"/>
    <x v="0"/>
    <s v="10025217"/>
    <x v="118"/>
    <s v="900"/>
    <s v="North Plnt Filter Control U34 - North Plnt Filter Control U34"/>
    <n v="51814.17"/>
    <n v="7772.1255000000001"/>
    <n v="7772.1255000000001"/>
    <n v="5181.4170000000004"/>
    <n v="12953.5425"/>
    <n v="10362.834000000001"/>
    <n v="7772.1255000000001"/>
    <m/>
    <x v="14"/>
    <x v="14"/>
    <n v="0"/>
    <x v="3"/>
    <x v="3"/>
    <x v="0"/>
    <n v="7772.1255000000001"/>
  </r>
  <r>
    <s v="A003"/>
    <x v="0"/>
    <s v="10025155"/>
    <x v="119"/>
    <s v="900"/>
    <s v="PA Expansion Joint Repl-U3 - PA Expansion Joint Repl-U3"/>
    <n v="121528.72"/>
    <n v="18229.308000000001"/>
    <n v="18229.308000000001"/>
    <n v="12152.871999999999"/>
    <n v="30382.18"/>
    <n v="24305.743999999999"/>
    <n v="18229.308000000001"/>
    <m/>
    <x v="14"/>
    <x v="14"/>
    <n v="0"/>
    <x v="3"/>
    <x v="3"/>
    <x v="0"/>
    <n v="18229.308000000001"/>
  </r>
  <r>
    <s v="A003"/>
    <x v="0"/>
    <s v="10025148"/>
    <x v="120"/>
    <s v="900"/>
    <s v="PA Fan Motor Rewind-U34 - PA Fan Motor Rewind-U34"/>
    <n v="12106.68"/>
    <n v="1816.002"/>
    <n v="1816.002"/>
    <n v="1210.6679999999999"/>
    <n v="3026.67"/>
    <n v="2421.3359999999998"/>
    <n v="1816.002"/>
    <m/>
    <x v="14"/>
    <x v="14"/>
    <n v="0"/>
    <x v="3"/>
    <x v="3"/>
    <x v="0"/>
    <n v="1816.002"/>
  </r>
  <r>
    <s v="A003"/>
    <x v="0"/>
    <s v="10025164"/>
    <x v="121"/>
    <s v="900"/>
    <s v="Plant Floor Drain Rpl, U3-4 - Plant Floor Drain Rpl, U3-4"/>
    <n v="19041.830000000002"/>
    <n v="2856.2745"/>
    <n v="2856.2745"/>
    <n v="1904.183"/>
    <n v="4760.4575000000004"/>
    <n v="3808.366"/>
    <n v="2856.2745"/>
    <m/>
    <x v="14"/>
    <x v="14"/>
    <n v="0"/>
    <x v="3"/>
    <x v="3"/>
    <x v="0"/>
    <n v="2856.2745"/>
  </r>
  <r>
    <s v="A003"/>
    <x v="0"/>
    <s v="10025165"/>
    <x v="122"/>
    <s v="900"/>
    <s v="Plant Floor Structural Rpl,3-4 - Plant Floor Structural Rpl,3-4"/>
    <n v="33852.11"/>
    <n v="5077.8164999999999"/>
    <n v="5077.8164999999999"/>
    <n v="3385.2109999999998"/>
    <n v="8463.0275000000001"/>
    <n v="6770.4219999999996"/>
    <n v="5077.8164999999999"/>
    <m/>
    <x v="14"/>
    <x v="14"/>
    <n v="0"/>
    <x v="3"/>
    <x v="3"/>
    <x v="0"/>
    <n v="5077.8164999999999"/>
  </r>
  <r>
    <s v="A003"/>
    <x v="0"/>
    <s v="10025168"/>
    <x v="123"/>
    <s v="900"/>
    <s v="Plant Lighting Repl, U3 - Plant Lighting Repl, U3"/>
    <n v="-1779.55"/>
    <n v="-266.9325"/>
    <n v="-266.9325"/>
    <n v="-177.95500000000001"/>
    <n v="-444.88749999999999"/>
    <n v="-355.91"/>
    <n v="-266.9325"/>
    <m/>
    <x v="14"/>
    <x v="14"/>
    <n v="0"/>
    <x v="3"/>
    <x v="3"/>
    <x v="0"/>
    <n v="-266.9325"/>
  </r>
  <r>
    <s v="A003"/>
    <x v="0"/>
    <s v="10025572"/>
    <x v="124"/>
    <s v="900"/>
    <s v="Plantsite Drainage System - Plantsite Drainage System"/>
    <n v="1361.76"/>
    <n v="204.26400000000001"/>
    <n v="204.26400000000001"/>
    <n v="136.17599999999999"/>
    <n v="340.44"/>
    <n v="272.35199999999998"/>
    <n v="204.26400000000001"/>
    <m/>
    <x v="14"/>
    <x v="14"/>
    <n v="0"/>
    <x v="3"/>
    <x v="3"/>
    <x v="0"/>
    <n v="204.26400000000001"/>
  </r>
  <r>
    <s v="A003"/>
    <x v="0"/>
    <s v="10025223"/>
    <x v="125"/>
    <s v="900"/>
    <s v="Pond Return Pumps-Dsl Gen U3-4 - Pond Return Pumps-Dsl Gen U3-4"/>
    <n v="158313.51999999999"/>
    <n v="23747.027999999998"/>
    <n v="23747.027999999998"/>
    <n v="15831.352000000001"/>
    <n v="39578.379999999997"/>
    <n v="31662.704000000002"/>
    <n v="23747.027999999998"/>
    <m/>
    <x v="14"/>
    <x v="14"/>
    <n v="0"/>
    <x v="3"/>
    <x v="3"/>
    <x v="0"/>
    <n v="23747.027999999998"/>
  </r>
  <r>
    <s v="A003"/>
    <x v="0"/>
    <s v="10025196"/>
    <x v="126"/>
    <s v="900"/>
    <s v="Relay Room Fire Protection-U34 - Relay Room Fire Protection-U34"/>
    <n v="-1.9999999996798599E-2"/>
    <n v="-2.99999999951979E-3"/>
    <n v="-2.99999999951979E-3"/>
    <n v="-1.9999999996798599E-3"/>
    <n v="-4.9999999991996403E-3"/>
    <n v="-3.9999999993597197E-3"/>
    <n v="-2.99999999951979E-3"/>
    <m/>
    <x v="14"/>
    <x v="14"/>
    <n v="0"/>
    <x v="3"/>
    <x v="3"/>
    <x v="0"/>
    <n v="-2.99999999951979E-3"/>
  </r>
  <r>
    <s v="A003"/>
    <x v="0"/>
    <s v="10025166"/>
    <x v="127"/>
    <s v="900"/>
    <s v="Safety Improvements, U3-4 - Safety Improvements, U3-4"/>
    <n v="19459.72"/>
    <n v="2918.9580000000001"/>
    <n v="2918.9580000000001"/>
    <n v="1945.972"/>
    <n v="4864.93"/>
    <n v="3891.944"/>
    <n v="2918.9580000000001"/>
    <n v="2918.9580000000001"/>
    <x v="14"/>
    <x v="14"/>
    <n v="-2918.9580000000001"/>
    <x v="3"/>
    <x v="3"/>
    <x v="0"/>
    <n v="0"/>
  </r>
  <r>
    <s v="A003"/>
    <x v="0"/>
    <s v="10025202"/>
    <x v="128"/>
    <s v="900"/>
    <s v="Scrubber ID Fan Mtr Rewnd-U34 - Scrubber ID Fan Mtr Rewnd-U34"/>
    <n v="233500"/>
    <n v="35025"/>
    <n v="35025"/>
    <n v="23350"/>
    <n v="58375"/>
    <n v="46700"/>
    <n v="35025"/>
    <m/>
    <x v="14"/>
    <x v="14"/>
    <n v="0"/>
    <x v="3"/>
    <x v="3"/>
    <x v="0"/>
    <n v="35025"/>
  </r>
  <r>
    <s v="A003"/>
    <x v="0"/>
    <s v="10025205"/>
    <x v="129"/>
    <s v="900"/>
    <s v="Scrubber Lime Slaker Rpl-U34 - Scrubber Lime Slaker Rpl-U34"/>
    <n v="64171.199999999997"/>
    <n v="9625.68"/>
    <n v="9625.68"/>
    <n v="6417.12"/>
    <n v="16042.8"/>
    <n v="12834.24"/>
    <n v="9625.68"/>
    <m/>
    <x v="14"/>
    <x v="14"/>
    <n v="0"/>
    <x v="3"/>
    <x v="3"/>
    <x v="0"/>
    <n v="9625.68"/>
  </r>
  <r>
    <s v="A003"/>
    <x v="0"/>
    <s v="10025204"/>
    <x v="130"/>
    <s v="900"/>
    <s v="Scrubber Reheater Panel Rpl,34 - Scrubber Reheater Panel Rpl,34"/>
    <n v="75358.490000000005"/>
    <n v="11303.773499999999"/>
    <n v="11303.773499999999"/>
    <n v="7535.8490000000002"/>
    <n v="18839.622500000001"/>
    <n v="15071.698"/>
    <n v="11303.773499999999"/>
    <m/>
    <x v="14"/>
    <x v="14"/>
    <n v="0"/>
    <x v="3"/>
    <x v="3"/>
    <x v="0"/>
    <n v="11303.773499999999"/>
  </r>
  <r>
    <s v="A003"/>
    <x v="0"/>
    <s v="10025206"/>
    <x v="131"/>
    <s v="900"/>
    <s v="ScrubberLimeCycloneSep-U3 - ScrubberLimeCycloneSep-U3"/>
    <n v="48349.86"/>
    <n v="7252.4790000000003"/>
    <n v="7252.4790000000003"/>
    <n v="4834.9859999999999"/>
    <n v="12087.465"/>
    <n v="9669.9719999999998"/>
    <n v="7252.4790000000003"/>
    <m/>
    <x v="14"/>
    <x v="14"/>
    <n v="0"/>
    <x v="3"/>
    <x v="3"/>
    <x v="0"/>
    <n v="7252.4790000000003"/>
  </r>
  <r>
    <s v="A003"/>
    <x v="0"/>
    <s v="10023705"/>
    <x v="132"/>
    <s v="900"/>
    <s v="Smartburn NOx Reduction-U3 - Smartburn NOx Reduction-U3"/>
    <n v="2010821.17"/>
    <n v="301623.17550000001"/>
    <n v="301623.17550000001"/>
    <n v="201082.117"/>
    <n v="502705.29249999998"/>
    <n v="402164.234"/>
    <n v="301623.17550000001"/>
    <m/>
    <x v="14"/>
    <x v="14"/>
    <n v="0"/>
    <x v="3"/>
    <x v="3"/>
    <x v="0"/>
    <n v="301623.17550000001"/>
  </r>
  <r>
    <s v="A003"/>
    <x v="0"/>
    <s v="10025157"/>
    <x v="133"/>
    <s v="900"/>
    <s v="Sootblower Optimization-U3 - Sootblower Optimization-U3"/>
    <n v="58223.040000000001"/>
    <n v="8733.4560000000001"/>
    <n v="8733.4560000000001"/>
    <n v="5822.3040000000001"/>
    <n v="14555.76"/>
    <n v="11644.608"/>
    <n v="8733.4560000000001"/>
    <m/>
    <x v="14"/>
    <x v="14"/>
    <n v="0"/>
    <x v="3"/>
    <x v="3"/>
    <x v="0"/>
    <n v="8733.4560000000001"/>
  </r>
  <r>
    <s v="A003"/>
    <x v="0"/>
    <s v="10025141"/>
    <x v="134"/>
    <s v="900"/>
    <s v="Switchgear Modi NFPA-U4 - Switchgear Modi NFPA-U3"/>
    <n v="67112.399999999994"/>
    <n v="10066.86"/>
    <n v="10066.86"/>
    <n v="6711.24"/>
    <n v="16778.099999999999"/>
    <n v="13422.48"/>
    <n v="10066.86"/>
    <m/>
    <x v="14"/>
    <x v="14"/>
    <n v="0"/>
    <x v="3"/>
    <x v="3"/>
    <x v="0"/>
    <n v="10066.86"/>
  </r>
  <r>
    <s v="A003"/>
    <x v="0"/>
    <s v="10025191"/>
    <x v="135"/>
    <s v="900"/>
    <s v="Tepid Water Eye WashStation,34 - Tepid Water Eye WashStation,34"/>
    <n v="26685.119999999999"/>
    <n v="4002.768"/>
    <n v="4002.768"/>
    <n v="2668.5120000000002"/>
    <n v="6671.28"/>
    <n v="5337.0240000000003"/>
    <n v="4002.768"/>
    <n v="4002.768"/>
    <x v="14"/>
    <x v="14"/>
    <n v="-4002.768"/>
    <x v="3"/>
    <x v="3"/>
    <x v="0"/>
    <n v="0"/>
  </r>
  <r>
    <s v="A003"/>
    <x v="0"/>
    <s v="10025132"/>
    <x v="136"/>
    <s v="900"/>
    <s v="Tool &amp; Equipment Purchase-U14 - Tool &amp; Equipment Purchase-U14"/>
    <n v="3040.8"/>
    <n v="456.12"/>
    <n v="456.12"/>
    <n v="304.08"/>
    <n v="760.2"/>
    <n v="608.16"/>
    <n v="456.12"/>
    <m/>
    <x v="14"/>
    <x v="14"/>
    <n v="0"/>
    <x v="3"/>
    <x v="3"/>
    <x v="0"/>
    <n v="456.12"/>
  </r>
  <r>
    <s v="A003"/>
    <x v="0"/>
    <s v="10025119"/>
    <x v="137"/>
    <s v="900"/>
    <s v="Turbine/Gen Base OH-U3 - Turbine/Gen Base OH-U3"/>
    <n v="141027.51"/>
    <n v="21154.126499999998"/>
    <n v="21154.126499999998"/>
    <n v="14102.751"/>
    <n v="35256.877500000002"/>
    <n v="28205.502"/>
    <n v="21154.126499999998"/>
    <n v="15865.594874999999"/>
    <x v="14"/>
    <x v="14"/>
    <n v="-15865.594874999999"/>
    <x v="3"/>
    <x v="3"/>
    <x v="0"/>
    <n v="5288.5316249999996"/>
  </r>
  <r>
    <s v="A003"/>
    <x v="0"/>
    <s v="10025482"/>
    <x v="138"/>
    <s v="900"/>
    <s v="U3 Bottom Ash Pyrite Sump Replaceme - U3 Bottom Ash Pyrite Sump Replace"/>
    <n v="15316.27"/>
    <n v="2297.4405000000002"/>
    <n v="2297.4405000000002"/>
    <n v="1531.627"/>
    <n v="3829.0675000000001"/>
    <n v="3063.2539999999999"/>
    <n v="2297.4405000000002"/>
    <m/>
    <x v="14"/>
    <x v="14"/>
    <n v="0"/>
    <x v="3"/>
    <x v="3"/>
    <x v="0"/>
    <n v="2297.4405000000002"/>
  </r>
  <r>
    <s v="A003"/>
    <x v="0"/>
    <s v="10025487"/>
    <x v="139"/>
    <s v="900"/>
    <s v="U3 Bottom Ash Sump Pump Replacement - U3 Bottom Ash Sump Pump Replacemt"/>
    <n v="34511.11"/>
    <n v="5176.6665000000003"/>
    <n v="5176.6665000000003"/>
    <n v="3451.1109999999999"/>
    <n v="8627.7775000000001"/>
    <n v="6902.2219999999998"/>
    <n v="5176.6665000000003"/>
    <m/>
    <x v="14"/>
    <x v="14"/>
    <n v="0"/>
    <x v="3"/>
    <x v="3"/>
    <x v="0"/>
    <n v="5176.6665000000003"/>
  </r>
  <r>
    <s v="A003"/>
    <x v="0"/>
    <s v="10023302"/>
    <x v="15"/>
    <s v="900"/>
    <s v="Water Management System,U34 - Water Management System, U34"/>
    <n v="712881.52"/>
    <n v="106932.228"/>
    <n v="106932.228"/>
    <n v="71288.152000000002"/>
    <n v="178220.38"/>
    <n v="142576.304"/>
    <n v="106932.228"/>
    <m/>
    <x v="14"/>
    <x v="14"/>
    <n v="0"/>
    <x v="3"/>
    <x v="3"/>
    <x v="0"/>
    <n v="106932.228"/>
  </r>
  <r>
    <s v="A004"/>
    <x v="1"/>
    <s v="10025235"/>
    <x v="94"/>
    <s v="900"/>
    <s v="Aux Service Floor Structural R - Aux Service Floor Structural R"/>
    <n v="4088.56"/>
    <n v="613.28399999999999"/>
    <n v="613.28399999999999"/>
    <n v="408.85599999999999"/>
    <n v="1022.14"/>
    <n v="817.71199999999999"/>
    <n v="613.28399999999999"/>
    <m/>
    <x v="14"/>
    <x v="14"/>
    <n v="0"/>
    <x v="3"/>
    <x v="3"/>
    <x v="0"/>
    <n v="613.28399999999999"/>
  </r>
  <r>
    <s v="A004"/>
    <x v="1"/>
    <s v="10025258"/>
    <x v="95"/>
    <s v="900"/>
    <s v="Aux. Serv. Floor Drain Rpl - Aux. Serv. Floor Drain Rpl-U14"/>
    <n v="1752.26"/>
    <n v="262.839"/>
    <n v="262.839"/>
    <n v="175.226"/>
    <n v="438.065"/>
    <n v="350.452"/>
    <n v="262.839"/>
    <m/>
    <x v="14"/>
    <x v="14"/>
    <n v="0"/>
    <x v="3"/>
    <x v="3"/>
    <x v="0"/>
    <n v="262.839"/>
  </r>
  <r>
    <s v="A004"/>
    <x v="1"/>
    <s v="10025171"/>
    <x v="140"/>
    <s v="900"/>
    <s v="Building Roof Replacement, U4 - Building Roof Repl., U4"/>
    <n v="2507.4"/>
    <n v="376.11"/>
    <n v="376.11"/>
    <n v="250.74"/>
    <n v="626.85"/>
    <n v="501.48"/>
    <n v="376.11"/>
    <m/>
    <x v="14"/>
    <x v="14"/>
    <n v="0"/>
    <x v="3"/>
    <x v="3"/>
    <x v="0"/>
    <n v="376.11"/>
  </r>
  <r>
    <s v="A004"/>
    <x v="1"/>
    <s v="10025220"/>
    <x v="100"/>
    <s v="900"/>
    <s v="CCR - G Cell Design - U3-4 - CCR - G Cell Design - U3-4"/>
    <n v="22600"/>
    <n v="3390"/>
    <n v="3390"/>
    <n v="2260"/>
    <n v="5650"/>
    <n v="4520"/>
    <n v="3390"/>
    <m/>
    <x v="14"/>
    <x v="14"/>
    <n v="0"/>
    <x v="3"/>
    <x v="3"/>
    <x v="0"/>
    <n v="3390"/>
  </r>
  <r>
    <s v="A004"/>
    <x v="1"/>
    <s v="10024366"/>
    <x v="101"/>
    <s v="900"/>
    <s v="CCR-B Cell Clearwell,U3-4 - CCR-B Cell Clearwell,U3-4"/>
    <n v="1991053.83"/>
    <n v="298658.07449999999"/>
    <n v="298658.07449999999"/>
    <n v="199105.383"/>
    <n v="497763.45750000002"/>
    <n v="398210.766"/>
    <n v="298658.07449999999"/>
    <m/>
    <x v="14"/>
    <x v="14"/>
    <n v="0"/>
    <x v="3"/>
    <x v="3"/>
    <x v="0"/>
    <n v="298658.07449999999"/>
  </r>
  <r>
    <s v="A004"/>
    <x v="1"/>
    <s v="10025160"/>
    <x v="56"/>
    <s v="900"/>
    <s v="Circ. Wtr Pmp &amp; Mtr Rebld-U34 - Circ. Wtr Pmp &amp; Mtr Rebld-U34"/>
    <n v="104107.49"/>
    <n v="15616.1235"/>
    <n v="15616.1235"/>
    <n v="10410.749"/>
    <n v="26026.872500000001"/>
    <n v="20821.498"/>
    <n v="15616.1235"/>
    <m/>
    <x v="14"/>
    <x v="14"/>
    <n v="0"/>
    <x v="3"/>
    <x v="3"/>
    <x v="0"/>
    <n v="15616.1235"/>
  </r>
  <r>
    <s v="A004"/>
    <x v="1"/>
    <s v="10025209"/>
    <x v="102"/>
    <s v="900"/>
    <s v="Coal Belt Repl-U34 - Coal Belt Repl-U34"/>
    <n v="7136.62"/>
    <n v="1070.4929999999999"/>
    <n v="1070.4929999999999"/>
    <n v="713.66200000000003"/>
    <n v="1784.155"/>
    <n v="1427.3240000000001"/>
    <n v="1070.4929999999999"/>
    <m/>
    <x v="14"/>
    <x v="14"/>
    <n v="0"/>
    <x v="3"/>
    <x v="3"/>
    <x v="0"/>
    <n v="1070.4929999999999"/>
  </r>
  <r>
    <s v="A004"/>
    <x v="1"/>
    <s v="10025211"/>
    <x v="103"/>
    <s v="900"/>
    <s v="Coal Dust SuppresControls-U34 - Coal Dust SuppresControls-U34"/>
    <n v="6187.96"/>
    <n v="928.19399999999996"/>
    <n v="928.19399999999996"/>
    <n v="618.79600000000005"/>
    <n v="1546.99"/>
    <n v="1237.5920000000001"/>
    <n v="928.19399999999996"/>
    <m/>
    <x v="14"/>
    <x v="14"/>
    <n v="0"/>
    <x v="3"/>
    <x v="3"/>
    <x v="0"/>
    <n v="928.19399999999996"/>
  </r>
  <r>
    <s v="A004"/>
    <x v="1"/>
    <s v="10023682"/>
    <x v="104"/>
    <s v="900"/>
    <s v="Compressed Air System-U34 - Compressed Air System-U34"/>
    <n v="25.03"/>
    <n v="3.7545000000000002"/>
    <n v="3.7545000000000002"/>
    <n v="2.5030000000000001"/>
    <n v="6.2575000000000003"/>
    <n v="5.0060000000000002"/>
    <n v="3.7545000000000002"/>
    <m/>
    <x v="14"/>
    <x v="14"/>
    <n v="0"/>
    <x v="3"/>
    <x v="3"/>
    <x v="0"/>
    <n v="3.7545000000000002"/>
  </r>
  <r>
    <s v="A004"/>
    <x v="1"/>
    <s v="10025193"/>
    <x v="104"/>
    <s v="900"/>
    <s v="Compressed Air System-U34 - Compressed Air System-U34"/>
    <n v="13773.23"/>
    <n v="2065.9845"/>
    <n v="2065.9845"/>
    <n v="1377.3230000000001"/>
    <n v="3443.3074999999999"/>
    <n v="2754.6460000000002"/>
    <n v="2065.9845"/>
    <m/>
    <x v="14"/>
    <x v="14"/>
    <n v="0"/>
    <x v="3"/>
    <x v="3"/>
    <x v="0"/>
    <n v="2065.9845"/>
  </r>
  <r>
    <s v="A004"/>
    <x v="1"/>
    <s v="10025161"/>
    <x v="105"/>
    <s v="900"/>
    <s v="Condensate PolisherElement U34 - CondensatePolisherElement,U3-4"/>
    <n v="38815.85"/>
    <n v="5822.3774999999996"/>
    <n v="5822.3774999999996"/>
    <n v="3881.585"/>
    <n v="9703.9624999999996"/>
    <n v="7763.17"/>
    <n v="5822.3774999999996"/>
    <n v="5822.3774999999996"/>
    <x v="14"/>
    <x v="14"/>
    <n v="-5822.3774999999996"/>
    <x v="3"/>
    <x v="3"/>
    <x v="0"/>
    <n v="0"/>
  </r>
  <r>
    <s v="A004"/>
    <x v="1"/>
    <s v="10025201"/>
    <x v="106"/>
    <s v="900"/>
    <s v="DAHS Server Repl, U3-4 - DAHS Server Repl, U3-4"/>
    <n v="5572.21"/>
    <n v="835.83150000000001"/>
    <n v="835.83150000000001"/>
    <n v="557.221"/>
    <n v="1393.0525"/>
    <n v="1114.442"/>
    <n v="835.83150000000001"/>
    <m/>
    <x v="14"/>
    <x v="14"/>
    <n v="0"/>
    <x v="3"/>
    <x v="3"/>
    <x v="0"/>
    <n v="835.83150000000001"/>
  </r>
  <r>
    <s v="A004"/>
    <x v="1"/>
    <s v="10025163"/>
    <x v="107"/>
    <s v="900"/>
    <s v="Demineralizer Resin Repl-U34 - Demineralizer Resin Repl-U34"/>
    <n v="29474.400000000001"/>
    <n v="4421.16"/>
    <n v="4421.16"/>
    <n v="2947.44"/>
    <n v="7368.6"/>
    <n v="5894.88"/>
    <n v="4421.16"/>
    <m/>
    <x v="14"/>
    <x v="14"/>
    <n v="0"/>
    <x v="3"/>
    <x v="3"/>
    <x v="0"/>
    <n v="4421.16"/>
  </r>
  <r>
    <s v="A004"/>
    <x v="1"/>
    <s v="10025219"/>
    <x v="141"/>
    <s v="900"/>
    <s v="Elevator Mach Rm HVAC Repl U-4 - Elevator Mach Rm HVAC Repl U-4"/>
    <n v="10919"/>
    <n v="1637.85"/>
    <n v="1637.85"/>
    <n v="1091.9000000000001"/>
    <n v="2729.75"/>
    <n v="2183.8000000000002"/>
    <n v="1637.85"/>
    <m/>
    <x v="14"/>
    <x v="14"/>
    <n v="0"/>
    <x v="3"/>
    <x v="3"/>
    <x v="0"/>
    <n v="1637.85"/>
  </r>
  <r>
    <s v="A004"/>
    <x v="1"/>
    <s v="10025173"/>
    <x v="109"/>
    <s v="900"/>
    <s v="Fire Protection System Add 3-4 - Fire Protection Systm Adds3-4"/>
    <n v="1306.32"/>
    <n v="195.94800000000001"/>
    <n v="195.94800000000001"/>
    <n v="130.63200000000001"/>
    <n v="326.58"/>
    <n v="261.26400000000001"/>
    <n v="195.94800000000001"/>
    <m/>
    <x v="14"/>
    <x v="14"/>
    <n v="0"/>
    <x v="3"/>
    <x v="3"/>
    <x v="0"/>
    <n v="195.94800000000001"/>
  </r>
  <r>
    <s v="A004"/>
    <x v="1"/>
    <s v="10025158"/>
    <x v="5"/>
    <s v="900"/>
    <s v="Groundwater Mitigation-U34 - Groundwater Mitigation-U34"/>
    <n v="9532.99"/>
    <n v="1429.9485"/>
    <n v="1429.9485"/>
    <n v="953.29899999999998"/>
    <n v="2383.2474999999999"/>
    <n v="1906.598"/>
    <n v="1429.9485"/>
    <m/>
    <x v="14"/>
    <x v="14"/>
    <n v="0"/>
    <x v="3"/>
    <x v="3"/>
    <x v="0"/>
    <n v="1429.9485"/>
  </r>
  <r>
    <s v="A004"/>
    <x v="1"/>
    <s v="10025865"/>
    <x v="112"/>
    <s v="900"/>
    <s v="GSU Transformer Replacement - GSU Transformer Replacement"/>
    <n v="260446.24"/>
    <n v="39066.936000000002"/>
    <n v="39066.936000000002"/>
    <n v="26044.624"/>
    <n v="65111.56"/>
    <n v="52089.248"/>
    <n v="39066.936000000002"/>
    <m/>
    <x v="14"/>
    <x v="14"/>
    <n v="0"/>
    <x v="3"/>
    <x v="3"/>
    <x v="0"/>
    <n v="39066.936000000002"/>
  </r>
  <r>
    <s v="A004"/>
    <x v="1"/>
    <s v="10025932"/>
    <x v="113"/>
    <s v="900"/>
    <s v="GSU Transformer U34 - U34 GSU Spare Transformer"/>
    <n v="254196.24"/>
    <n v="38129.436000000002"/>
    <n v="38129.436000000002"/>
    <n v="25419.624"/>
    <n v="63549.06"/>
    <n v="50839.248"/>
    <n v="38129.436000000002"/>
    <m/>
    <x v="14"/>
    <x v="14"/>
    <n v="0"/>
    <x v="3"/>
    <x v="3"/>
    <x v="0"/>
    <n v="38129.436000000002"/>
  </r>
  <r>
    <s v="A004"/>
    <x v="1"/>
    <s v="10023715"/>
    <x v="142"/>
    <s v="900"/>
    <s v="Hot Air Gate Replacement-U4 - Hot Air Gate Replacement-U4"/>
    <n v="115.04"/>
    <n v="17.256"/>
    <n v="17.256"/>
    <n v="11.504"/>
    <n v="28.76"/>
    <n v="23.007999999999999"/>
    <n v="17.256"/>
    <m/>
    <x v="14"/>
    <x v="14"/>
    <n v="0"/>
    <x v="3"/>
    <x v="3"/>
    <x v="0"/>
    <n v="17.256"/>
  </r>
  <r>
    <s v="A004"/>
    <x v="1"/>
    <s v="10023695"/>
    <x v="115"/>
    <s v="900"/>
    <s v="Lime Unloading Modif-U34 - Lime Unloading Modif-U34"/>
    <n v="2.91"/>
    <n v="0.4365"/>
    <n v="0.4365"/>
    <n v="0.29099999999999998"/>
    <n v="0.72750000000000004"/>
    <n v="0.58199999999999996"/>
    <n v="0.4365"/>
    <m/>
    <x v="14"/>
    <x v="14"/>
    <n v="0"/>
    <x v="3"/>
    <x v="3"/>
    <x v="0"/>
    <n v="0.4365"/>
  </r>
  <r>
    <s v="A004"/>
    <x v="1"/>
    <s v="10020275"/>
    <x v="116"/>
    <s v="900"/>
    <s v="MainStepUpTransformerRewind34 - MainStepUpTransformerRewnd34"/>
    <n v="1795.75"/>
    <n v="269.36250000000001"/>
    <n v="269.36250000000001"/>
    <n v="179.57499999999999"/>
    <n v="448.9375"/>
    <n v="359.15"/>
    <n v="269.36250000000001"/>
    <m/>
    <x v="14"/>
    <x v="14"/>
    <n v="0"/>
    <x v="3"/>
    <x v="3"/>
    <x v="0"/>
    <n v="269.36250000000001"/>
  </r>
  <r>
    <s v="A004"/>
    <x v="1"/>
    <s v="10025131"/>
    <x v="117"/>
    <s v="900"/>
    <s v="Mobile Equipment Repl, Un1-4 - 396- Power Equipment"/>
    <n v="21490.93"/>
    <n v="3223.6395000000002"/>
    <n v="3223.6395000000002"/>
    <n v="2149.0929999999998"/>
    <n v="5372.7325000000001"/>
    <n v="4298.1859999999997"/>
    <n v="3223.6395000000002"/>
    <m/>
    <x v="14"/>
    <x v="14"/>
    <n v="0"/>
    <x v="3"/>
    <x v="3"/>
    <x v="0"/>
    <n v="3223.6395000000002"/>
  </r>
  <r>
    <s v="A004"/>
    <x v="1"/>
    <s v="10025217"/>
    <x v="118"/>
    <s v="900"/>
    <s v="North Plnt Filter Control U34 - North Plnt Filter Control U34"/>
    <n v="51814.17"/>
    <n v="7772.1255000000001"/>
    <n v="7772.1255000000001"/>
    <n v="5181.4170000000004"/>
    <n v="12953.5425"/>
    <n v="10362.834000000001"/>
    <n v="7772.1255000000001"/>
    <m/>
    <x v="14"/>
    <x v="14"/>
    <n v="0"/>
    <x v="3"/>
    <x v="3"/>
    <x v="0"/>
    <n v="7772.1255000000001"/>
  </r>
  <r>
    <s v="A004"/>
    <x v="1"/>
    <s v="10025148"/>
    <x v="120"/>
    <s v="900"/>
    <s v="PA Fan Motor Rewind-U34 - PA Fan Motor Rewind-U34"/>
    <n v="12106.67"/>
    <n v="1816.0005000000001"/>
    <n v="1816.0005000000001"/>
    <n v="1210.6669999999999"/>
    <n v="3026.6675"/>
    <n v="2421.3339999999998"/>
    <n v="1816.0005000000001"/>
    <m/>
    <x v="14"/>
    <x v="14"/>
    <n v="0"/>
    <x v="3"/>
    <x v="3"/>
    <x v="0"/>
    <n v="1816.0005000000001"/>
  </r>
  <r>
    <s v="A004"/>
    <x v="1"/>
    <s v="10025164"/>
    <x v="121"/>
    <s v="900"/>
    <s v="Plant Floor Drain Rpl, U3-4 - Plant Floor Drain Rpl, U3-4"/>
    <n v="19041.86"/>
    <n v="2856.279"/>
    <n v="2856.279"/>
    <n v="1904.1859999999999"/>
    <n v="4760.4650000000001"/>
    <n v="3808.3719999999998"/>
    <n v="2856.279"/>
    <m/>
    <x v="14"/>
    <x v="14"/>
    <n v="0"/>
    <x v="3"/>
    <x v="3"/>
    <x v="0"/>
    <n v="2856.279"/>
  </r>
  <r>
    <s v="A004"/>
    <x v="1"/>
    <s v="10025165"/>
    <x v="122"/>
    <s v="900"/>
    <s v="Plant Floor Structural Rpl,3-4 - Plant Floor Structural Rpl,3-4"/>
    <n v="33852.1"/>
    <n v="5077.8149999999996"/>
    <n v="5077.8149999999996"/>
    <n v="3385.21"/>
    <n v="8463.0249999999996"/>
    <n v="6770.42"/>
    <n v="5077.8149999999996"/>
    <m/>
    <x v="14"/>
    <x v="14"/>
    <n v="0"/>
    <x v="3"/>
    <x v="3"/>
    <x v="0"/>
    <n v="5077.8149999999996"/>
  </r>
  <r>
    <s v="A004"/>
    <x v="1"/>
    <s v="10025169"/>
    <x v="143"/>
    <s v="900"/>
    <s v="Plant Lighting Repl, U4 - Plant Lighting Repl, U4"/>
    <n v="34602"/>
    <n v="5190.3"/>
    <n v="5190.3"/>
    <n v="3460.2"/>
    <n v="8650.5"/>
    <n v="6920.4"/>
    <n v="5190.3"/>
    <m/>
    <x v="14"/>
    <x v="14"/>
    <n v="0"/>
    <x v="3"/>
    <x v="3"/>
    <x v="0"/>
    <n v="5190.3"/>
  </r>
  <r>
    <s v="A004"/>
    <x v="1"/>
    <s v="10025572"/>
    <x v="124"/>
    <s v="900"/>
    <s v="Plantsite Drainage System - Plantsite Drainage System"/>
    <n v="1361.76"/>
    <n v="204.26400000000001"/>
    <n v="204.26400000000001"/>
    <n v="136.17599999999999"/>
    <n v="340.44"/>
    <n v="272.35199999999998"/>
    <n v="204.26400000000001"/>
    <m/>
    <x v="14"/>
    <x v="14"/>
    <n v="0"/>
    <x v="3"/>
    <x v="3"/>
    <x v="0"/>
    <n v="204.26400000000001"/>
  </r>
  <r>
    <s v="A004"/>
    <x v="1"/>
    <s v="10025223"/>
    <x v="125"/>
    <s v="900"/>
    <s v="Pond Return Pumps-Dsl Gen U3-4 - Pond Return Pumps-Dsl Gen U3-4"/>
    <n v="158313.5"/>
    <n v="23747.025000000001"/>
    <n v="23747.025000000001"/>
    <n v="15831.35"/>
    <n v="39578.375"/>
    <n v="31662.7"/>
    <n v="23747.025000000001"/>
    <m/>
    <x v="14"/>
    <x v="14"/>
    <n v="0"/>
    <x v="3"/>
    <x v="3"/>
    <x v="0"/>
    <n v="23747.025000000001"/>
  </r>
  <r>
    <s v="A004"/>
    <x v="1"/>
    <s v="10025196"/>
    <x v="126"/>
    <s v="900"/>
    <s v="Relay Room Fire Protection-U34 - Relay Room Fire Protection-U34"/>
    <n v="-1.9999999996798599E-2"/>
    <n v="-2.99999999951979E-3"/>
    <n v="-2.99999999951979E-3"/>
    <n v="-1.9999999996798599E-3"/>
    <n v="-4.9999999991996403E-3"/>
    <n v="-3.9999999993597197E-3"/>
    <n v="-2.99999999951979E-3"/>
    <m/>
    <x v="14"/>
    <x v="14"/>
    <n v="0"/>
    <x v="3"/>
    <x v="3"/>
    <x v="0"/>
    <n v="-2.99999999951979E-3"/>
  </r>
  <r>
    <s v="A004"/>
    <x v="1"/>
    <s v="10025166"/>
    <x v="127"/>
    <s v="900"/>
    <s v="Safety Improvements, U3-4 - Safety Improvements, U3-4"/>
    <n v="19459.7"/>
    <n v="2918.9549999999999"/>
    <n v="2918.9549999999999"/>
    <n v="1945.97"/>
    <n v="4864.9250000000002"/>
    <n v="3891.94"/>
    <n v="2918.9549999999999"/>
    <n v="2918.9549999999999"/>
    <x v="14"/>
    <x v="14"/>
    <n v="-2918.9549999999999"/>
    <x v="3"/>
    <x v="3"/>
    <x v="0"/>
    <n v="0"/>
  </r>
  <r>
    <s v="A004"/>
    <x v="1"/>
    <s v="10025202"/>
    <x v="128"/>
    <s v="900"/>
    <s v="Scrubber ID Fan Mtr Rewnd-U34 - Scrubber ID Fan Mtr Rewnd-U34"/>
    <n v="233500"/>
    <n v="35025"/>
    <n v="35025"/>
    <n v="23350"/>
    <n v="58375"/>
    <n v="46700"/>
    <n v="35025"/>
    <m/>
    <x v="14"/>
    <x v="14"/>
    <n v="0"/>
    <x v="3"/>
    <x v="3"/>
    <x v="0"/>
    <n v="35025"/>
  </r>
  <r>
    <s v="A004"/>
    <x v="1"/>
    <s v="10025205"/>
    <x v="129"/>
    <s v="900"/>
    <s v="Scrubber Lime Slaker Rpl-U34 - Scrubber Lime Slaker Rpl-U34"/>
    <n v="64171.18"/>
    <n v="9625.6769999999997"/>
    <n v="9625.6769999999997"/>
    <n v="6417.1180000000004"/>
    <n v="16042.795"/>
    <n v="12834.236000000001"/>
    <n v="9625.6769999999997"/>
    <m/>
    <x v="14"/>
    <x v="14"/>
    <n v="0"/>
    <x v="3"/>
    <x v="3"/>
    <x v="0"/>
    <n v="9625.6769999999997"/>
  </r>
  <r>
    <s v="A004"/>
    <x v="1"/>
    <s v="10025204"/>
    <x v="130"/>
    <s v="900"/>
    <s v="Scrubber Reheater Panel Rpl,34 - Scrubber Reheater Panel Rpl,34"/>
    <n v="75358.490000000005"/>
    <n v="11303.773499999999"/>
    <n v="11303.773499999999"/>
    <n v="7535.8490000000002"/>
    <n v="18839.622500000001"/>
    <n v="15071.698"/>
    <n v="11303.773499999999"/>
    <m/>
    <x v="14"/>
    <x v="14"/>
    <n v="0"/>
    <x v="3"/>
    <x v="3"/>
    <x v="0"/>
    <n v="11303.773499999999"/>
  </r>
  <r>
    <s v="A004"/>
    <x v="1"/>
    <s v="10025191"/>
    <x v="135"/>
    <s v="900"/>
    <s v="Tepid Water Eye WashStation,34 - Tepid Water Eye WashStation,34"/>
    <n v="26685.11"/>
    <n v="4002.7665000000002"/>
    <n v="4002.7665000000002"/>
    <n v="2668.511"/>
    <n v="6671.2775000000001"/>
    <n v="5337.0219999999999"/>
    <n v="4002.7665000000002"/>
    <n v="4002.7665000000002"/>
    <x v="14"/>
    <x v="14"/>
    <n v="-4002.7665000000002"/>
    <x v="3"/>
    <x v="3"/>
    <x v="0"/>
    <n v="0"/>
  </r>
  <r>
    <s v="A004"/>
    <x v="1"/>
    <s v="10025132"/>
    <x v="136"/>
    <s v="900"/>
    <s v="Tool &amp; Equipment Purchase-U14 - Tool &amp; Equipment Purchase-U14"/>
    <n v="3040.8"/>
    <n v="456.12"/>
    <n v="456.12"/>
    <n v="304.08"/>
    <n v="760.2"/>
    <n v="608.16"/>
    <n v="456.12"/>
    <m/>
    <x v="14"/>
    <x v="14"/>
    <n v="0"/>
    <x v="3"/>
    <x v="3"/>
    <x v="0"/>
    <n v="456.12"/>
  </r>
  <r>
    <s v="A004"/>
    <x v="1"/>
    <s v="10025489"/>
    <x v="144"/>
    <s v="900"/>
    <s v="U4 Bottom Ash Sump Pump Replacement - U4 Bottom Ash Sump Pump Replace"/>
    <n v="27743.85"/>
    <n v="4161.5775000000003"/>
    <n v="4161.5775000000003"/>
    <n v="2774.3850000000002"/>
    <n v="6935.9624999999996"/>
    <n v="5548.77"/>
    <n v="4161.5775000000003"/>
    <m/>
    <x v="14"/>
    <x v="14"/>
    <n v="0"/>
    <x v="3"/>
    <x v="3"/>
    <x v="0"/>
    <n v="4161.5775000000003"/>
  </r>
  <r>
    <s v="A004"/>
    <x v="1"/>
    <s v="10023302"/>
    <x v="15"/>
    <s v="900"/>
    <s v="Water Management System,U34 - Water Management System, U34"/>
    <n v="712881.49"/>
    <n v="106932.22349999999"/>
    <n v="106932.22349999999"/>
    <n v="71288.149000000005"/>
    <n v="178220.3725"/>
    <n v="142576.29800000001"/>
    <n v="106932.22349999999"/>
    <m/>
    <x v="14"/>
    <x v="14"/>
    <n v="0"/>
    <x v="3"/>
    <x v="3"/>
    <x v="0"/>
    <n v="106932.22349999999"/>
  </r>
  <r>
    <s v="A003"/>
    <x v="0"/>
    <s v="10025235"/>
    <x v="94"/>
    <s v="900"/>
    <s v="Aux Service Floor Structural R - Aux Service Floor Structural R"/>
    <n v="26.44"/>
    <n v="3.9660000000000002"/>
    <n v="3.9660000000000002"/>
    <n v="2.6440000000000001"/>
    <n v="6.61"/>
    <n v="5.2880000000000003"/>
    <n v="3.9660000000000002"/>
    <m/>
    <x v="15"/>
    <x v="16"/>
    <n v="0"/>
    <x v="4"/>
    <x v="3"/>
    <x v="0"/>
    <n v="3.9660000000000002"/>
  </r>
  <r>
    <s v="A003"/>
    <x v="0"/>
    <s v="10025258"/>
    <x v="95"/>
    <s v="900"/>
    <s v="Aux. Serv. Floor Drain Rpl - Aux. Serv. Floor Drain Rpl-U14"/>
    <n v="13.02"/>
    <n v="1.9530000000000001"/>
    <n v="1.9530000000000001"/>
    <n v="1.302"/>
    <n v="3.2549999999999999"/>
    <n v="2.6040000000000001"/>
    <n v="1.9530000000000001"/>
    <m/>
    <x v="15"/>
    <x v="16"/>
    <n v="0"/>
    <x v="4"/>
    <x v="3"/>
    <x v="0"/>
    <n v="1.9530000000000001"/>
  </r>
  <r>
    <s v="A003"/>
    <x v="0"/>
    <s v="10025738"/>
    <x v="145"/>
    <s v="900"/>
    <s v="Building Roof Repl, U3-4 - Building Roof Repl, U3-4"/>
    <n v="851.13"/>
    <n v="127.6695"/>
    <n v="127.6695"/>
    <n v="85.113"/>
    <n v="212.7825"/>
    <n v="170.226"/>
    <n v="127.6695"/>
    <m/>
    <x v="15"/>
    <x v="16"/>
    <n v="0"/>
    <x v="4"/>
    <x v="3"/>
    <x v="0"/>
    <n v="127.6695"/>
  </r>
  <r>
    <s v="A003"/>
    <x v="0"/>
    <s v="10025723"/>
    <x v="98"/>
    <s v="900"/>
    <s v="Building Roof Replacement, U3 - Building Roof Repl., U3"/>
    <n v="13561.32"/>
    <n v="2034.1980000000001"/>
    <n v="2034.1980000000001"/>
    <n v="1356.1320000000001"/>
    <n v="3390.33"/>
    <n v="2712.2640000000001"/>
    <n v="2034.1980000000001"/>
    <m/>
    <x v="15"/>
    <x v="16"/>
    <n v="0"/>
    <x v="4"/>
    <x v="3"/>
    <x v="0"/>
    <n v="2034.1980000000001"/>
  </r>
  <r>
    <s v="A003"/>
    <x v="0"/>
    <s v="10025716"/>
    <x v="146"/>
    <s v="900"/>
    <s v="CCR BC/XT Solids Waste Storage Buil - CCR BC/XT Solids Waste Storage Buil"/>
    <n v="65506.05"/>
    <n v="9825.9074999999993"/>
    <n v="9825.9074999999993"/>
    <n v="6550.6049999999996"/>
    <n v="16376.512500000001"/>
    <n v="13101.21"/>
    <n v="9825.9074999999993"/>
    <m/>
    <x v="15"/>
    <x v="16"/>
    <n v="0"/>
    <x v="4"/>
    <x v="3"/>
    <x v="0"/>
    <n v="9825.9074999999993"/>
  </r>
  <r>
    <s v="A003"/>
    <x v="0"/>
    <s v="10024366"/>
    <x v="101"/>
    <s v="900"/>
    <s v="CCR-B Cell Clearwell,U3-4 - CCR-B Cell Clearwell,U3-4"/>
    <n v="-13330.14"/>
    <n v="-1999.521"/>
    <n v="-1999.521"/>
    <n v="-1333.0139999999999"/>
    <n v="-3332.5349999999999"/>
    <n v="-2666.0279999999998"/>
    <n v="-1999.521"/>
    <m/>
    <x v="15"/>
    <x v="16"/>
    <n v="0"/>
    <x v="4"/>
    <x v="3"/>
    <x v="0"/>
    <n v="-1999.521"/>
  </r>
  <r>
    <s v="A003"/>
    <x v="0"/>
    <s v="10025160"/>
    <x v="56"/>
    <s v="900"/>
    <s v="Circ. Wtr Pmp &amp; Mtr Rebld-U34 - Circ. Wtr Pmp &amp; Mtr Rebld-U34"/>
    <n v="0.01"/>
    <n v="1.5E-3"/>
    <n v="1.5E-3"/>
    <n v="1E-3"/>
    <n v="2.5000000000000001E-3"/>
    <n v="2E-3"/>
    <n v="1.5E-3"/>
    <m/>
    <x v="15"/>
    <x v="16"/>
    <n v="0"/>
    <x v="4"/>
    <x v="3"/>
    <x v="0"/>
    <n v="1.5E-3"/>
  </r>
  <r>
    <s v="A003"/>
    <x v="0"/>
    <s v="10025211"/>
    <x v="103"/>
    <s v="900"/>
    <s v="Coal Dust SuppresControls-U34 - Coal Dust SuppresControls-U34"/>
    <n v="0"/>
    <n v="0"/>
    <n v="0"/>
    <n v="0"/>
    <n v="0"/>
    <n v="0"/>
    <n v="0"/>
    <m/>
    <x v="15"/>
    <x v="16"/>
    <n v="0"/>
    <x v="4"/>
    <x v="3"/>
    <x v="0"/>
    <n v="0"/>
  </r>
  <r>
    <s v="A003"/>
    <x v="0"/>
    <s v="10025161"/>
    <x v="105"/>
    <s v="900"/>
    <s v="Condensate PolisherElement U34 - CondensatePolisherElement,U3-4"/>
    <n v="0.01"/>
    <n v="1.5E-3"/>
    <n v="1.5E-3"/>
    <n v="1E-3"/>
    <n v="2.5000000000000001E-3"/>
    <n v="2E-3"/>
    <n v="1.5E-3"/>
    <n v="1.5E-3"/>
    <x v="15"/>
    <x v="16"/>
    <n v="-1.5E-3"/>
    <x v="4"/>
    <x v="3"/>
    <x v="0"/>
    <n v="0"/>
  </r>
  <r>
    <s v="A003"/>
    <x v="0"/>
    <s v="10025739"/>
    <x v="147"/>
    <s v="900"/>
    <s v="Drag Chain Gearbox Rep-U34 - Drag Chain Gearbox Rep-U34"/>
    <n v="1635.63"/>
    <n v="245.34450000000001"/>
    <n v="245.34450000000001"/>
    <n v="163.56299999999999"/>
    <n v="408.90750000000003"/>
    <n v="327.12599999999998"/>
    <n v="245.34450000000001"/>
    <n v="245.34450000000001"/>
    <x v="15"/>
    <x v="16"/>
    <n v="-245.34450000000001"/>
    <x v="4"/>
    <x v="3"/>
    <x v="0"/>
    <n v="0"/>
  </r>
  <r>
    <s v="A003"/>
    <x v="0"/>
    <s v="10025218"/>
    <x v="108"/>
    <s v="900"/>
    <s v="Elevator Mach Rm HVAC Repl U-3 - Elevator Mach Rm HVAC Repl U-3"/>
    <n v="-0.10000000000036401"/>
    <n v="-1.50000000000546E-2"/>
    <n v="-1.50000000000546E-2"/>
    <n v="-1.00000000000364E-2"/>
    <n v="-2.5000000000090901E-2"/>
    <n v="-2.00000000000728E-2"/>
    <n v="-1.50000000000546E-2"/>
    <m/>
    <x v="15"/>
    <x v="16"/>
    <n v="0"/>
    <x v="4"/>
    <x v="3"/>
    <x v="0"/>
    <n v="-1.50000000000546E-2"/>
  </r>
  <r>
    <s v="A003"/>
    <x v="0"/>
    <s v="10025173"/>
    <x v="109"/>
    <s v="900"/>
    <s v="Fire Protection System Add 3-4 - Fire Protection Systm Adds3-4"/>
    <n v="195.38"/>
    <n v="29.306999999999999"/>
    <n v="29.306999999999999"/>
    <n v="19.538"/>
    <n v="48.844999999999999"/>
    <n v="39.076000000000001"/>
    <n v="29.306999999999999"/>
    <m/>
    <x v="15"/>
    <x v="16"/>
    <n v="0"/>
    <x v="4"/>
    <x v="3"/>
    <x v="0"/>
    <n v="29.306999999999999"/>
  </r>
  <r>
    <s v="A003"/>
    <x v="0"/>
    <s v="10025865"/>
    <x v="112"/>
    <s v="900"/>
    <s v="GSU Transformer Replacement - GSU Transformer Replacement"/>
    <n v="3822.9500000000098"/>
    <n v="573.44250000000204"/>
    <n v="573.44250000000204"/>
    <n v="382.29500000000098"/>
    <n v="955.73750000000302"/>
    <n v="764.59000000000196"/>
    <n v="573.44250000000204"/>
    <m/>
    <x v="15"/>
    <x v="16"/>
    <n v="0"/>
    <x v="4"/>
    <x v="3"/>
    <x v="0"/>
    <n v="573.44250000000204"/>
  </r>
  <r>
    <s v="A003"/>
    <x v="0"/>
    <s v="10025932"/>
    <x v="113"/>
    <s v="900"/>
    <s v="GSU Transformer U34 - U34 GSU Spare Transformer"/>
    <n v="1.00000000093132E-2"/>
    <n v="1.50000000139698E-3"/>
    <n v="1.50000000139698E-3"/>
    <n v="1.0000000009313199E-3"/>
    <n v="2.5000000023283099E-3"/>
    <n v="2.0000000018626498E-3"/>
    <n v="1.50000000139698E-3"/>
    <m/>
    <x v="15"/>
    <x v="16"/>
    <n v="0"/>
    <x v="4"/>
    <x v="3"/>
    <x v="0"/>
    <n v="1.50000000139698E-3"/>
  </r>
  <r>
    <s v="A003"/>
    <x v="0"/>
    <s v="10025131"/>
    <x v="117"/>
    <s v="900"/>
    <s v="Mobile Equipment Repl, Un1-4 - 396- Power Equipment"/>
    <n v="95"/>
    <n v="14.25"/>
    <n v="14.25"/>
    <n v="9.5"/>
    <n v="23.75"/>
    <n v="19"/>
    <n v="14.25"/>
    <m/>
    <x v="15"/>
    <x v="16"/>
    <n v="0"/>
    <x v="4"/>
    <x v="3"/>
    <x v="0"/>
    <n v="14.25"/>
  </r>
  <r>
    <s v="A003"/>
    <x v="0"/>
    <s v="10025217"/>
    <x v="118"/>
    <s v="900"/>
    <s v="North Plnt Filter Control U34 - North Plnt Filter Control U34"/>
    <n v="-1782.99"/>
    <n v="-267.44850000000002"/>
    <n v="-267.44850000000002"/>
    <n v="-178.29900000000001"/>
    <n v="-445.7475"/>
    <n v="-356.59800000000001"/>
    <n v="-267.44850000000002"/>
    <m/>
    <x v="15"/>
    <x v="16"/>
    <n v="0"/>
    <x v="4"/>
    <x v="3"/>
    <x v="0"/>
    <n v="-267.44850000000002"/>
  </r>
  <r>
    <s v="A003"/>
    <x v="0"/>
    <s v="10025148"/>
    <x v="120"/>
    <s v="900"/>
    <s v="PA Fan Motor Rewind-U34 - PA Fan Motor Rewind-U34"/>
    <n v="-0.01"/>
    <n v="-1.5E-3"/>
    <n v="-1.5E-3"/>
    <n v="-1E-3"/>
    <n v="-2.5000000000000001E-3"/>
    <n v="-2E-3"/>
    <n v="-1.5E-3"/>
    <m/>
    <x v="15"/>
    <x v="16"/>
    <n v="0"/>
    <x v="4"/>
    <x v="3"/>
    <x v="0"/>
    <n v="-1.5E-3"/>
  </r>
  <r>
    <s v="A003"/>
    <x v="0"/>
    <s v="10025761"/>
    <x v="148"/>
    <s v="900"/>
    <s v="Plant Floor/Floor Drain Rpl, U3-4 - Plant Floor/Floor Drain Rpl, U3-4"/>
    <n v="21795.81"/>
    <n v="3269.3715000000002"/>
    <n v="3269.3715000000002"/>
    <n v="2179.5810000000001"/>
    <n v="5448.9525000000003"/>
    <n v="4359.1620000000003"/>
    <n v="3269.3715000000002"/>
    <m/>
    <x v="15"/>
    <x v="16"/>
    <n v="0"/>
    <x v="4"/>
    <x v="3"/>
    <x v="0"/>
    <n v="3269.3715000000002"/>
  </r>
  <r>
    <s v="A003"/>
    <x v="0"/>
    <s v="10025223"/>
    <x v="125"/>
    <s v="900"/>
    <s v="Pond Return Pumps-Dsl Gen U3-4 - Pond Return Pumps-Dsl Gen U3-4"/>
    <n v="36458.870000000003"/>
    <n v="5468.8305"/>
    <n v="5468.8305"/>
    <n v="3645.8870000000002"/>
    <n v="9114.7175000000007"/>
    <n v="7291.7740000000003"/>
    <n v="5468.8305"/>
    <m/>
    <x v="15"/>
    <x v="16"/>
    <n v="0"/>
    <x v="4"/>
    <x v="3"/>
    <x v="0"/>
    <n v="5468.8305"/>
  </r>
  <r>
    <s v="A003"/>
    <x v="0"/>
    <s v="10025166"/>
    <x v="127"/>
    <s v="900"/>
    <s v="Safety Improvements, U3-4 - Safety Improvements, U3-4"/>
    <n v="0"/>
    <n v="0"/>
    <n v="0"/>
    <n v="0"/>
    <n v="0"/>
    <n v="0"/>
    <n v="0"/>
    <n v="0"/>
    <x v="15"/>
    <x v="16"/>
    <n v="0"/>
    <x v="4"/>
    <x v="3"/>
    <x v="0"/>
    <n v="0"/>
  </r>
  <r>
    <s v="A003"/>
    <x v="0"/>
    <s v="10025202"/>
    <x v="128"/>
    <s v="900"/>
    <s v="Scrubber ID Fan Mtr Rewnd-U34 - Scrubber ID Fan Mtr Rewnd-U34"/>
    <n v="-249.17"/>
    <n v="-37.375500000000002"/>
    <n v="-37.375500000000002"/>
    <n v="-24.917000000000002"/>
    <n v="-62.292499999999997"/>
    <n v="-49.834000000000003"/>
    <n v="-37.375500000000002"/>
    <m/>
    <x v="15"/>
    <x v="16"/>
    <n v="0"/>
    <x v="4"/>
    <x v="3"/>
    <x v="0"/>
    <n v="-37.375500000000002"/>
  </r>
  <r>
    <s v="A003"/>
    <x v="0"/>
    <s v="10025205"/>
    <x v="129"/>
    <s v="900"/>
    <s v="Scrubber Lime Slaker Rpl-U34 - Scrubber Lime Slaker Rpl-U34"/>
    <n v="3158.69"/>
    <n v="473.80349999999999"/>
    <n v="473.80349999999999"/>
    <n v="315.86900000000003"/>
    <n v="789.67250000000001"/>
    <n v="631.73800000000006"/>
    <n v="473.80349999999999"/>
    <m/>
    <x v="15"/>
    <x v="16"/>
    <n v="0"/>
    <x v="4"/>
    <x v="3"/>
    <x v="0"/>
    <n v="473.80349999999999"/>
  </r>
  <r>
    <s v="A003"/>
    <x v="0"/>
    <s v="10025206"/>
    <x v="131"/>
    <s v="900"/>
    <s v="ScrubberLimeCycloneSep-U3 - ScrubberLimeCycloneSep-U3"/>
    <n v="2020.74000000001"/>
    <n v="303.11100000000101"/>
    <n v="303.11100000000101"/>
    <n v="202.07400000000101"/>
    <n v="505.18500000000103"/>
    <n v="404.14800000000099"/>
    <n v="303.11100000000101"/>
    <m/>
    <x v="15"/>
    <x v="16"/>
    <n v="0"/>
    <x v="4"/>
    <x v="3"/>
    <x v="0"/>
    <n v="303.11100000000101"/>
  </r>
  <r>
    <s v="A003"/>
    <x v="0"/>
    <s v="10023705"/>
    <x v="132"/>
    <s v="900"/>
    <s v="Smartburn NOx Reduction-U3 - Smartburn NOx Reduction-U3"/>
    <n v="15177.23"/>
    <n v="2276.5844999999999"/>
    <n v="2276.5844999999999"/>
    <n v="1517.723"/>
    <n v="3794.3074999999999"/>
    <n v="3035.4459999999999"/>
    <n v="2276.5844999999999"/>
    <m/>
    <x v="15"/>
    <x v="16"/>
    <n v="0"/>
    <x v="4"/>
    <x v="3"/>
    <x v="0"/>
    <n v="2276.5844999999999"/>
  </r>
  <r>
    <s v="A003"/>
    <x v="0"/>
    <s v="10025157"/>
    <x v="133"/>
    <s v="900"/>
    <s v="Sootblower Optimization-U3 - Sootblower Optimization-U3"/>
    <n v="0"/>
    <n v="0"/>
    <n v="0"/>
    <n v="0"/>
    <n v="0"/>
    <n v="0"/>
    <n v="0"/>
    <m/>
    <x v="15"/>
    <x v="16"/>
    <n v="0"/>
    <x v="4"/>
    <x v="3"/>
    <x v="0"/>
    <n v="0"/>
  </r>
  <r>
    <s v="A003"/>
    <x v="0"/>
    <s v="10025141"/>
    <x v="134"/>
    <s v="900"/>
    <s v="Switchgear Modi NFPA-U4 - Switchgear Modi NFPA-U3"/>
    <n v="0"/>
    <n v="0"/>
    <n v="0"/>
    <n v="0"/>
    <n v="0"/>
    <n v="0"/>
    <n v="0"/>
    <m/>
    <x v="15"/>
    <x v="16"/>
    <n v="0"/>
    <x v="4"/>
    <x v="3"/>
    <x v="0"/>
    <n v="0"/>
  </r>
  <r>
    <s v="A003"/>
    <x v="0"/>
    <s v="10025191"/>
    <x v="135"/>
    <s v="900"/>
    <s v="Tepid Water Eye WashStation,34 - Tepid Water Eye WashStation,34"/>
    <n v="-1650.52"/>
    <n v="-247.578"/>
    <n v="-247.578"/>
    <n v="-165.05199999999999"/>
    <n v="-412.63"/>
    <n v="-330.10399999999998"/>
    <n v="-247.578"/>
    <n v="-247.578"/>
    <x v="15"/>
    <x v="16"/>
    <n v="247.578"/>
    <x v="4"/>
    <x v="3"/>
    <x v="0"/>
    <n v="0"/>
  </r>
  <r>
    <s v="A003"/>
    <x v="0"/>
    <s v="10025132"/>
    <x v="136"/>
    <s v="900"/>
    <s v="Tool &amp; Equipment Purchase-U14 - Tool &amp; Equipment Purchase-U14"/>
    <n v="2578.46"/>
    <n v="386.76900000000001"/>
    <n v="386.76900000000001"/>
    <n v="257.846"/>
    <n v="644.61500000000001"/>
    <n v="515.69200000000001"/>
    <n v="386.76900000000001"/>
    <m/>
    <x v="15"/>
    <x v="16"/>
    <n v="0"/>
    <x v="4"/>
    <x v="3"/>
    <x v="0"/>
    <n v="386.76900000000001"/>
  </r>
  <r>
    <s v="A003"/>
    <x v="0"/>
    <s v="10025119"/>
    <x v="137"/>
    <s v="900"/>
    <s v="Turbine/Gen Base OH-U3 - Turbine/Gen Base OH-U3"/>
    <n v="10190.450000000001"/>
    <n v="1528.5675000000001"/>
    <n v="1528.5675000000001"/>
    <n v="1019.045"/>
    <n v="2547.6125000000002"/>
    <n v="2038.09"/>
    <n v="1528.5675000000001"/>
    <n v="1146.4256250000001"/>
    <x v="15"/>
    <x v="16"/>
    <n v="-1146.4256250000001"/>
    <x v="4"/>
    <x v="3"/>
    <x v="0"/>
    <n v="382.14187500000003"/>
  </r>
  <r>
    <s v="A003"/>
    <x v="0"/>
    <s v="10025482"/>
    <x v="138"/>
    <s v="900"/>
    <s v="U3 Bottom Ash Pyrite Sump Replaceme - U3 Bottom Ash Pyrite Sump Replace"/>
    <n v="0"/>
    <n v="0"/>
    <n v="0"/>
    <n v="0"/>
    <n v="0"/>
    <n v="0"/>
    <n v="0"/>
    <m/>
    <x v="15"/>
    <x v="16"/>
    <n v="0"/>
    <x v="4"/>
    <x v="3"/>
    <x v="0"/>
    <n v="0"/>
  </r>
  <r>
    <s v="A003"/>
    <x v="0"/>
    <s v="10023302"/>
    <x v="15"/>
    <s v="900"/>
    <s v="Water Management System,U34 - Water Management System, U34"/>
    <n v="1822042.67"/>
    <n v="273306.40049999999"/>
    <n v="273306.40049999999"/>
    <n v="182204.26699999999"/>
    <n v="455510.66749999998"/>
    <n v="364408.53399999999"/>
    <n v="273306.40049999999"/>
    <m/>
    <x v="15"/>
    <x v="16"/>
    <n v="0"/>
    <x v="4"/>
    <x v="3"/>
    <x v="0"/>
    <n v="273306.40049999999"/>
  </r>
  <r>
    <s v="A004"/>
    <x v="1"/>
    <s v="10025235"/>
    <x v="94"/>
    <s v="900"/>
    <s v="Aux Service Floor Structural R - Aux Service Floor Structural R"/>
    <n v="26.44"/>
    <n v="3.9660000000000002"/>
    <n v="3.9660000000000002"/>
    <n v="2.6440000000000001"/>
    <n v="6.61"/>
    <n v="5.2880000000000003"/>
    <n v="3.9660000000000002"/>
    <m/>
    <x v="15"/>
    <x v="16"/>
    <n v="0"/>
    <x v="4"/>
    <x v="3"/>
    <x v="0"/>
    <n v="3.9660000000000002"/>
  </r>
  <r>
    <s v="A004"/>
    <x v="1"/>
    <s v="10025258"/>
    <x v="95"/>
    <s v="900"/>
    <s v="Aux. Serv. Floor Drain Rpl - Aux. Serv. Floor Drain Rpl-U14"/>
    <n v="13.02"/>
    <n v="1.9530000000000001"/>
    <n v="1.9530000000000001"/>
    <n v="1.302"/>
    <n v="3.2549999999999999"/>
    <n v="2.6040000000000001"/>
    <n v="1.9530000000000001"/>
    <m/>
    <x v="15"/>
    <x v="16"/>
    <n v="0"/>
    <x v="4"/>
    <x v="3"/>
    <x v="0"/>
    <n v="1.9530000000000001"/>
  </r>
  <r>
    <s v="A004"/>
    <x v="1"/>
    <s v="10025719"/>
    <x v="47"/>
    <s v="900"/>
    <s v="Boiler Snubber&amp;HangerRpl-U4 - Boiler Snubber&amp;HangerRpl-U4"/>
    <n v="447.11"/>
    <n v="67.066500000000005"/>
    <n v="67.066500000000005"/>
    <n v="44.710999999999999"/>
    <n v="111.7775"/>
    <n v="89.421999999999997"/>
    <n v="67.066500000000005"/>
    <m/>
    <x v="15"/>
    <x v="16"/>
    <n v="0"/>
    <x v="4"/>
    <x v="3"/>
    <x v="0"/>
    <n v="67.066500000000005"/>
  </r>
  <r>
    <s v="A004"/>
    <x v="1"/>
    <s v="10025738"/>
    <x v="145"/>
    <s v="900"/>
    <s v="Building Roof Repl, U3-4 - Building Roof Repl, U3-4"/>
    <n v="851.14"/>
    <n v="127.67100000000001"/>
    <n v="127.67100000000001"/>
    <n v="85.114000000000004"/>
    <n v="212.785"/>
    <n v="170.22800000000001"/>
    <n v="127.67100000000001"/>
    <m/>
    <x v="15"/>
    <x v="16"/>
    <n v="0"/>
    <x v="4"/>
    <x v="3"/>
    <x v="0"/>
    <n v="127.67100000000001"/>
  </r>
  <r>
    <s v="A004"/>
    <x v="1"/>
    <s v="10025722"/>
    <x v="140"/>
    <s v="900"/>
    <s v="Building Roof Replacement, U4 - Building Roof Repl., U4"/>
    <n v="13637.18"/>
    <n v="2045.577"/>
    <n v="2045.577"/>
    <n v="1363.7180000000001"/>
    <n v="3409.2950000000001"/>
    <n v="2727.4360000000001"/>
    <n v="2045.577"/>
    <m/>
    <x v="15"/>
    <x v="16"/>
    <n v="0"/>
    <x v="4"/>
    <x v="3"/>
    <x v="0"/>
    <n v="2045.577"/>
  </r>
  <r>
    <s v="A004"/>
    <x v="1"/>
    <s v="10025716"/>
    <x v="146"/>
    <s v="900"/>
    <s v="CCR BC/XT Solids Waste Storage Buil - CCR BC/XT Solids Waste Storage Buil"/>
    <n v="65505.99"/>
    <n v="9825.8984999999993"/>
    <n v="9825.8984999999993"/>
    <n v="6550.5990000000002"/>
    <n v="16376.497499999999"/>
    <n v="13101.198"/>
    <n v="9825.8984999999993"/>
    <m/>
    <x v="15"/>
    <x v="16"/>
    <n v="0"/>
    <x v="4"/>
    <x v="3"/>
    <x v="0"/>
    <n v="9825.8984999999993"/>
  </r>
  <r>
    <s v="A004"/>
    <x v="1"/>
    <s v="10024366"/>
    <x v="101"/>
    <s v="900"/>
    <s v="CCR-B Cell Clearwell,U3-4 - CCR-B Cell Clearwell,U3-4"/>
    <n v="-13330.18"/>
    <n v="-1999.527"/>
    <n v="-1999.527"/>
    <n v="-1333.018"/>
    <n v="-3332.5450000000001"/>
    <n v="-2666.0360000000001"/>
    <n v="-1999.527"/>
    <m/>
    <x v="15"/>
    <x v="16"/>
    <n v="0"/>
    <x v="4"/>
    <x v="3"/>
    <x v="0"/>
    <n v="-1999.527"/>
  </r>
  <r>
    <s v="A004"/>
    <x v="1"/>
    <s v="10025160"/>
    <x v="56"/>
    <s v="900"/>
    <s v="Circ. Wtr Pmp &amp; Mtr Rebld-U34 - Circ. Wtr Pmp &amp; Mtr Rebld-U34"/>
    <n v="0.01"/>
    <n v="1.5E-3"/>
    <n v="1.5E-3"/>
    <n v="1E-3"/>
    <n v="2.5000000000000001E-3"/>
    <n v="2E-3"/>
    <n v="1.5E-3"/>
    <m/>
    <x v="15"/>
    <x v="16"/>
    <n v="0"/>
    <x v="4"/>
    <x v="3"/>
    <x v="0"/>
    <n v="1.5E-3"/>
  </r>
  <r>
    <s v="A004"/>
    <x v="1"/>
    <s v="10025211"/>
    <x v="103"/>
    <s v="900"/>
    <s v="Coal Dust SuppresControls-U34 - Coal Dust SuppresControls-U34"/>
    <n v="0"/>
    <n v="0"/>
    <n v="0"/>
    <n v="0"/>
    <n v="0"/>
    <n v="0"/>
    <n v="0"/>
    <m/>
    <x v="15"/>
    <x v="16"/>
    <n v="0"/>
    <x v="4"/>
    <x v="3"/>
    <x v="0"/>
    <n v="0"/>
  </r>
  <r>
    <s v="A004"/>
    <x v="1"/>
    <s v="10025161"/>
    <x v="105"/>
    <s v="900"/>
    <s v="Condensate PolisherElement U34 - CondensatePolisherElement,U3-4"/>
    <n v="0.01"/>
    <n v="1.5E-3"/>
    <n v="1.5E-3"/>
    <n v="1E-3"/>
    <n v="2.5000000000000001E-3"/>
    <n v="2E-3"/>
    <n v="1.5E-3"/>
    <n v="1.5E-3"/>
    <x v="15"/>
    <x v="16"/>
    <n v="-1.5E-3"/>
    <x v="4"/>
    <x v="3"/>
    <x v="0"/>
    <n v="0"/>
  </r>
  <r>
    <s v="A004"/>
    <x v="1"/>
    <s v="10025739"/>
    <x v="147"/>
    <s v="900"/>
    <s v="Drag Chain Gearbox Rep-U34 - Drag Chain Gearbox Rep-U34"/>
    <n v="1635.64"/>
    <n v="245.346"/>
    <n v="245.346"/>
    <n v="163.56399999999999"/>
    <n v="408.91"/>
    <n v="327.12799999999999"/>
    <n v="245.346"/>
    <n v="245.346"/>
    <x v="15"/>
    <x v="16"/>
    <n v="-245.346"/>
    <x v="4"/>
    <x v="3"/>
    <x v="0"/>
    <n v="0"/>
  </r>
  <r>
    <s v="A004"/>
    <x v="1"/>
    <s v="10025219"/>
    <x v="141"/>
    <s v="900"/>
    <s v="Elevator Mach Rm HVAC Repl U-4 - Elevator Mach Rm HVAC Repl U-4"/>
    <n v="9.0000000000145505E-2"/>
    <n v="1.35000000000218E-2"/>
    <n v="1.35000000000218E-2"/>
    <n v="9.0000000000145502E-3"/>
    <n v="2.2500000000036401E-2"/>
    <n v="1.80000000000291E-2"/>
    <n v="1.35000000000218E-2"/>
    <m/>
    <x v="15"/>
    <x v="16"/>
    <n v="0"/>
    <x v="4"/>
    <x v="3"/>
    <x v="0"/>
    <n v="1.35000000000218E-2"/>
  </r>
  <r>
    <s v="A004"/>
    <x v="1"/>
    <s v="10025173"/>
    <x v="109"/>
    <s v="900"/>
    <s v="Fire Protection System Add 3-4 - Fire Protection Systm Adds3-4"/>
    <n v="195.36"/>
    <n v="29.303999999999998"/>
    <n v="29.303999999999998"/>
    <n v="19.536000000000001"/>
    <n v="48.84"/>
    <n v="39.072000000000003"/>
    <n v="29.303999999999998"/>
    <m/>
    <x v="15"/>
    <x v="16"/>
    <n v="0"/>
    <x v="4"/>
    <x v="3"/>
    <x v="0"/>
    <n v="29.303999999999998"/>
  </r>
  <r>
    <s v="A004"/>
    <x v="1"/>
    <s v="10025865"/>
    <x v="112"/>
    <s v="900"/>
    <s v="GSU Transformer Replacement - GSU Transformer Replacement"/>
    <n v="3822.7399999999898"/>
    <n v="573.41099999999904"/>
    <n v="573.41099999999904"/>
    <n v="382.27399999999898"/>
    <n v="955.68499999999801"/>
    <n v="764.54799999999796"/>
    <n v="573.41099999999904"/>
    <m/>
    <x v="15"/>
    <x v="16"/>
    <n v="0"/>
    <x v="4"/>
    <x v="3"/>
    <x v="0"/>
    <n v="573.41099999999904"/>
  </r>
  <r>
    <s v="A004"/>
    <x v="1"/>
    <s v="10025932"/>
    <x v="113"/>
    <s v="900"/>
    <s v="GSU Transformer U34 - U34 GSU Spare Transformer"/>
    <n v="1.00000000093132E-2"/>
    <n v="1.50000000139698E-3"/>
    <n v="1.50000000139698E-3"/>
    <n v="1.0000000009313199E-3"/>
    <n v="2.5000000023283099E-3"/>
    <n v="2.0000000018626498E-3"/>
    <n v="1.50000000139698E-3"/>
    <m/>
    <x v="15"/>
    <x v="16"/>
    <n v="0"/>
    <x v="4"/>
    <x v="3"/>
    <x v="0"/>
    <n v="1.50000000139698E-3"/>
  </r>
  <r>
    <s v="A004"/>
    <x v="1"/>
    <s v="10025131"/>
    <x v="117"/>
    <s v="900"/>
    <s v="Mobile Equipment Repl, Un1-4 - 396- Power Equipment"/>
    <n v="94.979999999999606"/>
    <n v="14.2469999999999"/>
    <n v="14.2469999999999"/>
    <n v="9.4979999999999603"/>
    <n v="23.744999999999902"/>
    <n v="18.995999999999899"/>
    <n v="14.2469999999999"/>
    <m/>
    <x v="15"/>
    <x v="16"/>
    <n v="0"/>
    <x v="4"/>
    <x v="3"/>
    <x v="0"/>
    <n v="14.2469999999999"/>
  </r>
  <r>
    <s v="A004"/>
    <x v="1"/>
    <s v="10025217"/>
    <x v="118"/>
    <s v="900"/>
    <s v="North Plnt Filter Control U34 - North Plnt Filter Control U34"/>
    <n v="-1782.99"/>
    <n v="-267.44850000000002"/>
    <n v="-267.44850000000002"/>
    <n v="-178.29900000000001"/>
    <n v="-445.7475"/>
    <n v="-356.59800000000001"/>
    <n v="-267.44850000000002"/>
    <m/>
    <x v="15"/>
    <x v="16"/>
    <n v="0"/>
    <x v="4"/>
    <x v="3"/>
    <x v="0"/>
    <n v="-267.44850000000002"/>
  </r>
  <r>
    <s v="A004"/>
    <x v="1"/>
    <s v="10025148"/>
    <x v="120"/>
    <s v="900"/>
    <s v="PA Fan Motor Rewind-U34 - PA Fan Motor Rewind-U34"/>
    <n v="0.01"/>
    <n v="1.5E-3"/>
    <n v="1.5E-3"/>
    <n v="1E-3"/>
    <n v="2.5000000000000001E-3"/>
    <n v="2E-3"/>
    <n v="1.5E-3"/>
    <m/>
    <x v="15"/>
    <x v="16"/>
    <n v="0"/>
    <x v="4"/>
    <x v="3"/>
    <x v="0"/>
    <n v="1.5E-3"/>
  </r>
  <r>
    <s v="A004"/>
    <x v="1"/>
    <s v="10025761"/>
    <x v="148"/>
    <s v="900"/>
    <s v="Plant Floor/Floor Drain Rpl, U3-4 - Plant Floor/Floor Drain Rpl, U3-4"/>
    <n v="21795.8"/>
    <n v="3269.37"/>
    <n v="3269.37"/>
    <n v="2179.58"/>
    <n v="5448.95"/>
    <n v="4359.16"/>
    <n v="3269.37"/>
    <m/>
    <x v="15"/>
    <x v="16"/>
    <n v="0"/>
    <x v="4"/>
    <x v="3"/>
    <x v="0"/>
    <n v="3269.37"/>
  </r>
  <r>
    <s v="A004"/>
    <x v="1"/>
    <s v="10025223"/>
    <x v="125"/>
    <s v="900"/>
    <s v="Pond Return Pumps-Dsl Gen U3-4 - Pond Return Pumps-Dsl Gen U3-4"/>
    <n v="36458.839999999997"/>
    <n v="5468.826"/>
    <n v="5468.826"/>
    <n v="3645.884"/>
    <n v="9114.7099999999991"/>
    <n v="7291.768"/>
    <n v="5468.826"/>
    <m/>
    <x v="15"/>
    <x v="16"/>
    <n v="0"/>
    <x v="4"/>
    <x v="3"/>
    <x v="0"/>
    <n v="5468.826"/>
  </r>
  <r>
    <s v="A004"/>
    <x v="1"/>
    <s v="10025166"/>
    <x v="127"/>
    <s v="900"/>
    <s v="Safety Improvements, U3-4 - Safety Improvements, U3-4"/>
    <n v="0"/>
    <n v="0"/>
    <n v="0"/>
    <n v="0"/>
    <n v="0"/>
    <n v="0"/>
    <n v="0"/>
    <n v="0"/>
    <x v="15"/>
    <x v="16"/>
    <n v="0"/>
    <x v="4"/>
    <x v="3"/>
    <x v="0"/>
    <n v="0"/>
  </r>
  <r>
    <s v="A004"/>
    <x v="1"/>
    <s v="10025202"/>
    <x v="128"/>
    <s v="900"/>
    <s v="Scrubber ID Fan Mtr Rewnd-U34 - Scrubber ID Fan Mtr Rewnd-U34"/>
    <n v="-249.16"/>
    <n v="-37.374000000000002"/>
    <n v="-37.374000000000002"/>
    <n v="-24.916"/>
    <n v="-62.29"/>
    <n v="-49.832000000000001"/>
    <n v="-37.374000000000002"/>
    <m/>
    <x v="15"/>
    <x v="16"/>
    <n v="0"/>
    <x v="4"/>
    <x v="3"/>
    <x v="0"/>
    <n v="-37.374000000000002"/>
  </r>
  <r>
    <s v="A004"/>
    <x v="1"/>
    <s v="10025205"/>
    <x v="129"/>
    <s v="900"/>
    <s v="Scrubber Lime Slaker Rpl-U34 - Scrubber Lime Slaker Rpl-U34"/>
    <n v="3158.69"/>
    <n v="473.80349999999999"/>
    <n v="473.80349999999999"/>
    <n v="315.86900000000003"/>
    <n v="789.67250000000001"/>
    <n v="631.73800000000006"/>
    <n v="473.80349999999999"/>
    <m/>
    <x v="15"/>
    <x v="16"/>
    <n v="0"/>
    <x v="4"/>
    <x v="3"/>
    <x v="0"/>
    <n v="473.80349999999999"/>
  </r>
  <r>
    <s v="A004"/>
    <x v="1"/>
    <s v="10025191"/>
    <x v="135"/>
    <s v="900"/>
    <s v="Tepid Water Eye WashStation,34 - Tepid Water Eye WashStation,34"/>
    <n v="-1650.54"/>
    <n v="-247.58099999999999"/>
    <n v="-247.58099999999999"/>
    <n v="-165.054"/>
    <n v="-412.63499999999999"/>
    <n v="-330.108"/>
    <n v="-247.58099999999999"/>
    <n v="-247.58099999999999"/>
    <x v="15"/>
    <x v="16"/>
    <n v="247.58099999999999"/>
    <x v="4"/>
    <x v="3"/>
    <x v="0"/>
    <n v="0"/>
  </r>
  <r>
    <s v="A004"/>
    <x v="1"/>
    <s v="10025132"/>
    <x v="136"/>
    <s v="900"/>
    <s v="Tool &amp; Equipment Purchase-U14 - Tool &amp; Equipment Purchase-U14"/>
    <n v="2578.46"/>
    <n v="386.76900000000001"/>
    <n v="386.76900000000001"/>
    <n v="257.846"/>
    <n v="644.61500000000001"/>
    <n v="515.69200000000001"/>
    <n v="386.76900000000001"/>
    <m/>
    <x v="15"/>
    <x v="16"/>
    <n v="0"/>
    <x v="4"/>
    <x v="3"/>
    <x v="0"/>
    <n v="386.76900000000001"/>
  </r>
  <r>
    <s v="A004"/>
    <x v="1"/>
    <s v="10025489"/>
    <x v="144"/>
    <s v="900"/>
    <s v="U4 Bottom Ash Sump Pump Replacement - U4 Bottom Ash Sump Pump Replace"/>
    <n v="0"/>
    <n v="0"/>
    <n v="0"/>
    <n v="0"/>
    <n v="0"/>
    <n v="0"/>
    <n v="0"/>
    <m/>
    <x v="15"/>
    <x v="16"/>
    <n v="0"/>
    <x v="4"/>
    <x v="3"/>
    <x v="0"/>
    <n v="0"/>
  </r>
  <r>
    <s v="A004"/>
    <x v="1"/>
    <s v="10023302"/>
    <x v="15"/>
    <s v="900"/>
    <s v="Water Management System,U34 - Water Management System, U34"/>
    <n v="1822042.64"/>
    <n v="273306.39600000001"/>
    <n v="273306.39600000001"/>
    <n v="182204.264"/>
    <n v="455510.66"/>
    <n v="364408.52799999999"/>
    <n v="273306.39600000001"/>
    <m/>
    <x v="15"/>
    <x v="16"/>
    <n v="0"/>
    <x v="4"/>
    <x v="3"/>
    <x v="0"/>
    <n v="273306.39600000001"/>
  </r>
  <r>
    <s v="A003"/>
    <x v="0"/>
    <s v="10025716"/>
    <x v="146"/>
    <s v="900"/>
    <s v="CCR BC/XT Solids Waste Storage Buil - CCR BC/XT Solids Waste Storage Buil"/>
    <n v="76289.240000000005"/>
    <n v="11443.386"/>
    <n v="11443.386"/>
    <n v="7628.924"/>
    <n v="19072.310000000001"/>
    <n v="15257.848"/>
    <n v="11443.386"/>
    <m/>
    <x v="16"/>
    <x v="17"/>
    <n v="0"/>
    <x v="4"/>
    <x v="3"/>
    <x v="0"/>
    <n v="11443.386"/>
  </r>
  <r>
    <s v="A003"/>
    <x v="0"/>
    <s v="10024366"/>
    <x v="101"/>
    <s v="900"/>
    <s v="CCR-B Cell Clearwell,U3-4 - CCR-B Cell Clearwell,U3-4"/>
    <n v="3295.98"/>
    <n v="494.39699999999999"/>
    <n v="494.39699999999999"/>
    <n v="329.59800000000001"/>
    <n v="823.995"/>
    <n v="659.19600000000003"/>
    <n v="494.39699999999999"/>
    <m/>
    <x v="16"/>
    <x v="17"/>
    <n v="0"/>
    <x v="4"/>
    <x v="3"/>
    <x v="0"/>
    <n v="494.39699999999999"/>
  </r>
  <r>
    <s v="A003"/>
    <x v="0"/>
    <s v="10025732"/>
    <x v="104"/>
    <s v="900"/>
    <s v="Compressed Air System-U34 - Compressed Air System-U34"/>
    <n v="20000"/>
    <n v="3000"/>
    <n v="3000"/>
    <n v="2000"/>
    <n v="5000"/>
    <n v="4000"/>
    <n v="3000"/>
    <m/>
    <x v="16"/>
    <x v="17"/>
    <n v="0"/>
    <x v="4"/>
    <x v="3"/>
    <x v="0"/>
    <n v="3000"/>
  </r>
  <r>
    <s v="A003"/>
    <x v="0"/>
    <s v="10025161"/>
    <x v="105"/>
    <s v="900"/>
    <s v="Condensate PolisherElement U34 - CondensatePolisherElement,U3-4"/>
    <n v="-0.01"/>
    <n v="-1.5E-3"/>
    <n v="-1.5E-3"/>
    <n v="-1E-3"/>
    <n v="-2.5000000000000001E-3"/>
    <n v="-2E-3"/>
    <n v="-1.5E-3"/>
    <n v="-1.5E-3"/>
    <x v="16"/>
    <x v="17"/>
    <n v="1.5E-3"/>
    <x v="4"/>
    <x v="3"/>
    <x v="0"/>
    <n v="0"/>
  </r>
  <r>
    <s v="A003"/>
    <x v="0"/>
    <s v="10025173"/>
    <x v="109"/>
    <s v="900"/>
    <s v="Fire Protection System Add 3-4 - Fire Protection Systm Adds3-4"/>
    <n v="2333.38"/>
    <n v="350.00700000000001"/>
    <n v="350.00700000000001"/>
    <n v="233.33799999999999"/>
    <n v="583.34500000000003"/>
    <n v="466.67599999999999"/>
    <n v="350.00700000000001"/>
    <m/>
    <x v="16"/>
    <x v="17"/>
    <n v="0"/>
    <x v="4"/>
    <x v="3"/>
    <x v="0"/>
    <n v="350.00700000000001"/>
  </r>
  <r>
    <s v="A003"/>
    <x v="0"/>
    <s v="10025865"/>
    <x v="112"/>
    <s v="900"/>
    <s v="GSU Transformer Replacement - GSU Transformer Replacement"/>
    <n v="3355.7"/>
    <n v="503.35500000000002"/>
    <n v="503.35500000000002"/>
    <n v="335.57"/>
    <n v="838.92499999999995"/>
    <n v="671.14"/>
    <n v="503.35500000000002"/>
    <m/>
    <x v="16"/>
    <x v="17"/>
    <n v="0"/>
    <x v="4"/>
    <x v="3"/>
    <x v="0"/>
    <n v="503.35500000000002"/>
  </r>
  <r>
    <s v="A003"/>
    <x v="0"/>
    <s v="10025761"/>
    <x v="148"/>
    <s v="900"/>
    <s v="Plant Floor/Floor Drain Rpl, U3-4 - Plant Floor/Floor Drain Rpl, U3-4"/>
    <n v="28909.02"/>
    <n v="4336.3530000000001"/>
    <n v="4336.3530000000001"/>
    <n v="2890.902"/>
    <n v="7227.2550000000001"/>
    <n v="5781.8040000000001"/>
    <n v="4336.3530000000001"/>
    <m/>
    <x v="16"/>
    <x v="17"/>
    <n v="0"/>
    <x v="4"/>
    <x v="3"/>
    <x v="0"/>
    <n v="4336.3530000000001"/>
  </r>
  <r>
    <s v="A003"/>
    <x v="0"/>
    <s v="10025223"/>
    <x v="125"/>
    <s v="900"/>
    <s v="Pond Return Pumps-Dsl Gen U3-4 - Pond Return Pumps-Dsl Gen U3-4"/>
    <n v="148.68"/>
    <n v="22.302"/>
    <n v="22.302"/>
    <n v="14.868"/>
    <n v="37.170000000000101"/>
    <n v="29.7360000000001"/>
    <n v="22.302"/>
    <m/>
    <x v="16"/>
    <x v="17"/>
    <n v="0"/>
    <x v="4"/>
    <x v="3"/>
    <x v="0"/>
    <n v="22.302"/>
  </r>
  <r>
    <s v="A003"/>
    <x v="0"/>
    <s v="10025758"/>
    <x v="149"/>
    <s v="900"/>
    <s v="River Pump Motor Rebuild U14 - River Pump Motor Rebuild U14"/>
    <n v="8326.89"/>
    <n v="1249.0335"/>
    <n v="1249.0335"/>
    <n v="832.68899999999996"/>
    <n v="2081.7224999999999"/>
    <n v="1665.3779999999999"/>
    <n v="1249.0335"/>
    <m/>
    <x v="16"/>
    <x v="17"/>
    <n v="0"/>
    <x v="4"/>
    <x v="3"/>
    <x v="0"/>
    <n v="1249.0335"/>
  </r>
  <r>
    <s v="A003"/>
    <x v="0"/>
    <s v="10025729"/>
    <x v="150"/>
    <s v="900"/>
    <s v="Scrubber ID Fan Inlet Duct Coating - Scrubber ID Fan Inlet Duct Coating"/>
    <n v="32174.49"/>
    <n v="4826.1734999999999"/>
    <n v="4826.1734999999999"/>
    <n v="3217.4490000000001"/>
    <n v="8043.6225000000004"/>
    <n v="6434.8980000000001"/>
    <n v="4826.1734999999999"/>
    <n v="4826.1734999999999"/>
    <x v="16"/>
    <x v="17"/>
    <n v="-4826.1734999999999"/>
    <x v="4"/>
    <x v="3"/>
    <x v="0"/>
    <n v="0"/>
  </r>
  <r>
    <s v="A003"/>
    <x v="0"/>
    <s v="10025720"/>
    <x v="151"/>
    <s v="900"/>
    <s v="Scrubber Mist Eliminator-U34 - Scrubber Mist Eliminatoer-U34"/>
    <n v="11500"/>
    <n v="1725"/>
    <n v="1725"/>
    <n v="1150"/>
    <n v="2875"/>
    <n v="2300"/>
    <n v="1725"/>
    <m/>
    <x v="16"/>
    <x v="17"/>
    <n v="0"/>
    <x v="4"/>
    <x v="3"/>
    <x v="0"/>
    <n v="1725"/>
  </r>
  <r>
    <s v="A003"/>
    <x v="0"/>
    <s v="10025157"/>
    <x v="133"/>
    <s v="900"/>
    <s v="Sootblower Optimization-U3 - Sootblower Optimization-U3"/>
    <n v="-13755.79"/>
    <n v="-2063.3685"/>
    <n v="-2063.3685"/>
    <n v="-1375.579"/>
    <n v="-3438.9475000000002"/>
    <n v="-2751.1579999999999"/>
    <n v="-2063.3685"/>
    <m/>
    <x v="16"/>
    <x v="17"/>
    <n v="0"/>
    <x v="4"/>
    <x v="3"/>
    <x v="0"/>
    <n v="-2063.3685"/>
  </r>
  <r>
    <s v="A003"/>
    <x v="0"/>
    <s v="10025744"/>
    <x v="135"/>
    <s v="900"/>
    <s v="Tepid Water Eye WashStation,34 - Tepid Water Eye WashStation,34"/>
    <n v="423.77"/>
    <n v="63.5655"/>
    <n v="63.5655"/>
    <n v="42.377000000000002"/>
    <n v="105.9425"/>
    <n v="84.754000000000005"/>
    <n v="63.5655"/>
    <n v="63.5655"/>
    <x v="16"/>
    <x v="17"/>
    <n v="-63.5655"/>
    <x v="4"/>
    <x v="3"/>
    <x v="0"/>
    <n v="0"/>
  </r>
  <r>
    <s v="A003"/>
    <x v="0"/>
    <s v="10025119"/>
    <x v="137"/>
    <s v="900"/>
    <s v="Turbine/Gen Base OH-U3 - Turbine/Gen Base OH-U3"/>
    <n v="-5999.1"/>
    <n v="-899.86500000000001"/>
    <n v="-899.86500000000001"/>
    <n v="-599.91"/>
    <n v="-1499.7750000000001"/>
    <n v="-1199.82"/>
    <n v="-899.86500000000001"/>
    <n v="-674.89875000000006"/>
    <x v="16"/>
    <x v="17"/>
    <n v="674.89875000000006"/>
    <x v="4"/>
    <x v="3"/>
    <x v="0"/>
    <n v="-224.96624999999995"/>
  </r>
  <r>
    <s v="A003"/>
    <x v="0"/>
    <s v="10023302"/>
    <x v="15"/>
    <s v="900"/>
    <s v="Water Management System,U34 - Water Management System, U34"/>
    <n v="69744.97"/>
    <n v="10461.745500000001"/>
    <n v="10461.745500000001"/>
    <n v="6974.4970000000003"/>
    <n v="17436.2425"/>
    <n v="13948.994000000001"/>
    <n v="10461.745500000001"/>
    <m/>
    <x v="16"/>
    <x v="17"/>
    <n v="0"/>
    <x v="4"/>
    <x v="3"/>
    <x v="0"/>
    <n v="10461.745500000001"/>
  </r>
  <r>
    <s v="A003"/>
    <x v="0"/>
    <s v="10025756"/>
    <x v="152"/>
    <s v="900"/>
    <s v="Welding Equipment Rpl. U14 - Welding Equipment Repl. U14"/>
    <n v="2255.75"/>
    <n v="338.36250000000001"/>
    <n v="338.36250000000001"/>
    <n v="225.57499999999999"/>
    <n v="563.9375"/>
    <n v="451.15"/>
    <n v="338.36250000000001"/>
    <m/>
    <x v="16"/>
    <x v="17"/>
    <n v="0"/>
    <x v="4"/>
    <x v="3"/>
    <x v="0"/>
    <n v="338.36250000000001"/>
  </r>
  <r>
    <s v="A004"/>
    <x v="1"/>
    <s v="10025719"/>
    <x v="47"/>
    <s v="900"/>
    <s v="Boiler Snubber&amp;HangerRpl-U4 - Boiler Snubber&amp;HangerRpl-U4"/>
    <n v="4129.7"/>
    <n v="619.45500000000004"/>
    <n v="619.45500000000004"/>
    <n v="412.97"/>
    <n v="1032.425"/>
    <n v="825.94"/>
    <n v="619.45500000000004"/>
    <m/>
    <x v="16"/>
    <x v="17"/>
    <n v="0"/>
    <x v="4"/>
    <x v="3"/>
    <x v="0"/>
    <n v="619.45500000000004"/>
  </r>
  <r>
    <s v="A004"/>
    <x v="1"/>
    <s v="10025716"/>
    <x v="146"/>
    <s v="900"/>
    <s v="CCR BC/XT Solids Waste Storage Buil - CCR BC/XT Solids Waste Storage Buil"/>
    <n v="76289.119999999995"/>
    <n v="11443.368"/>
    <n v="11443.368"/>
    <n v="7628.9120000000003"/>
    <n v="19072.28"/>
    <n v="15257.824000000001"/>
    <n v="11443.368"/>
    <m/>
    <x v="16"/>
    <x v="17"/>
    <n v="0"/>
    <x v="4"/>
    <x v="3"/>
    <x v="0"/>
    <n v="11443.368"/>
  </r>
  <r>
    <s v="A004"/>
    <x v="1"/>
    <s v="10024366"/>
    <x v="101"/>
    <s v="900"/>
    <s v="CCR-B Cell Clearwell,U3-4 - CCR-B Cell Clearwell,U3-4"/>
    <n v="3295.98"/>
    <n v="494.39699999999999"/>
    <n v="494.39699999999999"/>
    <n v="329.59800000000001"/>
    <n v="823.995"/>
    <n v="659.19600000000003"/>
    <n v="494.39699999999999"/>
    <m/>
    <x v="16"/>
    <x v="17"/>
    <n v="0"/>
    <x v="4"/>
    <x v="3"/>
    <x v="0"/>
    <n v="494.39699999999999"/>
  </r>
  <r>
    <s v="A004"/>
    <x v="1"/>
    <s v="10025732"/>
    <x v="104"/>
    <s v="900"/>
    <s v="Compressed Air System-U34 - Compressed Air System-U34"/>
    <n v="20000"/>
    <n v="3000"/>
    <n v="3000"/>
    <n v="2000"/>
    <n v="5000"/>
    <n v="4000"/>
    <n v="3000"/>
    <m/>
    <x v="16"/>
    <x v="17"/>
    <n v="0"/>
    <x v="4"/>
    <x v="3"/>
    <x v="0"/>
    <n v="3000"/>
  </r>
  <r>
    <s v="A004"/>
    <x v="1"/>
    <s v="10025161"/>
    <x v="105"/>
    <s v="900"/>
    <s v="Condensate PolisherElement U34 - CondensatePolisherElement,U3-4"/>
    <n v="-0.01"/>
    <n v="-1.5E-3"/>
    <n v="-1.5E-3"/>
    <n v="-1E-3"/>
    <n v="-2.5000000000000001E-3"/>
    <n v="-2E-3"/>
    <n v="-1.5E-3"/>
    <n v="-1.5E-3"/>
    <x v="16"/>
    <x v="17"/>
    <n v="1.5E-3"/>
    <x v="4"/>
    <x v="3"/>
    <x v="0"/>
    <n v="0"/>
  </r>
  <r>
    <s v="A004"/>
    <x v="1"/>
    <s v="10025173"/>
    <x v="109"/>
    <s v="900"/>
    <s v="Fire Protection System Add 3-4 - Fire Protection Systm Adds3-4"/>
    <n v="2333.2800000000002"/>
    <n v="349.99200000000002"/>
    <n v="349.99200000000002"/>
    <n v="233.328"/>
    <n v="583.32000000000005"/>
    <n v="466.65600000000001"/>
    <n v="349.99200000000002"/>
    <m/>
    <x v="16"/>
    <x v="17"/>
    <n v="0"/>
    <x v="4"/>
    <x v="3"/>
    <x v="0"/>
    <n v="349.99200000000002"/>
  </r>
  <r>
    <s v="A004"/>
    <x v="1"/>
    <s v="10025865"/>
    <x v="112"/>
    <s v="900"/>
    <s v="GSU Transformer Replacement - GSU Transformer Replacement"/>
    <n v="3355.71"/>
    <n v="503.35649999999998"/>
    <n v="503.35649999999998"/>
    <n v="335.57100000000003"/>
    <n v="838.92750000000001"/>
    <n v="671.14200000000005"/>
    <n v="503.35649999999998"/>
    <m/>
    <x v="16"/>
    <x v="17"/>
    <n v="0"/>
    <x v="4"/>
    <x v="3"/>
    <x v="0"/>
    <n v="503.35649999999998"/>
  </r>
  <r>
    <s v="A004"/>
    <x v="1"/>
    <s v="10025711"/>
    <x v="33"/>
    <s v="900"/>
    <s v="IP Turbine Overhaul, Unit 4 - IP Turbine Overhaul, Unit 4"/>
    <n v="2625000"/>
    <n v="393750"/>
    <n v="393750"/>
    <n v="262500"/>
    <n v="656250"/>
    <n v="525000"/>
    <n v="393750"/>
    <n v="295312.5"/>
    <x v="16"/>
    <x v="17"/>
    <n v="-295312.5"/>
    <x v="4"/>
    <x v="3"/>
    <x v="1"/>
    <n v="98437.5"/>
  </r>
  <r>
    <s v="A004"/>
    <x v="1"/>
    <s v="10025761"/>
    <x v="148"/>
    <s v="900"/>
    <s v="Plant Floor/Floor Drain Rpl, U3-4 - Plant Floor/Floor Drain Rpl, U3-4"/>
    <n v="28908.99"/>
    <n v="4336.3485000000001"/>
    <n v="4336.3485000000001"/>
    <n v="2890.8989999999999"/>
    <n v="7227.2475000000004"/>
    <n v="5781.7979999999998"/>
    <n v="4336.3485000000001"/>
    <m/>
    <x v="16"/>
    <x v="17"/>
    <n v="0"/>
    <x v="4"/>
    <x v="3"/>
    <x v="0"/>
    <n v="4336.3485000000001"/>
  </r>
  <r>
    <s v="A004"/>
    <x v="1"/>
    <s v="10025223"/>
    <x v="125"/>
    <s v="900"/>
    <s v="Pond Return Pumps-Dsl Gen U3-4 - Pond Return Pumps-Dsl Gen U3-4"/>
    <n v="148.62"/>
    <n v="22.292999999999999"/>
    <n v="22.292999999999999"/>
    <n v="14.862"/>
    <n v="37.155000000000001"/>
    <n v="29.724"/>
    <n v="22.292999999999999"/>
    <m/>
    <x v="16"/>
    <x v="17"/>
    <n v="0"/>
    <x v="4"/>
    <x v="3"/>
    <x v="0"/>
    <n v="22.292999999999999"/>
  </r>
  <r>
    <s v="A004"/>
    <x v="1"/>
    <s v="10025758"/>
    <x v="149"/>
    <s v="900"/>
    <s v="River Pump Motor Rebuild U14 - River Pump Motor Rebuild U14"/>
    <n v="8326.89"/>
    <n v="1249.0335"/>
    <n v="1249.0335"/>
    <n v="832.68899999999996"/>
    <n v="2081.7224999999999"/>
    <n v="1665.3779999999999"/>
    <n v="1249.0335"/>
    <m/>
    <x v="16"/>
    <x v="17"/>
    <n v="0"/>
    <x v="4"/>
    <x v="3"/>
    <x v="0"/>
    <n v="1249.0335"/>
  </r>
  <r>
    <s v="A004"/>
    <x v="1"/>
    <s v="10025729"/>
    <x v="150"/>
    <s v="900"/>
    <s v="Scrubber ID Fan Inlet Duct Coating - Scrubber ID Fan Inlet Duct Coating"/>
    <n v="32174.49"/>
    <n v="4826.1734999999999"/>
    <n v="4826.1734999999999"/>
    <n v="3217.4490000000001"/>
    <n v="8043.6225000000004"/>
    <n v="6434.8980000000001"/>
    <n v="4826.1734999999999"/>
    <n v="4826.1734999999999"/>
    <x v="16"/>
    <x v="17"/>
    <n v="-4826.1734999999999"/>
    <x v="4"/>
    <x v="3"/>
    <x v="0"/>
    <n v="0"/>
  </r>
  <r>
    <s v="A004"/>
    <x v="1"/>
    <s v="10025720"/>
    <x v="151"/>
    <s v="900"/>
    <s v="Scrubber Mist Eliminator-U34 - Scrubber Mist Eliminatoer-U34"/>
    <n v="11500"/>
    <n v="1725"/>
    <n v="1725"/>
    <n v="1150"/>
    <n v="2875"/>
    <n v="2300"/>
    <n v="1725"/>
    <m/>
    <x v="16"/>
    <x v="17"/>
    <n v="0"/>
    <x v="4"/>
    <x v="3"/>
    <x v="0"/>
    <n v="1725"/>
  </r>
  <r>
    <s v="A004"/>
    <x v="1"/>
    <s v="10025744"/>
    <x v="135"/>
    <s v="900"/>
    <s v="Tepid Water Eye WashStation,34 - Tepid Water Eye WashStation,34"/>
    <n v="423.78"/>
    <n v="63.567"/>
    <n v="63.567"/>
    <n v="42.378"/>
    <n v="105.94499999999999"/>
    <n v="84.756"/>
    <n v="63.567"/>
    <n v="63.567"/>
    <x v="16"/>
    <x v="17"/>
    <n v="-63.567"/>
    <x v="4"/>
    <x v="3"/>
    <x v="0"/>
    <n v="0"/>
  </r>
  <r>
    <s v="A004"/>
    <x v="1"/>
    <s v="10023302"/>
    <x v="15"/>
    <s v="900"/>
    <s v="Water Management System,U34 - Water Management System, U34"/>
    <n v="69744.97"/>
    <n v="10461.745500000001"/>
    <n v="10461.745500000001"/>
    <n v="6974.4970000000003"/>
    <n v="17436.2425"/>
    <n v="13948.994000000001"/>
    <n v="10461.745500000001"/>
    <m/>
    <x v="16"/>
    <x v="17"/>
    <n v="0"/>
    <x v="4"/>
    <x v="3"/>
    <x v="0"/>
    <n v="10461.745500000001"/>
  </r>
  <r>
    <s v="A004"/>
    <x v="1"/>
    <s v="10025756"/>
    <x v="152"/>
    <s v="900"/>
    <s v="Welding Equipment Rpl. U14 - Welding Equipment Repl. U14"/>
    <n v="2255.77"/>
    <n v="338.3655"/>
    <n v="338.3655"/>
    <n v="225.577"/>
    <n v="563.9425"/>
    <n v="451.154"/>
    <n v="338.3655"/>
    <m/>
    <x v="16"/>
    <x v="17"/>
    <n v="0"/>
    <x v="4"/>
    <x v="3"/>
    <x v="0"/>
    <n v="338.3655"/>
  </r>
  <r>
    <s v="A003"/>
    <x v="0"/>
    <s v="10025712"/>
    <x v="153"/>
    <s v="900"/>
    <s v="CCR - G Cell Lining - CCR - G Cell Lining"/>
    <n v="5134.18"/>
    <n v="770.12699999999995"/>
    <n v="770.12699999999995"/>
    <n v="513.41800000000001"/>
    <n v="1283.5450000000001"/>
    <n v="1026.836"/>
    <n v="770.12699999999995"/>
    <m/>
    <x v="17"/>
    <x v="18"/>
    <n v="0"/>
    <x v="4"/>
    <x v="3"/>
    <x v="0"/>
    <n v="770.12699999999995"/>
  </r>
  <r>
    <s v="A003"/>
    <x v="0"/>
    <s v="10025716"/>
    <x v="146"/>
    <s v="900"/>
    <s v="CCR BC/XT Solids Waste Storage Buil - CCR BC/XT Solids Waste Storage Buil"/>
    <n v="63307.32"/>
    <n v="9496.098"/>
    <n v="9496.098"/>
    <n v="6330.732"/>
    <n v="15826.83"/>
    <n v="12661.464"/>
    <n v="9496.098"/>
    <m/>
    <x v="17"/>
    <x v="18"/>
    <n v="0"/>
    <x v="4"/>
    <x v="3"/>
    <x v="0"/>
    <n v="9496.098"/>
  </r>
  <r>
    <s v="A003"/>
    <x v="0"/>
    <s v="10024366"/>
    <x v="101"/>
    <s v="900"/>
    <s v="CCR-B Cell Clearwell,U3-4 - CCR-B Cell Clearwell,U3-4"/>
    <n v="2765.04"/>
    <n v="414.75599999999997"/>
    <n v="414.75599999999997"/>
    <n v="276.50400000000002"/>
    <n v="691.26"/>
    <n v="553.00800000000004"/>
    <n v="414.75599999999997"/>
    <m/>
    <x v="17"/>
    <x v="18"/>
    <n v="0"/>
    <x v="4"/>
    <x v="3"/>
    <x v="0"/>
    <n v="414.75599999999997"/>
  </r>
  <r>
    <s v="A003"/>
    <x v="0"/>
    <s v="10025161"/>
    <x v="105"/>
    <s v="900"/>
    <s v="Condensate PolisherElement U34 - CondensatePolisherElement,U3-4"/>
    <n v="0.01"/>
    <n v="1.5E-3"/>
    <n v="1.5E-3"/>
    <n v="1E-3"/>
    <n v="2.5000000000000001E-3"/>
    <n v="2E-3"/>
    <n v="1.5E-3"/>
    <n v="1.5E-3"/>
    <x v="17"/>
    <x v="18"/>
    <n v="-1.5E-3"/>
    <x v="4"/>
    <x v="3"/>
    <x v="0"/>
    <n v="0"/>
  </r>
  <r>
    <s v="A003"/>
    <x v="0"/>
    <s v="10025173"/>
    <x v="109"/>
    <s v="900"/>
    <s v="Fire Protection System Add 3-4 - Fire Protection Systm Adds3-4"/>
    <n v="-289.81"/>
    <n v="-43.471499999999999"/>
    <n v="-43.471499999999999"/>
    <n v="-28.981000000000002"/>
    <n v="-72.452500000000001"/>
    <n v="-57.962000000000003"/>
    <n v="-43.471499999999999"/>
    <m/>
    <x v="17"/>
    <x v="18"/>
    <n v="0"/>
    <x v="4"/>
    <x v="3"/>
    <x v="0"/>
    <n v="-43.471499999999999"/>
  </r>
  <r>
    <s v="A003"/>
    <x v="0"/>
    <s v="10025158"/>
    <x v="5"/>
    <s v="900"/>
    <s v="Groundwater Mitigation-U34 - Groundwater Mitigation-U34"/>
    <n v="0"/>
    <n v="0"/>
    <n v="0"/>
    <n v="0"/>
    <n v="0"/>
    <n v="0"/>
    <n v="0"/>
    <m/>
    <x v="17"/>
    <x v="18"/>
    <n v="0"/>
    <x v="4"/>
    <x v="3"/>
    <x v="0"/>
    <n v="0"/>
  </r>
  <r>
    <s v="A003"/>
    <x v="0"/>
    <s v="10025728"/>
    <x v="5"/>
    <s v="900"/>
    <s v="Groundwater Mitigation-U34 - Groundwater Mitigation-U34"/>
    <n v="3136.05"/>
    <n v="470.40750000000003"/>
    <n v="470.40750000000003"/>
    <n v="313.60500000000002"/>
    <n v="784.01250000000005"/>
    <n v="627.21"/>
    <n v="470.40750000000003"/>
    <m/>
    <x v="17"/>
    <x v="18"/>
    <n v="0"/>
    <x v="4"/>
    <x v="3"/>
    <x v="0"/>
    <n v="470.40750000000003"/>
  </r>
  <r>
    <s v="A003"/>
    <x v="0"/>
    <s v="10025865"/>
    <x v="112"/>
    <s v="900"/>
    <s v="GSU Transformer Replacement - GSU Transformer Replacement"/>
    <n v="11390"/>
    <n v="1708.5"/>
    <n v="1708.5"/>
    <n v="1139"/>
    <n v="2847.5"/>
    <n v="2278"/>
    <n v="1708.5"/>
    <m/>
    <x v="17"/>
    <x v="18"/>
    <n v="0"/>
    <x v="4"/>
    <x v="3"/>
    <x v="0"/>
    <n v="1708.5"/>
  </r>
  <r>
    <s v="A003"/>
    <x v="0"/>
    <s v="10025131"/>
    <x v="117"/>
    <s v="900"/>
    <s v="Mobile Equipment Repl, Un1-4 - 396- Power Equipment"/>
    <n v="0"/>
    <n v="0"/>
    <n v="0"/>
    <n v="0"/>
    <n v="0"/>
    <n v="0"/>
    <n v="0"/>
    <m/>
    <x v="17"/>
    <x v="18"/>
    <n v="0"/>
    <x v="4"/>
    <x v="3"/>
    <x v="0"/>
    <n v="0"/>
  </r>
  <r>
    <s v="A003"/>
    <x v="0"/>
    <s v="10025761"/>
    <x v="148"/>
    <s v="900"/>
    <s v="Plant Floor/Floor Drain Rpl, U3-4 - Plant Floor/Floor Drain Rpl, U3-4"/>
    <n v="25949.75"/>
    <n v="3892.4625000000001"/>
    <n v="3892.4625000000001"/>
    <n v="2594.9749999999999"/>
    <n v="6487.4375"/>
    <n v="5189.95"/>
    <n v="3892.4625000000001"/>
    <m/>
    <x v="17"/>
    <x v="18"/>
    <n v="0"/>
    <x v="4"/>
    <x v="3"/>
    <x v="0"/>
    <n v="3892.4625000000001"/>
  </r>
  <r>
    <s v="A003"/>
    <x v="0"/>
    <s v="10025572"/>
    <x v="124"/>
    <s v="900"/>
    <s v="Plantsite Drainage System - Plantsite Drainage System"/>
    <n v="-9.9999999999980105E-3"/>
    <n v="-1.4999999999996999E-3"/>
    <n v="-1.4999999999996999E-3"/>
    <n v="-9.9999999999980096E-4"/>
    <n v="-2.4999999999995E-3"/>
    <n v="-1.9999999999996002E-3"/>
    <n v="-1.4999999999996999E-3"/>
    <m/>
    <x v="17"/>
    <x v="18"/>
    <n v="0"/>
    <x v="4"/>
    <x v="3"/>
    <x v="0"/>
    <n v="-1.4999999999996999E-3"/>
  </r>
  <r>
    <s v="A003"/>
    <x v="0"/>
    <s v="10025748"/>
    <x v="154"/>
    <s v="900"/>
    <s v="Plantsite Drainage System U14 - Plantsite Drainage System U14"/>
    <n v="55.08"/>
    <n v="8.2620000000000005"/>
    <n v="8.2620000000000005"/>
    <n v="5.508"/>
    <n v="13.77"/>
    <n v="11.016"/>
    <n v="8.2620000000000005"/>
    <m/>
    <x v="17"/>
    <x v="18"/>
    <n v="0"/>
    <x v="4"/>
    <x v="3"/>
    <x v="0"/>
    <n v="8.2620000000000005"/>
  </r>
  <r>
    <s v="A003"/>
    <x v="0"/>
    <s v="10025727"/>
    <x v="126"/>
    <s v="900"/>
    <s v="Relay Room Fire Protection-U34 - Relay Room Fire Protection-U34"/>
    <n v="1192.8"/>
    <n v="178.92"/>
    <n v="178.92"/>
    <n v="119.28"/>
    <n v="298.2"/>
    <n v="238.56"/>
    <n v="178.92"/>
    <m/>
    <x v="17"/>
    <x v="18"/>
    <n v="0"/>
    <x v="4"/>
    <x v="3"/>
    <x v="0"/>
    <n v="178.92"/>
  </r>
  <r>
    <s v="A003"/>
    <x v="0"/>
    <s v="10025729"/>
    <x v="150"/>
    <s v="900"/>
    <s v="Scrubber ID Fan Inlet Duct Coating - Scrubber ID Fan Inlet Duct Coating"/>
    <n v="55288"/>
    <n v="8293.2000000000007"/>
    <n v="8293.2000000000007"/>
    <n v="5528.8"/>
    <n v="13822"/>
    <n v="11057.6"/>
    <n v="8293.2000000000007"/>
    <n v="8293.2000000000007"/>
    <x v="17"/>
    <x v="18"/>
    <n v="-8293.2000000000007"/>
    <x v="4"/>
    <x v="3"/>
    <x v="0"/>
    <n v="0"/>
  </r>
  <r>
    <s v="A003"/>
    <x v="0"/>
    <s v="10025744"/>
    <x v="135"/>
    <s v="900"/>
    <s v="Tepid Water Eye WashStation,34 - Tepid Water Eye WashStation,34"/>
    <n v="3531.17"/>
    <n v="529.67550000000006"/>
    <n v="529.67550000000006"/>
    <n v="353.11700000000002"/>
    <n v="882.79250000000002"/>
    <n v="706.23400000000004"/>
    <n v="529.67550000000006"/>
    <n v="529.67550000000006"/>
    <x v="17"/>
    <x v="18"/>
    <n v="-529.67550000000006"/>
    <x v="4"/>
    <x v="3"/>
    <x v="0"/>
    <n v="0"/>
  </r>
  <r>
    <s v="A003"/>
    <x v="0"/>
    <s v="10023302"/>
    <x v="15"/>
    <s v="900"/>
    <s v="Water Management System,U34 - Water Management System, U34"/>
    <n v="33717.660000000003"/>
    <n v="5057.6490000000003"/>
    <n v="5057.6490000000003"/>
    <n v="3371.7660000000001"/>
    <n v="8429.4150000000009"/>
    <n v="6743.5320000000002"/>
    <n v="5057.6490000000003"/>
    <m/>
    <x v="17"/>
    <x v="18"/>
    <n v="0"/>
    <x v="4"/>
    <x v="3"/>
    <x v="0"/>
    <n v="5057.6490000000003"/>
  </r>
  <r>
    <s v="A004"/>
    <x v="1"/>
    <s v="10025719"/>
    <x v="47"/>
    <s v="900"/>
    <s v="Boiler Snubber&amp;HangerRpl-U4 - Boiler Snubber&amp;HangerRpl-U4"/>
    <n v="11682.36"/>
    <n v="1752.354"/>
    <n v="1752.354"/>
    <n v="1168.2360000000001"/>
    <n v="2920.59"/>
    <n v="2336.4720000000002"/>
    <n v="1752.354"/>
    <m/>
    <x v="17"/>
    <x v="18"/>
    <n v="0"/>
    <x v="4"/>
    <x v="3"/>
    <x v="0"/>
    <n v="1752.354"/>
  </r>
  <r>
    <s v="A004"/>
    <x v="1"/>
    <s v="10025712"/>
    <x v="153"/>
    <s v="900"/>
    <s v="CCR - G Cell Lining - CCR - G Cell Lining"/>
    <n v="5134.18"/>
    <n v="770.12699999999995"/>
    <n v="770.12699999999995"/>
    <n v="513.41800000000001"/>
    <n v="1283.5450000000001"/>
    <n v="1026.836"/>
    <n v="770.12699999999995"/>
    <m/>
    <x v="17"/>
    <x v="18"/>
    <n v="0"/>
    <x v="4"/>
    <x v="3"/>
    <x v="0"/>
    <n v="770.12699999999995"/>
  </r>
  <r>
    <s v="A004"/>
    <x v="1"/>
    <s v="10025716"/>
    <x v="146"/>
    <s v="900"/>
    <s v="CCR BC/XT Solids Waste Storage Buil - CCR BC/XT Solids Waste Storage Buil"/>
    <n v="63307.1"/>
    <n v="9496.0650000000005"/>
    <n v="9496.0650000000005"/>
    <n v="6330.71"/>
    <n v="15826.775"/>
    <n v="12661.42"/>
    <n v="9496.0650000000005"/>
    <m/>
    <x v="17"/>
    <x v="18"/>
    <n v="0"/>
    <x v="4"/>
    <x v="3"/>
    <x v="0"/>
    <n v="9496.0650000000005"/>
  </r>
  <r>
    <s v="A004"/>
    <x v="1"/>
    <s v="10024366"/>
    <x v="101"/>
    <s v="900"/>
    <s v="CCR-B Cell Clearwell,U3-4 - CCR-B Cell Clearwell,U3-4"/>
    <n v="2765.04"/>
    <n v="414.75599999999997"/>
    <n v="414.75599999999997"/>
    <n v="276.50400000000002"/>
    <n v="691.26"/>
    <n v="553.00800000000004"/>
    <n v="414.75599999999997"/>
    <m/>
    <x v="17"/>
    <x v="18"/>
    <n v="0"/>
    <x v="4"/>
    <x v="3"/>
    <x v="0"/>
    <n v="414.75599999999997"/>
  </r>
  <r>
    <s v="A004"/>
    <x v="1"/>
    <s v="10025161"/>
    <x v="105"/>
    <s v="900"/>
    <s v="Condensate PolisherElement U34 - CondensatePolisherElement,U3-4"/>
    <n v="0.01"/>
    <n v="1.5E-3"/>
    <n v="1.5E-3"/>
    <n v="1E-3"/>
    <n v="2.5000000000000001E-3"/>
    <n v="2E-3"/>
    <n v="1.5E-3"/>
    <n v="1.5E-3"/>
    <x v="17"/>
    <x v="18"/>
    <n v="-1.5E-3"/>
    <x v="4"/>
    <x v="3"/>
    <x v="0"/>
    <n v="0"/>
  </r>
  <r>
    <s v="A004"/>
    <x v="1"/>
    <s v="10025725"/>
    <x v="155"/>
    <s v="900"/>
    <s v="Elevator Reburbish, U4 - Elevator Refurbish, U4"/>
    <n v="1329"/>
    <n v="199.35"/>
    <n v="199.35"/>
    <n v="132.9"/>
    <n v="332.25"/>
    <n v="265.8"/>
    <n v="199.35"/>
    <n v="199.35"/>
    <x v="17"/>
    <x v="18"/>
    <n v="-199.35"/>
    <x v="4"/>
    <x v="3"/>
    <x v="0"/>
    <n v="0"/>
  </r>
  <r>
    <s v="A004"/>
    <x v="1"/>
    <s v="10025173"/>
    <x v="109"/>
    <s v="900"/>
    <s v="Fire Protection System Add 3-4 - Fire Protection Systm Adds3-4"/>
    <n v="-289.79000000000002"/>
    <n v="-43.468499999999999"/>
    <n v="-43.468499999999999"/>
    <n v="-28.978999999999999"/>
    <n v="-72.447500000000005"/>
    <n v="-57.957999999999998"/>
    <n v="-43.468499999999999"/>
    <m/>
    <x v="17"/>
    <x v="18"/>
    <n v="0"/>
    <x v="4"/>
    <x v="3"/>
    <x v="0"/>
    <n v="-43.468499999999999"/>
  </r>
  <r>
    <s v="A004"/>
    <x v="1"/>
    <s v="10025158"/>
    <x v="5"/>
    <s v="900"/>
    <s v="Groundwater Mitigation-U34 - Groundwater Mitigation-U34"/>
    <n v="-1.00000000002183E-2"/>
    <n v="-1.5000000000327399E-3"/>
    <n v="-1.5000000000327399E-3"/>
    <n v="-1.00000000002183E-3"/>
    <n v="-2.5000000000545701E-3"/>
    <n v="-2.00000000004366E-3"/>
    <n v="-1.5000000000327399E-3"/>
    <m/>
    <x v="17"/>
    <x v="18"/>
    <n v="0"/>
    <x v="4"/>
    <x v="3"/>
    <x v="0"/>
    <n v="-1.5000000000327399E-3"/>
  </r>
  <r>
    <s v="A004"/>
    <x v="1"/>
    <s v="10025728"/>
    <x v="5"/>
    <s v="900"/>
    <s v="Groundwater Mitigation-U34 - Groundwater Mitigation-U34"/>
    <n v="3136.05"/>
    <n v="470.40750000000003"/>
    <n v="470.40750000000003"/>
    <n v="313.60500000000002"/>
    <n v="784.01250000000005"/>
    <n v="627.21"/>
    <n v="470.40750000000003"/>
    <m/>
    <x v="17"/>
    <x v="18"/>
    <n v="0"/>
    <x v="4"/>
    <x v="3"/>
    <x v="0"/>
    <n v="470.40750000000003"/>
  </r>
  <r>
    <s v="A004"/>
    <x v="1"/>
    <s v="10025865"/>
    <x v="112"/>
    <s v="900"/>
    <s v="GSU Transformer Replacement - GSU Transformer Replacement"/>
    <n v="11390"/>
    <n v="1708.5"/>
    <n v="1708.5"/>
    <n v="1139"/>
    <n v="2847.5"/>
    <n v="2278"/>
    <n v="1708.5"/>
    <m/>
    <x v="17"/>
    <x v="18"/>
    <n v="0"/>
    <x v="4"/>
    <x v="3"/>
    <x v="0"/>
    <n v="1708.5"/>
  </r>
  <r>
    <s v="A004"/>
    <x v="1"/>
    <s v="10025711"/>
    <x v="33"/>
    <s v="900"/>
    <s v="IP Turbine Overhaul, Unit 4 - IP Turbine Overhaul, Unit 4"/>
    <n v="-32288.259999999798"/>
    <n v="-4843.2389999999696"/>
    <n v="-4843.2389999999696"/>
    <n v="-3228.82599999998"/>
    <n v="-8072.0649999999396"/>
    <n v="-6457.65199999996"/>
    <n v="-4843.2389999999696"/>
    <n v="-3632.4292499999774"/>
    <x v="17"/>
    <x v="18"/>
    <n v="3632.4292499999774"/>
    <x v="4"/>
    <x v="3"/>
    <x v="1"/>
    <n v="-1210.8097499999922"/>
  </r>
  <r>
    <s v="A004"/>
    <x v="1"/>
    <s v="10025131"/>
    <x v="117"/>
    <s v="900"/>
    <s v="Mobile Equipment Repl, Un1-4 - 396- Power Equipment"/>
    <n v="0"/>
    <n v="0"/>
    <n v="0"/>
    <n v="0"/>
    <n v="0"/>
    <n v="0"/>
    <n v="0"/>
    <m/>
    <x v="17"/>
    <x v="18"/>
    <n v="0"/>
    <x v="4"/>
    <x v="3"/>
    <x v="0"/>
    <n v="0"/>
  </r>
  <r>
    <s v="A004"/>
    <x v="1"/>
    <s v="10025761"/>
    <x v="148"/>
    <s v="900"/>
    <s v="Plant Floor/Floor Drain Rpl, U3-4 - Plant Floor/Floor Drain Rpl, U3-4"/>
    <n v="25949.71"/>
    <n v="3892.4564999999998"/>
    <n v="3892.4564999999998"/>
    <n v="2594.971"/>
    <n v="6487.4274999999998"/>
    <n v="5189.942"/>
    <n v="3892.4564999999998"/>
    <m/>
    <x v="17"/>
    <x v="18"/>
    <n v="0"/>
    <x v="4"/>
    <x v="3"/>
    <x v="0"/>
    <n v="3892.4564999999998"/>
  </r>
  <r>
    <s v="A004"/>
    <x v="1"/>
    <s v="10025572"/>
    <x v="124"/>
    <s v="900"/>
    <s v="Plantsite Drainage System - Plantsite Drainage System"/>
    <n v="-9.9999999999980105E-3"/>
    <n v="-1.4999999999996999E-3"/>
    <n v="-1.4999999999996999E-3"/>
    <n v="-9.9999999999980096E-4"/>
    <n v="-2.4999999999995E-3"/>
    <n v="-1.9999999999996002E-3"/>
    <n v="-1.4999999999996999E-3"/>
    <m/>
    <x v="17"/>
    <x v="18"/>
    <n v="0"/>
    <x v="4"/>
    <x v="3"/>
    <x v="0"/>
    <n v="-1.4999999999996999E-3"/>
  </r>
  <r>
    <s v="A004"/>
    <x v="1"/>
    <s v="10025748"/>
    <x v="154"/>
    <s v="900"/>
    <s v="Plantsite Drainage System U14 - Plantsite Drainage System U14"/>
    <n v="55.08"/>
    <n v="8.2620000000000005"/>
    <n v="8.2620000000000005"/>
    <n v="5.508"/>
    <n v="13.77"/>
    <n v="11.016"/>
    <n v="8.2620000000000005"/>
    <m/>
    <x v="17"/>
    <x v="18"/>
    <n v="0"/>
    <x v="4"/>
    <x v="3"/>
    <x v="0"/>
    <n v="8.2620000000000005"/>
  </r>
  <r>
    <s v="A004"/>
    <x v="1"/>
    <s v="10025727"/>
    <x v="126"/>
    <s v="900"/>
    <s v="Relay Room Fire Protection-U34 - Relay Room Fire Protection-U34"/>
    <n v="1192.8"/>
    <n v="178.92"/>
    <n v="178.92"/>
    <n v="119.28"/>
    <n v="298.2"/>
    <n v="238.56"/>
    <n v="178.92"/>
    <m/>
    <x v="17"/>
    <x v="18"/>
    <n v="0"/>
    <x v="4"/>
    <x v="3"/>
    <x v="0"/>
    <n v="178.92"/>
  </r>
  <r>
    <s v="A004"/>
    <x v="1"/>
    <s v="10025729"/>
    <x v="150"/>
    <s v="900"/>
    <s v="Scrubber ID Fan Inlet Duct Coating - Scrubber ID Fan Inlet Duct Coating"/>
    <n v="55288"/>
    <n v="8293.2000000000007"/>
    <n v="8293.2000000000007"/>
    <n v="5528.8"/>
    <n v="13822"/>
    <n v="11057.6"/>
    <n v="8293.2000000000007"/>
    <n v="8293.2000000000007"/>
    <x v="17"/>
    <x v="18"/>
    <n v="-8293.2000000000007"/>
    <x v="4"/>
    <x v="3"/>
    <x v="0"/>
    <n v="0"/>
  </r>
  <r>
    <s v="A004"/>
    <x v="1"/>
    <s v="10025744"/>
    <x v="135"/>
    <s v="900"/>
    <s v="Tepid Water Eye WashStation,34 - Tepid Water Eye WashStation,34"/>
    <n v="3531.17"/>
    <n v="529.67550000000006"/>
    <n v="529.67550000000006"/>
    <n v="353.11700000000002"/>
    <n v="882.79250000000002"/>
    <n v="706.23400000000004"/>
    <n v="529.67550000000006"/>
    <n v="529.67550000000006"/>
    <x v="17"/>
    <x v="18"/>
    <n v="-529.67550000000006"/>
    <x v="4"/>
    <x v="3"/>
    <x v="0"/>
    <n v="0"/>
  </r>
  <r>
    <s v="A004"/>
    <x v="1"/>
    <s v="10023302"/>
    <x v="15"/>
    <s v="900"/>
    <s v="Water Management System,U34 - Water Management System, U34"/>
    <n v="33717.599999999999"/>
    <n v="5057.6400000000003"/>
    <n v="5057.6400000000003"/>
    <n v="3371.76"/>
    <n v="8429.4"/>
    <n v="6743.52"/>
    <n v="5057.6400000000003"/>
    <m/>
    <x v="17"/>
    <x v="18"/>
    <n v="0"/>
    <x v="4"/>
    <x v="3"/>
    <x v="0"/>
    <n v="5057.6400000000003"/>
  </r>
  <r>
    <s v="A003"/>
    <x v="0"/>
    <s v="10025740"/>
    <x v="156"/>
    <s v="900"/>
    <s v="Cathodic Protection-U34 - Cathodic Protection-U34"/>
    <n v="825"/>
    <n v="123.75"/>
    <n v="123.75"/>
    <n v="82.5"/>
    <n v="206.25"/>
    <n v="165"/>
    <n v="123.75"/>
    <m/>
    <x v="18"/>
    <x v="19"/>
    <n v="0"/>
    <x v="4"/>
    <x v="3"/>
    <x v="0"/>
    <n v="123.75"/>
  </r>
  <r>
    <s v="A003"/>
    <x v="0"/>
    <s v="10025712"/>
    <x v="157"/>
    <s v="900"/>
    <s v="CCR - BC/XT Solids Waste Storage - CCR BC XT Solids Waste Storage"/>
    <n v="27301"/>
    <n v="4095.15"/>
    <n v="4095.15"/>
    <n v="2730.1"/>
    <n v="6825.25"/>
    <n v="5460.2"/>
    <n v="4095.15"/>
    <m/>
    <x v="18"/>
    <x v="19"/>
    <n v="0"/>
    <x v="4"/>
    <x v="3"/>
    <x v="0"/>
    <n v="4095.15"/>
  </r>
  <r>
    <s v="A003"/>
    <x v="0"/>
    <s v="10025716"/>
    <x v="158"/>
    <s v="900"/>
    <s v="CCR - EHP - CCR EHP"/>
    <n v="53844.44"/>
    <n v="8076.6660000000002"/>
    <n v="8076.6660000000002"/>
    <n v="5384.4440000000004"/>
    <n v="13461.11"/>
    <n v="10768.888000000001"/>
    <n v="8076.6660000000002"/>
    <m/>
    <x v="18"/>
    <x v="19"/>
    <n v="0"/>
    <x v="4"/>
    <x v="3"/>
    <x v="0"/>
    <n v="8076.6660000000002"/>
  </r>
  <r>
    <s v="A003"/>
    <x v="0"/>
    <s v="10025732"/>
    <x v="104"/>
    <s v="900"/>
    <s v="Compressed Air System-U34 - Compressed Air System-U34"/>
    <n v="14000"/>
    <n v="2100"/>
    <n v="2100"/>
    <n v="1400"/>
    <n v="3500"/>
    <n v="2800"/>
    <n v="2100"/>
    <m/>
    <x v="18"/>
    <x v="19"/>
    <n v="0"/>
    <x v="4"/>
    <x v="3"/>
    <x v="0"/>
    <n v="2100"/>
  </r>
  <r>
    <s v="A003"/>
    <x v="0"/>
    <s v="10025161"/>
    <x v="105"/>
    <s v="900"/>
    <s v="Condensate PolisherElement U34 - CondensatePolisherElement,U3-4"/>
    <n v="-0.01"/>
    <n v="-1.5E-3"/>
    <n v="-1.5E-3"/>
    <n v="-1E-3"/>
    <n v="-2.5000000000000001E-3"/>
    <n v="-2E-3"/>
    <n v="-1.5E-3"/>
    <n v="-1.5E-3"/>
    <x v="18"/>
    <x v="19"/>
    <n v="1.5E-3"/>
    <x v="4"/>
    <x v="3"/>
    <x v="0"/>
    <n v="0"/>
  </r>
  <r>
    <s v="A003"/>
    <x v="0"/>
    <s v="10025750"/>
    <x v="159"/>
    <s v="900"/>
    <s v="Fire Prot. Underground Pipe-14 - Fire Prot. Underground Pipe-14"/>
    <n v="1952.21"/>
    <n v="292.83150000000001"/>
    <n v="292.83150000000001"/>
    <n v="195.221"/>
    <n v="488.05250000000001"/>
    <n v="390.44200000000001"/>
    <n v="292.83150000000001"/>
    <m/>
    <x v="18"/>
    <x v="19"/>
    <n v="0"/>
    <x v="4"/>
    <x v="3"/>
    <x v="0"/>
    <n v="292.83150000000001"/>
  </r>
  <r>
    <s v="A003"/>
    <x v="0"/>
    <s v="10025728"/>
    <x v="5"/>
    <s v="900"/>
    <s v="Groundwater Mitigation-U34 - Groundwater Mitigation-U34"/>
    <n v="749.05"/>
    <n v="112.3575"/>
    <n v="112.3575"/>
    <n v="74.905000000000001"/>
    <n v="187.26249999999999"/>
    <n v="149.81"/>
    <n v="112.3575"/>
    <m/>
    <x v="18"/>
    <x v="19"/>
    <n v="0"/>
    <x v="4"/>
    <x v="3"/>
    <x v="0"/>
    <n v="112.3575"/>
  </r>
  <r>
    <s v="A003"/>
    <x v="0"/>
    <s v="10025865"/>
    <x v="112"/>
    <s v="900"/>
    <s v="GSU Transformer Replacement - GSU Transformer Replacement"/>
    <n v="2619.48"/>
    <n v="392.92200000000003"/>
    <n v="392.92200000000003"/>
    <n v="261.94799999999998"/>
    <n v="654.87"/>
    <n v="523.89599999999996"/>
    <n v="392.92200000000003"/>
    <m/>
    <x v="18"/>
    <x v="19"/>
    <n v="0"/>
    <x v="4"/>
    <x v="3"/>
    <x v="0"/>
    <n v="392.92200000000003"/>
  </r>
  <r>
    <s v="A003"/>
    <x v="0"/>
    <s v="10025932"/>
    <x v="113"/>
    <s v="900"/>
    <s v="GSU Transformer U34 - U34 GSU Spare Transformer"/>
    <n v="1308.6199999999999"/>
    <n v="196.29300000000001"/>
    <n v="196.29300000000001"/>
    <n v="130.86199999999999"/>
    <n v="327.15499999999997"/>
    <n v="261.72399999999999"/>
    <n v="196.29300000000001"/>
    <m/>
    <x v="18"/>
    <x v="19"/>
    <n v="0"/>
    <x v="4"/>
    <x v="3"/>
    <x v="0"/>
    <n v="196.29300000000001"/>
  </r>
  <r>
    <s v="A003"/>
    <x v="0"/>
    <s v="10025761"/>
    <x v="148"/>
    <s v="900"/>
    <s v="Plant Floor/Floor Drain Rpl, U3-4 - Plant Floor/Floor Drain Rpl, U3-4"/>
    <n v="29931.53"/>
    <n v="4489.7295000000004"/>
    <n v="4489.7295000000004"/>
    <n v="2993.1529999999998"/>
    <n v="7482.8824999999997"/>
    <n v="5986.3059999999996"/>
    <n v="4489.7295000000004"/>
    <m/>
    <x v="18"/>
    <x v="19"/>
    <n v="0"/>
    <x v="4"/>
    <x v="3"/>
    <x v="0"/>
    <n v="4489.7295000000004"/>
  </r>
  <r>
    <s v="A003"/>
    <x v="0"/>
    <s v="10025223"/>
    <x v="125"/>
    <s v="900"/>
    <s v="Pond Return Pumps-Dsl Gen U3-4 - Pond Return Pumps-Dsl Gen U3-4"/>
    <n v="20625"/>
    <n v="3093.75"/>
    <n v="3093.75"/>
    <n v="2062.5"/>
    <n v="5156.25"/>
    <n v="4125"/>
    <n v="3093.75"/>
    <m/>
    <x v="18"/>
    <x v="19"/>
    <n v="0"/>
    <x v="4"/>
    <x v="3"/>
    <x v="0"/>
    <n v="3093.75"/>
  </r>
  <r>
    <s v="A003"/>
    <x v="0"/>
    <s v="10025753"/>
    <x v="160"/>
    <s v="900"/>
    <s v="River Pump Rebuild U14 - River Pump Rebuild U14"/>
    <n v="60501.51"/>
    <n v="9075.2265000000007"/>
    <n v="9075.2265000000007"/>
    <n v="6050.1509999999998"/>
    <n v="15125.377500000001"/>
    <n v="12100.302"/>
    <n v="9075.2265000000007"/>
    <m/>
    <x v="18"/>
    <x v="19"/>
    <n v="0"/>
    <x v="4"/>
    <x v="3"/>
    <x v="0"/>
    <n v="9075.2265000000007"/>
  </r>
  <r>
    <s v="A003"/>
    <x v="0"/>
    <s v="10025759"/>
    <x v="161"/>
    <s v="900"/>
    <s v="River Station Cathodic Protection U - RiverStationDischargeVlvRepU14"/>
    <n v="299.29000000000002"/>
    <n v="44.893500000000003"/>
    <n v="44.893500000000003"/>
    <n v="29.928999999999998"/>
    <n v="74.822500000000005"/>
    <n v="59.857999999999997"/>
    <n v="44.893500000000003"/>
    <m/>
    <x v="18"/>
    <x v="19"/>
    <n v="0"/>
    <x v="4"/>
    <x v="3"/>
    <x v="0"/>
    <n v="44.893500000000003"/>
  </r>
  <r>
    <s v="A003"/>
    <x v="0"/>
    <s v="10025729"/>
    <x v="150"/>
    <s v="900"/>
    <s v="Scrubber ID Fan Inlet Duct Coating - Scrubber ID Fan Inlet Duct Coating"/>
    <n v="28689.99"/>
    <n v="4303.4984999999997"/>
    <n v="4303.4984999999997"/>
    <n v="2868.9989999999998"/>
    <n v="7172.4975000000004"/>
    <n v="5737.9979999999996"/>
    <n v="4303.4984999999997"/>
    <n v="4303.4984999999997"/>
    <x v="18"/>
    <x v="19"/>
    <n v="-4303.4984999999997"/>
    <x v="4"/>
    <x v="3"/>
    <x v="0"/>
    <n v="0"/>
  </r>
  <r>
    <s v="A003"/>
    <x v="0"/>
    <s v="10025744"/>
    <x v="135"/>
    <s v="900"/>
    <s v="Tepid Water Eye WashStation,34 - Tepid Water Eye WashStation,34"/>
    <n v="35.24"/>
    <n v="5.2859999999999996"/>
    <n v="5.2859999999999996"/>
    <n v="3.524"/>
    <n v="8.81"/>
    <n v="7.048"/>
    <n v="5.2859999999999996"/>
    <n v="5.2859999999999996"/>
    <x v="18"/>
    <x v="19"/>
    <n v="-5.2859999999999996"/>
    <x v="4"/>
    <x v="3"/>
    <x v="0"/>
    <n v="0"/>
  </r>
  <r>
    <s v="A003"/>
    <x v="0"/>
    <s v="10023302"/>
    <x v="15"/>
    <s v="900"/>
    <s v="Water Management System,U34 - Water Management System, U34"/>
    <n v="223953.29"/>
    <n v="33592.993499999997"/>
    <n v="33592.993499999997"/>
    <n v="22395.329000000002"/>
    <n v="55988.322500000002"/>
    <n v="44790.658000000003"/>
    <n v="33592.993499999997"/>
    <m/>
    <x v="18"/>
    <x v="19"/>
    <n v="0"/>
    <x v="4"/>
    <x v="3"/>
    <x v="0"/>
    <n v="33592.993499999997"/>
  </r>
  <r>
    <s v="A004"/>
    <x v="1"/>
    <s v="10025719"/>
    <x v="47"/>
    <s v="900"/>
    <s v="Boiler Snubber&amp;HangerRpl-U4 - Boiler Snubber&amp;HangerRpl-U4"/>
    <n v="2768.61"/>
    <n v="415.29149999999998"/>
    <n v="415.29149999999998"/>
    <n v="276.86099999999999"/>
    <n v="692.15250000000003"/>
    <n v="553.72199999999998"/>
    <n v="415.29149999999998"/>
    <m/>
    <x v="18"/>
    <x v="19"/>
    <n v="0"/>
    <x v="4"/>
    <x v="3"/>
    <x v="0"/>
    <n v="415.29149999999998"/>
  </r>
  <r>
    <s v="A004"/>
    <x v="1"/>
    <s v="10025740"/>
    <x v="156"/>
    <s v="900"/>
    <s v="Cathodic Protection-U34 - Cathodic Protection-U34"/>
    <n v="825"/>
    <n v="123.75"/>
    <n v="123.75"/>
    <n v="82.5"/>
    <n v="206.25"/>
    <n v="165"/>
    <n v="123.75"/>
    <m/>
    <x v="18"/>
    <x v="19"/>
    <n v="0"/>
    <x v="4"/>
    <x v="3"/>
    <x v="0"/>
    <n v="123.75"/>
  </r>
  <r>
    <s v="A004"/>
    <x v="1"/>
    <s v="10025712"/>
    <x v="157"/>
    <s v="900"/>
    <s v="CCR - BC/XT Solids Waste Storage - CCR BC XT Solids Waste Storage"/>
    <n v="27300.959999999999"/>
    <n v="4095.1439999999998"/>
    <n v="4095.1439999999998"/>
    <n v="2730.096"/>
    <n v="6825.24"/>
    <n v="5460.192"/>
    <n v="4095.1439999999998"/>
    <m/>
    <x v="18"/>
    <x v="19"/>
    <n v="0"/>
    <x v="4"/>
    <x v="3"/>
    <x v="0"/>
    <n v="4095.1439999999998"/>
  </r>
  <r>
    <s v="A004"/>
    <x v="1"/>
    <s v="10025716"/>
    <x v="158"/>
    <s v="900"/>
    <s v="CCR - EHP - CCR EHP"/>
    <n v="53844.33"/>
    <n v="8076.6495000000004"/>
    <n v="8076.6495000000004"/>
    <n v="5384.433"/>
    <n v="13461.0825"/>
    <n v="10768.866"/>
    <n v="8076.6495000000004"/>
    <m/>
    <x v="18"/>
    <x v="19"/>
    <n v="0"/>
    <x v="4"/>
    <x v="3"/>
    <x v="0"/>
    <n v="8076.6495000000004"/>
  </r>
  <r>
    <s v="A004"/>
    <x v="1"/>
    <s v="10025732"/>
    <x v="104"/>
    <s v="900"/>
    <s v="Compressed Air System-U34 - Compressed Air System-U34"/>
    <n v="14000"/>
    <n v="2100"/>
    <n v="2100"/>
    <n v="1400"/>
    <n v="3500"/>
    <n v="2800"/>
    <n v="2100"/>
    <m/>
    <x v="18"/>
    <x v="19"/>
    <n v="0"/>
    <x v="4"/>
    <x v="3"/>
    <x v="0"/>
    <n v="2100"/>
  </r>
  <r>
    <s v="A004"/>
    <x v="1"/>
    <s v="10025161"/>
    <x v="105"/>
    <s v="900"/>
    <s v="Condensate PolisherElement U34 - CondensatePolisherElement,U3-4"/>
    <n v="-0.01"/>
    <n v="-1.5E-3"/>
    <n v="-1.5E-3"/>
    <n v="-1E-3"/>
    <n v="-2.5000000000000001E-3"/>
    <n v="-2E-3"/>
    <n v="-1.5E-3"/>
    <n v="-1.5E-3"/>
    <x v="18"/>
    <x v="19"/>
    <n v="1.5E-3"/>
    <x v="4"/>
    <x v="3"/>
    <x v="0"/>
    <n v="0"/>
  </r>
  <r>
    <s v="A004"/>
    <x v="1"/>
    <s v="10025725"/>
    <x v="155"/>
    <s v="900"/>
    <s v="Elevator Reburbish, U4 - Elevator Refurbish, U4"/>
    <n v="146924.79999999999"/>
    <n v="22038.720000000001"/>
    <n v="22038.720000000001"/>
    <n v="14692.48"/>
    <n v="36731.199999999997"/>
    <n v="29384.959999999999"/>
    <n v="22038.720000000001"/>
    <n v="22038.720000000001"/>
    <x v="18"/>
    <x v="19"/>
    <n v="-22038.720000000001"/>
    <x v="4"/>
    <x v="3"/>
    <x v="0"/>
    <n v="0"/>
  </r>
  <r>
    <s v="A004"/>
    <x v="1"/>
    <s v="10025750"/>
    <x v="159"/>
    <s v="900"/>
    <s v="Fire Prot. Underground Pipe-14 - Fire Prot. Underground Pipe-14"/>
    <n v="1952.21"/>
    <n v="292.83150000000001"/>
    <n v="292.83150000000001"/>
    <n v="195.221"/>
    <n v="488.05250000000001"/>
    <n v="390.44200000000001"/>
    <n v="292.83150000000001"/>
    <m/>
    <x v="18"/>
    <x v="19"/>
    <n v="0"/>
    <x v="4"/>
    <x v="3"/>
    <x v="0"/>
    <n v="292.83150000000001"/>
  </r>
  <r>
    <s v="A004"/>
    <x v="1"/>
    <s v="10025728"/>
    <x v="5"/>
    <s v="900"/>
    <s v="Groundwater Mitigation-U34 - Groundwater Mitigation-U34"/>
    <n v="749.03"/>
    <n v="112.3545"/>
    <n v="112.3545"/>
    <n v="74.903000000000006"/>
    <n v="187.25749999999999"/>
    <n v="149.80600000000001"/>
    <n v="112.3545"/>
    <m/>
    <x v="18"/>
    <x v="19"/>
    <n v="0"/>
    <x v="4"/>
    <x v="3"/>
    <x v="0"/>
    <n v="112.3545"/>
  </r>
  <r>
    <s v="A004"/>
    <x v="1"/>
    <s v="10025865"/>
    <x v="112"/>
    <s v="900"/>
    <s v="GSU Transformer Replacement - GSU Transformer Replacement"/>
    <n v="2619.4699999999998"/>
    <n v="392.9205"/>
    <n v="392.9205"/>
    <n v="261.947"/>
    <n v="654.86749999999995"/>
    <n v="523.89400000000001"/>
    <n v="392.9205"/>
    <m/>
    <x v="18"/>
    <x v="19"/>
    <n v="0"/>
    <x v="4"/>
    <x v="3"/>
    <x v="0"/>
    <n v="392.9205"/>
  </r>
  <r>
    <s v="A004"/>
    <x v="1"/>
    <s v="10025932"/>
    <x v="113"/>
    <s v="900"/>
    <s v="GSU Transformer U34 - U34 GSU Spare Transformer"/>
    <n v="1308.5999999999999"/>
    <n v="196.29"/>
    <n v="196.29"/>
    <n v="130.86000000000001"/>
    <n v="327.14999999999998"/>
    <n v="261.72000000000003"/>
    <n v="196.29"/>
    <m/>
    <x v="18"/>
    <x v="19"/>
    <n v="0"/>
    <x v="4"/>
    <x v="3"/>
    <x v="0"/>
    <n v="196.29"/>
  </r>
  <r>
    <s v="A004"/>
    <x v="1"/>
    <s v="10025761"/>
    <x v="148"/>
    <s v="900"/>
    <s v="Plant Floor/Floor Drain Rpl, U3-4 - Plant Floor/Floor Drain Rpl, U3-4"/>
    <n v="29931.53"/>
    <n v="4489.7295000000004"/>
    <n v="4489.7295000000004"/>
    <n v="2993.1529999999998"/>
    <n v="7482.8824999999997"/>
    <n v="5986.3059999999996"/>
    <n v="4489.7295000000004"/>
    <m/>
    <x v="18"/>
    <x v="19"/>
    <n v="0"/>
    <x v="4"/>
    <x v="3"/>
    <x v="0"/>
    <n v="4489.7295000000004"/>
  </r>
  <r>
    <s v="A004"/>
    <x v="1"/>
    <s v="10025223"/>
    <x v="125"/>
    <s v="900"/>
    <s v="Pond Return Pumps-Dsl Gen U3-4 - Pond Return Pumps-Dsl Gen U3-4"/>
    <n v="20625"/>
    <n v="3093.75"/>
    <n v="3093.75"/>
    <n v="2062.5"/>
    <n v="5156.25"/>
    <n v="4125"/>
    <n v="3093.75"/>
    <m/>
    <x v="18"/>
    <x v="19"/>
    <n v="0"/>
    <x v="4"/>
    <x v="3"/>
    <x v="0"/>
    <n v="3093.75"/>
  </r>
  <r>
    <s v="A004"/>
    <x v="1"/>
    <s v="10025753"/>
    <x v="160"/>
    <s v="900"/>
    <s v="River Pump Rebuild U14 - River Pump Rebuild U14"/>
    <n v="60501.51"/>
    <n v="9075.2265000000007"/>
    <n v="9075.2265000000007"/>
    <n v="6050.1509999999998"/>
    <n v="15125.377500000001"/>
    <n v="12100.302"/>
    <n v="9075.2265000000007"/>
    <m/>
    <x v="18"/>
    <x v="19"/>
    <n v="0"/>
    <x v="4"/>
    <x v="3"/>
    <x v="0"/>
    <n v="9075.2265000000007"/>
  </r>
  <r>
    <s v="A004"/>
    <x v="1"/>
    <s v="10025759"/>
    <x v="161"/>
    <s v="900"/>
    <s v="River Station Cathodic Protection U - RiverStationDischargeVlvRepU14"/>
    <n v="299.29000000000002"/>
    <n v="44.893500000000003"/>
    <n v="44.893500000000003"/>
    <n v="29.928999999999998"/>
    <n v="74.822500000000005"/>
    <n v="59.857999999999997"/>
    <n v="44.893500000000003"/>
    <m/>
    <x v="18"/>
    <x v="19"/>
    <n v="0"/>
    <x v="4"/>
    <x v="3"/>
    <x v="0"/>
    <n v="44.893500000000003"/>
  </r>
  <r>
    <s v="A004"/>
    <x v="1"/>
    <s v="10025729"/>
    <x v="150"/>
    <s v="900"/>
    <s v="Scrubber ID Fan Inlet Duct Coating - Scrubber ID Fan Inlet Duct Coating"/>
    <n v="28689.99"/>
    <n v="4303.4984999999997"/>
    <n v="4303.4984999999997"/>
    <n v="2868.9989999999998"/>
    <n v="7172.4975000000004"/>
    <n v="5737.9979999999996"/>
    <n v="4303.4984999999997"/>
    <n v="4303.4984999999997"/>
    <x v="18"/>
    <x v="19"/>
    <n v="-4303.4984999999997"/>
    <x v="4"/>
    <x v="3"/>
    <x v="0"/>
    <n v="0"/>
  </r>
  <r>
    <s v="A004"/>
    <x v="1"/>
    <s v="10025744"/>
    <x v="135"/>
    <s v="900"/>
    <s v="Tepid Water Eye WashStation,34 - Tepid Water Eye WashStation,34"/>
    <n v="35.229999999999997"/>
    <n v="5.2845000000000004"/>
    <n v="5.2845000000000004"/>
    <n v="3.5230000000000001"/>
    <n v="8.8074999999999992"/>
    <n v="7.0460000000000003"/>
    <n v="5.2845000000000004"/>
    <n v="5.2845000000000004"/>
    <x v="18"/>
    <x v="19"/>
    <n v="-5.2845000000000004"/>
    <x v="4"/>
    <x v="3"/>
    <x v="0"/>
    <n v="0"/>
  </r>
  <r>
    <s v="A004"/>
    <x v="1"/>
    <s v="10023302"/>
    <x v="15"/>
    <s v="900"/>
    <s v="Water Management System,U34 - Water Management System, U34"/>
    <n v="223953.19"/>
    <n v="33592.978499999997"/>
    <n v="33592.978499999997"/>
    <n v="22395.319"/>
    <n v="55988.297500000001"/>
    <n v="44790.637999999999"/>
    <n v="33592.978499999997"/>
    <m/>
    <x v="18"/>
    <x v="19"/>
    <n v="0"/>
    <x v="4"/>
    <x v="3"/>
    <x v="0"/>
    <n v="33592.978499999997"/>
  </r>
  <r>
    <s v="A003"/>
    <x v="0"/>
    <s v="10025745"/>
    <x v="162"/>
    <s v="900"/>
    <s v="3&amp;4 Paste Plant AHU Contr - 3&amp;4 Paste Plant AHU Contr"/>
    <n v="14895.49"/>
    <n v="2234.3235"/>
    <n v="2234.3235"/>
    <n v="1489.549"/>
    <n v="3723.8724999999999"/>
    <n v="2979.098"/>
    <n v="2234.3235"/>
    <m/>
    <x v="19"/>
    <x v="20"/>
    <n v="0"/>
    <x v="4"/>
    <x v="3"/>
    <x v="0"/>
    <n v="2234.3235"/>
  </r>
  <r>
    <s v="A003"/>
    <x v="0"/>
    <s v="10025738"/>
    <x v="145"/>
    <s v="900"/>
    <s v="Building Roof Repl, U3-4 - Building Roof Repl, U3-4"/>
    <n v="274.93"/>
    <n v="41.2395"/>
    <n v="41.2395"/>
    <n v="27.492999999999999"/>
    <n v="68.732500000000002"/>
    <n v="54.985999999999997"/>
    <n v="41.2395"/>
    <m/>
    <x v="19"/>
    <x v="20"/>
    <n v="0"/>
    <x v="4"/>
    <x v="3"/>
    <x v="0"/>
    <n v="41.2395"/>
  </r>
  <r>
    <s v="A003"/>
    <x v="0"/>
    <s v="10025740"/>
    <x v="156"/>
    <s v="900"/>
    <s v="Cathodic Protection-U34 - Cathodic Protection-U34"/>
    <n v="825"/>
    <n v="123.75"/>
    <n v="123.75"/>
    <n v="82.5"/>
    <n v="206.25"/>
    <n v="165"/>
    <n v="123.75"/>
    <m/>
    <x v="19"/>
    <x v="20"/>
    <n v="0"/>
    <x v="4"/>
    <x v="3"/>
    <x v="0"/>
    <n v="123.75"/>
  </r>
  <r>
    <s v="A003"/>
    <x v="0"/>
    <s v="10025712"/>
    <x v="157"/>
    <s v="900"/>
    <s v="CCR - BC/XT Solids Waste Storage - CCR BC XT Solids Waste Storage"/>
    <n v="10370.219999999999"/>
    <n v="1555.5329999999999"/>
    <n v="1555.5329999999999"/>
    <n v="1037.0219999999999"/>
    <n v="2592.5549999999998"/>
    <n v="2074.0439999999999"/>
    <n v="1555.5329999999999"/>
    <m/>
    <x v="19"/>
    <x v="20"/>
    <n v="0"/>
    <x v="4"/>
    <x v="3"/>
    <x v="0"/>
    <n v="1555.5329999999999"/>
  </r>
  <r>
    <s v="A003"/>
    <x v="0"/>
    <s v="10025716"/>
    <x v="158"/>
    <s v="900"/>
    <s v="CCR - EHP - CCR EHP"/>
    <n v="301769.51"/>
    <n v="45265.426500000001"/>
    <n v="45265.426500000001"/>
    <n v="30176.951000000001"/>
    <n v="75442.377500000002"/>
    <n v="60353.902000000002"/>
    <n v="45265.426500000001"/>
    <m/>
    <x v="19"/>
    <x v="20"/>
    <n v="0"/>
    <x v="4"/>
    <x v="3"/>
    <x v="0"/>
    <n v="45265.426500000001"/>
  </r>
  <r>
    <s v="A003"/>
    <x v="0"/>
    <s v="10025161"/>
    <x v="105"/>
    <s v="900"/>
    <s v="Condensate PolisherElement U34 - CondensatePolisherElement,U3-4"/>
    <n v="0"/>
    <n v="0"/>
    <n v="0"/>
    <n v="0"/>
    <n v="0"/>
    <n v="0"/>
    <n v="0"/>
    <n v="0"/>
    <x v="19"/>
    <x v="20"/>
    <n v="0"/>
    <x v="4"/>
    <x v="3"/>
    <x v="0"/>
    <n v="0"/>
  </r>
  <r>
    <s v="A003"/>
    <x v="0"/>
    <s v="10025735"/>
    <x v="107"/>
    <s v="900"/>
    <s v="Demineralizer Resin Repl-U34 - Demineralizer Resin Repl-U34"/>
    <n v="23087.5"/>
    <n v="3463.125"/>
    <n v="3463.125"/>
    <n v="2308.75"/>
    <n v="5771.875"/>
    <n v="4617.5"/>
    <n v="3463.125"/>
    <m/>
    <x v="19"/>
    <x v="20"/>
    <n v="0"/>
    <x v="4"/>
    <x v="3"/>
    <x v="0"/>
    <n v="3463.125"/>
  </r>
  <r>
    <s v="A003"/>
    <x v="0"/>
    <s v="10025739"/>
    <x v="147"/>
    <s v="900"/>
    <s v="Drag Chain Gearbox Rep-U34 - Drag Chain Gearbox Rep-U34"/>
    <n v="22064.65"/>
    <n v="3309.6975000000002"/>
    <n v="3309.6975000000002"/>
    <n v="2206.4650000000001"/>
    <n v="5516.1625000000004"/>
    <n v="4412.93"/>
    <n v="3309.6975000000002"/>
    <n v="3309.6975000000002"/>
    <x v="19"/>
    <x v="20"/>
    <n v="-3309.6975000000002"/>
    <x v="4"/>
    <x v="3"/>
    <x v="0"/>
    <n v="0"/>
  </r>
  <r>
    <s v="A003"/>
    <x v="0"/>
    <s v="10025750"/>
    <x v="159"/>
    <s v="900"/>
    <s v="Fire Prot. Underground Pipe-14 - Fire Prot. Underground Pipe-14"/>
    <n v="1507.6"/>
    <n v="226.14"/>
    <n v="226.14"/>
    <n v="150.76"/>
    <n v="376.9"/>
    <n v="301.52"/>
    <n v="226.14"/>
    <m/>
    <x v="19"/>
    <x v="20"/>
    <n v="0"/>
    <x v="4"/>
    <x v="3"/>
    <x v="0"/>
    <n v="226.14"/>
  </r>
  <r>
    <s v="A003"/>
    <x v="0"/>
    <s v="10025728"/>
    <x v="5"/>
    <s v="900"/>
    <s v="Groundwater Mitigation-U34 - Groundwater Mitigation-U34"/>
    <n v="67.03"/>
    <n v="10.054500000000001"/>
    <n v="10.054500000000001"/>
    <n v="6.7030000000000003"/>
    <n v="16.7575"/>
    <n v="13.406000000000001"/>
    <n v="10.054500000000001"/>
    <m/>
    <x v="19"/>
    <x v="20"/>
    <n v="0"/>
    <x v="4"/>
    <x v="3"/>
    <x v="0"/>
    <n v="10.054500000000001"/>
  </r>
  <r>
    <s v="A003"/>
    <x v="0"/>
    <s v="10025865"/>
    <x v="112"/>
    <s v="900"/>
    <s v="GSU Transformer Replacement - GSU Transformer Replacement"/>
    <n v="43364.79"/>
    <n v="6504.7184999999999"/>
    <n v="6504.7184999999999"/>
    <n v="4336.4790000000003"/>
    <n v="10841.1975"/>
    <n v="8672.9580000000005"/>
    <n v="6504.7184999999999"/>
    <m/>
    <x v="19"/>
    <x v="20"/>
    <n v="0"/>
    <x v="4"/>
    <x v="3"/>
    <x v="0"/>
    <n v="6504.7184999999999"/>
  </r>
  <r>
    <s v="A003"/>
    <x v="0"/>
    <s v="10025751"/>
    <x v="117"/>
    <s v="900"/>
    <s v="Mobile Equipment Repl, Un1-4 - 396- Power Equipment"/>
    <n v="18239.63"/>
    <n v="2735.9445000000001"/>
    <n v="2735.9445000000001"/>
    <n v="1823.963"/>
    <n v="4559.9075000000003"/>
    <n v="3647.9259999999999"/>
    <n v="2735.9445000000001"/>
    <m/>
    <x v="19"/>
    <x v="20"/>
    <n v="0"/>
    <x v="4"/>
    <x v="3"/>
    <x v="0"/>
    <n v="2735.9445000000001"/>
  </r>
  <r>
    <s v="A003"/>
    <x v="0"/>
    <s v="10025223"/>
    <x v="125"/>
    <s v="900"/>
    <s v="Pond Return Pumps-Dsl Gen U3-4 - Pond Return Pumps-Dsl Gen U3-4"/>
    <n v="16975"/>
    <n v="2546.25"/>
    <n v="2546.25"/>
    <n v="1697.5"/>
    <n v="4243.75"/>
    <n v="3395"/>
    <n v="2546.25"/>
    <m/>
    <x v="19"/>
    <x v="20"/>
    <n v="0"/>
    <x v="4"/>
    <x v="3"/>
    <x v="0"/>
    <n v="2546.25"/>
  </r>
  <r>
    <s v="A003"/>
    <x v="0"/>
    <s v="10025731"/>
    <x v="128"/>
    <s v="900"/>
    <s v="Scrubber ID Fan Mtr Rewnd-U34 - Scrubber ID Fan Mtr Rewnd-U34"/>
    <n v="1940.61"/>
    <n v="291.0915"/>
    <n v="291.0915"/>
    <n v="194.06100000000001"/>
    <n v="485.15249999999997"/>
    <n v="388.12200000000001"/>
    <n v="291.0915"/>
    <m/>
    <x v="19"/>
    <x v="20"/>
    <n v="0"/>
    <x v="4"/>
    <x v="3"/>
    <x v="0"/>
    <n v="291.0915"/>
  </r>
  <r>
    <s v="A003"/>
    <x v="0"/>
    <s v="10025720"/>
    <x v="151"/>
    <s v="900"/>
    <s v="Scrubber Mist Eliminator-U34 - Scrubber Mist Eliminatoer-U34"/>
    <n v="35050.6"/>
    <n v="5257.59"/>
    <n v="5257.59"/>
    <n v="3505.06"/>
    <n v="8762.65"/>
    <n v="7010.12"/>
    <n v="5257.59"/>
    <m/>
    <x v="19"/>
    <x v="20"/>
    <n v="0"/>
    <x v="4"/>
    <x v="3"/>
    <x v="0"/>
    <n v="5257.59"/>
  </r>
  <r>
    <s v="A003"/>
    <x v="0"/>
    <s v="10023302"/>
    <x v="15"/>
    <s v="900"/>
    <s v="Water Management System,U34 - Water Management System, U34"/>
    <n v="132873.04"/>
    <n v="19930.955999999998"/>
    <n v="19930.955999999998"/>
    <n v="13287.304"/>
    <n v="33218.26"/>
    <n v="26574.608"/>
    <n v="19930.955999999998"/>
    <m/>
    <x v="19"/>
    <x v="20"/>
    <n v="0"/>
    <x v="4"/>
    <x v="3"/>
    <x v="0"/>
    <n v="19930.955999999998"/>
  </r>
  <r>
    <s v="A004"/>
    <x v="1"/>
    <s v="10025745"/>
    <x v="162"/>
    <s v="900"/>
    <s v="3&amp;4 Paste Plant AHU Contr - 3&amp;4 Paste Plant AHU Contr"/>
    <n v="14895.49"/>
    <n v="2234.3235"/>
    <n v="2234.3235"/>
    <n v="1489.549"/>
    <n v="3723.8724999999999"/>
    <n v="2979.098"/>
    <n v="2234.3235"/>
    <m/>
    <x v="19"/>
    <x v="20"/>
    <n v="0"/>
    <x v="4"/>
    <x v="3"/>
    <x v="0"/>
    <n v="2234.3235"/>
  </r>
  <r>
    <s v="A004"/>
    <x v="1"/>
    <s v="10025719"/>
    <x v="47"/>
    <s v="900"/>
    <s v="Boiler Snubber&amp;HangerRpl-U4 - Boiler Snubber&amp;HangerRpl-U4"/>
    <n v="14233.85"/>
    <n v="2135.0774999999999"/>
    <n v="2135.0774999999999"/>
    <n v="1423.385"/>
    <n v="3558.4625000000001"/>
    <n v="2846.77"/>
    <n v="2135.0774999999999"/>
    <m/>
    <x v="19"/>
    <x v="20"/>
    <n v="0"/>
    <x v="4"/>
    <x v="3"/>
    <x v="0"/>
    <n v="2135.0774999999999"/>
  </r>
  <r>
    <s v="A004"/>
    <x v="1"/>
    <s v="10022112"/>
    <x v="163"/>
    <s v="900"/>
    <s v="Boiler Sootblower Retract, U4 - Boiler Sootblower Retract,U4"/>
    <n v="0"/>
    <n v="0"/>
    <n v="0"/>
    <n v="0"/>
    <n v="0"/>
    <n v="0"/>
    <n v="0"/>
    <m/>
    <x v="19"/>
    <x v="20"/>
    <n v="0"/>
    <x v="4"/>
    <x v="3"/>
    <x v="0"/>
    <n v="0"/>
  </r>
  <r>
    <s v="A004"/>
    <x v="1"/>
    <s v="10025738"/>
    <x v="145"/>
    <s v="900"/>
    <s v="Building Roof Repl, U3-4 - Building Roof Repl, U3-4"/>
    <n v="274.91000000000003"/>
    <n v="41.236499999999999"/>
    <n v="41.236499999999999"/>
    <n v="27.491"/>
    <n v="68.727500000000006"/>
    <n v="54.981999999999999"/>
    <n v="41.236499999999999"/>
    <m/>
    <x v="19"/>
    <x v="20"/>
    <n v="0"/>
    <x v="4"/>
    <x v="3"/>
    <x v="0"/>
    <n v="41.236499999999999"/>
  </r>
  <r>
    <s v="A004"/>
    <x v="1"/>
    <s v="10025740"/>
    <x v="156"/>
    <s v="900"/>
    <s v="Cathodic Protection-U34 - Cathodic Protection-U34"/>
    <n v="825"/>
    <n v="123.75"/>
    <n v="123.75"/>
    <n v="82.5"/>
    <n v="206.25"/>
    <n v="165"/>
    <n v="123.75"/>
    <m/>
    <x v="19"/>
    <x v="20"/>
    <n v="0"/>
    <x v="4"/>
    <x v="3"/>
    <x v="0"/>
    <n v="123.75"/>
  </r>
  <r>
    <s v="A004"/>
    <x v="1"/>
    <s v="10025712"/>
    <x v="157"/>
    <s v="900"/>
    <s v="CCR - BC/XT Solids Waste Storage - CCR BC XT Solids Waste Storage"/>
    <n v="10370.11"/>
    <n v="1555.5165"/>
    <n v="1555.5165"/>
    <n v="1037.011"/>
    <n v="2592.5275000000001"/>
    <n v="2074.0219999999999"/>
    <n v="1555.5165"/>
    <m/>
    <x v="19"/>
    <x v="20"/>
    <n v="0"/>
    <x v="4"/>
    <x v="3"/>
    <x v="0"/>
    <n v="1555.5165"/>
  </r>
  <r>
    <s v="A004"/>
    <x v="1"/>
    <s v="10025716"/>
    <x v="158"/>
    <s v="900"/>
    <s v="CCR - EHP - CCR EHP"/>
    <n v="301769.32"/>
    <n v="45265.398000000001"/>
    <n v="45265.398000000001"/>
    <n v="30176.932000000001"/>
    <n v="75442.33"/>
    <n v="60353.864000000001"/>
    <n v="45265.398000000001"/>
    <m/>
    <x v="19"/>
    <x v="20"/>
    <n v="0"/>
    <x v="4"/>
    <x v="3"/>
    <x v="0"/>
    <n v="45265.398000000001"/>
  </r>
  <r>
    <s v="A004"/>
    <x v="1"/>
    <s v="10025161"/>
    <x v="105"/>
    <s v="900"/>
    <s v="Condensate PolisherElement U34 - CondensatePolisherElement,U3-4"/>
    <n v="0"/>
    <n v="0"/>
    <n v="0"/>
    <n v="0"/>
    <n v="0"/>
    <n v="0"/>
    <n v="0"/>
    <n v="0"/>
    <x v="19"/>
    <x v="20"/>
    <n v="0"/>
    <x v="4"/>
    <x v="3"/>
    <x v="0"/>
    <n v="0"/>
  </r>
  <r>
    <s v="A004"/>
    <x v="1"/>
    <s v="10025735"/>
    <x v="107"/>
    <s v="900"/>
    <s v="Demineralizer Resin Repl-U34 - Demineralizer Resin Repl-U34"/>
    <n v="23087.5"/>
    <n v="3463.125"/>
    <n v="3463.125"/>
    <n v="2308.75"/>
    <n v="5771.875"/>
    <n v="4617.5"/>
    <n v="3463.125"/>
    <m/>
    <x v="19"/>
    <x v="20"/>
    <n v="0"/>
    <x v="4"/>
    <x v="3"/>
    <x v="0"/>
    <n v="3463.125"/>
  </r>
  <r>
    <s v="A004"/>
    <x v="1"/>
    <s v="10025739"/>
    <x v="147"/>
    <s v="900"/>
    <s v="Drag Chain Gearbox Rep-U34 - Drag Chain Gearbox Rep-U34"/>
    <n v="22064.639999999999"/>
    <n v="3309.6959999999999"/>
    <n v="3309.6959999999999"/>
    <n v="2206.4639999999999"/>
    <n v="5516.16"/>
    <n v="4412.9279999999999"/>
    <n v="3309.6959999999999"/>
    <n v="3309.6959999999999"/>
    <x v="19"/>
    <x v="20"/>
    <n v="-3309.6959999999999"/>
    <x v="4"/>
    <x v="3"/>
    <x v="0"/>
    <n v="0"/>
  </r>
  <r>
    <s v="A004"/>
    <x v="1"/>
    <s v="10025750"/>
    <x v="159"/>
    <s v="900"/>
    <s v="Fire Prot. Underground Pipe-14 - Fire Prot. Underground Pipe-14"/>
    <n v="1507.6"/>
    <n v="226.14"/>
    <n v="226.14"/>
    <n v="150.76"/>
    <n v="376.9"/>
    <n v="301.52"/>
    <n v="226.14"/>
    <m/>
    <x v="19"/>
    <x v="20"/>
    <n v="0"/>
    <x v="4"/>
    <x v="3"/>
    <x v="0"/>
    <n v="226.14"/>
  </r>
  <r>
    <s v="A004"/>
    <x v="1"/>
    <s v="10025728"/>
    <x v="5"/>
    <s v="900"/>
    <s v="Groundwater Mitigation-U34 - Groundwater Mitigation-U34"/>
    <n v="67.03"/>
    <n v="10.054500000000001"/>
    <n v="10.054500000000001"/>
    <n v="6.7030000000000003"/>
    <n v="16.7575"/>
    <n v="13.406000000000001"/>
    <n v="10.054500000000001"/>
    <m/>
    <x v="19"/>
    <x v="20"/>
    <n v="0"/>
    <x v="4"/>
    <x v="3"/>
    <x v="0"/>
    <n v="10.054500000000001"/>
  </r>
  <r>
    <s v="A004"/>
    <x v="1"/>
    <s v="10025865"/>
    <x v="112"/>
    <s v="900"/>
    <s v="GSU Transformer Replacement - GSU Transformer Replacement"/>
    <n v="43364.51"/>
    <n v="6504.6764999999996"/>
    <n v="6504.6764999999996"/>
    <n v="4336.451"/>
    <n v="10841.127500000001"/>
    <n v="8672.902"/>
    <n v="6504.6764999999996"/>
    <m/>
    <x v="19"/>
    <x v="20"/>
    <n v="0"/>
    <x v="4"/>
    <x v="3"/>
    <x v="0"/>
    <n v="6504.6764999999996"/>
  </r>
  <r>
    <s v="A004"/>
    <x v="1"/>
    <s v="10025751"/>
    <x v="117"/>
    <s v="900"/>
    <s v="Mobile Equipment Repl, Un1-4 - 396- Power Equipment"/>
    <n v="18239.64"/>
    <n v="2735.9459999999999"/>
    <n v="2735.9459999999999"/>
    <n v="1823.9639999999999"/>
    <n v="4559.91"/>
    <n v="3647.9279999999999"/>
    <n v="2735.9459999999999"/>
    <m/>
    <x v="19"/>
    <x v="20"/>
    <n v="0"/>
    <x v="4"/>
    <x v="3"/>
    <x v="0"/>
    <n v="2735.9459999999999"/>
  </r>
  <r>
    <s v="A004"/>
    <x v="1"/>
    <s v="10025223"/>
    <x v="125"/>
    <s v="900"/>
    <s v="Pond Return Pumps-Dsl Gen U3-4 - Pond Return Pumps-Dsl Gen U3-4"/>
    <n v="16975"/>
    <n v="2546.25"/>
    <n v="2546.25"/>
    <n v="1697.5"/>
    <n v="4243.75"/>
    <n v="3395"/>
    <n v="2546.25"/>
    <m/>
    <x v="19"/>
    <x v="20"/>
    <n v="0"/>
    <x v="4"/>
    <x v="3"/>
    <x v="0"/>
    <n v="2546.25"/>
  </r>
  <r>
    <s v="A004"/>
    <x v="1"/>
    <s v="10025731"/>
    <x v="128"/>
    <s v="900"/>
    <s v="Scrubber ID Fan Mtr Rewnd-U34 - Scrubber ID Fan Mtr Rewnd-U34"/>
    <n v="1940.37"/>
    <n v="291.05549999999999"/>
    <n v="291.05549999999999"/>
    <n v="194.03700000000001"/>
    <n v="485.09249999999997"/>
    <n v="388.07400000000001"/>
    <n v="291.05549999999999"/>
    <m/>
    <x v="19"/>
    <x v="20"/>
    <n v="0"/>
    <x v="4"/>
    <x v="3"/>
    <x v="0"/>
    <n v="291.05549999999999"/>
  </r>
  <r>
    <s v="A004"/>
    <x v="1"/>
    <s v="10025720"/>
    <x v="151"/>
    <s v="900"/>
    <s v="Scrubber Mist Eliminator-U34 - Scrubber Mist Eliminatoer-U34"/>
    <n v="35050.6"/>
    <n v="5257.59"/>
    <n v="5257.59"/>
    <n v="3505.06"/>
    <n v="8762.65"/>
    <n v="7010.12"/>
    <n v="5257.59"/>
    <m/>
    <x v="19"/>
    <x v="20"/>
    <n v="0"/>
    <x v="4"/>
    <x v="3"/>
    <x v="0"/>
    <n v="5257.59"/>
  </r>
  <r>
    <s v="A004"/>
    <x v="1"/>
    <s v="10023302"/>
    <x v="15"/>
    <s v="900"/>
    <s v="Water Management System,U34 - Water Management System, U34"/>
    <n v="132872.97"/>
    <n v="19930.945500000002"/>
    <n v="19930.945500000002"/>
    <n v="13287.297"/>
    <n v="33218.2425"/>
    <n v="26574.594000000001"/>
    <n v="19930.945500000002"/>
    <m/>
    <x v="19"/>
    <x v="20"/>
    <n v="0"/>
    <x v="4"/>
    <x v="3"/>
    <x v="0"/>
    <n v="19930.945500000002"/>
  </r>
  <r>
    <s v="A003"/>
    <x v="0"/>
    <s v="10025738"/>
    <x v="145"/>
    <s v="900"/>
    <s v="Building Roof Repl, U3-4 - Building Roof Repl, U3-4"/>
    <n v="3572"/>
    <n v="535.79999999999995"/>
    <n v="535.79999999999995"/>
    <n v="357.2"/>
    <n v="893"/>
    <n v="714.4"/>
    <n v="535.79999999999995"/>
    <m/>
    <x v="20"/>
    <x v="21"/>
    <n v="0"/>
    <x v="4"/>
    <x v="3"/>
    <x v="0"/>
    <n v="535.79999999999995"/>
  </r>
  <r>
    <s v="A003"/>
    <x v="0"/>
    <s v="10025740"/>
    <x v="156"/>
    <s v="900"/>
    <s v="Cathodic Protection-U34 - Cathodic Protection-U34"/>
    <n v="4950"/>
    <n v="742.5"/>
    <n v="742.5"/>
    <n v="495"/>
    <n v="1237.5"/>
    <n v="990"/>
    <n v="742.5"/>
    <m/>
    <x v="20"/>
    <x v="21"/>
    <n v="0"/>
    <x v="4"/>
    <x v="3"/>
    <x v="0"/>
    <n v="742.5"/>
  </r>
  <r>
    <s v="A003"/>
    <x v="0"/>
    <s v="10025712"/>
    <x v="157"/>
    <s v="900"/>
    <s v="CCR - BC/XT Solids Waste Storage - CCR BC XT Solids Waste Storage"/>
    <n v="161480.47"/>
    <n v="24222.070500000002"/>
    <n v="24222.070500000002"/>
    <n v="16148.047"/>
    <n v="40370.1175"/>
    <n v="32296.094000000001"/>
    <n v="24222.070500000002"/>
    <m/>
    <x v="20"/>
    <x v="21"/>
    <n v="0"/>
    <x v="4"/>
    <x v="3"/>
    <x v="0"/>
    <n v="24222.070500000002"/>
  </r>
  <r>
    <s v="A003"/>
    <x v="0"/>
    <s v="10025716"/>
    <x v="158"/>
    <s v="900"/>
    <s v="CCR - EHP - CCR EHP"/>
    <n v="203437.36"/>
    <n v="30515.603999999999"/>
    <n v="30515.603999999999"/>
    <n v="20343.736000000001"/>
    <n v="50859.34"/>
    <n v="40687.472000000002"/>
    <n v="30515.603999999999"/>
    <m/>
    <x v="20"/>
    <x v="21"/>
    <n v="0"/>
    <x v="4"/>
    <x v="3"/>
    <x v="0"/>
    <n v="30515.603999999999"/>
  </r>
  <r>
    <s v="A003"/>
    <x v="0"/>
    <s v="10025161"/>
    <x v="105"/>
    <s v="900"/>
    <s v="Condensate PolisherElement U34 - CondensatePolisherElement,U3-4"/>
    <n v="0.01"/>
    <n v="1.5E-3"/>
    <n v="1.5E-3"/>
    <n v="1E-3"/>
    <n v="2.5000000000000001E-3"/>
    <n v="2E-3"/>
    <n v="1.5E-3"/>
    <n v="1.5E-3"/>
    <x v="20"/>
    <x v="21"/>
    <n v="-1.5E-3"/>
    <x v="4"/>
    <x v="3"/>
    <x v="0"/>
    <n v="0"/>
  </r>
  <r>
    <s v="A003"/>
    <x v="0"/>
    <s v="10025739"/>
    <x v="147"/>
    <s v="900"/>
    <s v="Drag Chain Gearbox Rep-U34 - Drag Chain Gearbox Rep-U34"/>
    <n v="2186.29"/>
    <n v="327.94349999999997"/>
    <n v="327.94349999999997"/>
    <n v="218.62899999999999"/>
    <n v="546.57249999999999"/>
    <n v="437.25799999999998"/>
    <n v="327.94349999999997"/>
    <n v="327.94349999999997"/>
    <x v="20"/>
    <x v="21"/>
    <n v="-327.94349999999997"/>
    <x v="4"/>
    <x v="3"/>
    <x v="0"/>
    <n v="0"/>
  </r>
  <r>
    <s v="A003"/>
    <x v="0"/>
    <s v="10023763"/>
    <x v="159"/>
    <s v="900"/>
    <s v="Fire Prot. Underground Pipe-14 - Fire Prot. Underground Pipe-14"/>
    <n v="9.9999999999909103E-3"/>
    <n v="1.49999999999864E-3"/>
    <n v="1.49999999999864E-3"/>
    <n v="9.9999999999909103E-4"/>
    <n v="2.4999999999977302E-3"/>
    <n v="1.9999999999981799E-3"/>
    <n v="1.49999999999864E-3"/>
    <m/>
    <x v="20"/>
    <x v="21"/>
    <n v="0"/>
    <x v="4"/>
    <x v="3"/>
    <x v="0"/>
    <n v="1.49999999999864E-3"/>
  </r>
  <r>
    <s v="A003"/>
    <x v="0"/>
    <s v="10025750"/>
    <x v="159"/>
    <s v="900"/>
    <s v="Fire Prot. Underground Pipe-14 - Fire Prot. Underground Pipe-14"/>
    <n v="4120.01"/>
    <n v="618.00149999999996"/>
    <n v="618.00149999999996"/>
    <n v="412.00099999999998"/>
    <n v="1030.0025000000001"/>
    <n v="824.00199999999995"/>
    <n v="618.00149999999996"/>
    <m/>
    <x v="20"/>
    <x v="21"/>
    <n v="0"/>
    <x v="4"/>
    <x v="3"/>
    <x v="0"/>
    <n v="618.00149999999996"/>
  </r>
  <r>
    <s v="A003"/>
    <x v="0"/>
    <s v="10025728"/>
    <x v="5"/>
    <s v="900"/>
    <s v="Groundwater Mitigation-U34 - Groundwater Mitigation-U34"/>
    <n v="42.93"/>
    <n v="6.4394999999999998"/>
    <n v="6.4394999999999998"/>
    <n v="4.2930000000000001"/>
    <n v="10.7325"/>
    <n v="8.5860000000000003"/>
    <n v="6.4394999999999998"/>
    <m/>
    <x v="20"/>
    <x v="21"/>
    <n v="0"/>
    <x v="4"/>
    <x v="3"/>
    <x v="0"/>
    <n v="6.4394999999999998"/>
  </r>
  <r>
    <s v="A003"/>
    <x v="0"/>
    <s v="10025865"/>
    <x v="112"/>
    <s v="900"/>
    <s v="GSU Transformer Replacement - GSU Transformer Replacement"/>
    <n v="3866.18"/>
    <n v="579.92700000000002"/>
    <n v="579.92700000000002"/>
    <n v="386.61799999999999"/>
    <n v="966.54499999999996"/>
    <n v="773.23599999999999"/>
    <n v="579.92700000000002"/>
    <m/>
    <x v="20"/>
    <x v="21"/>
    <n v="0"/>
    <x v="4"/>
    <x v="3"/>
    <x v="0"/>
    <n v="579.92700000000002"/>
  </r>
  <r>
    <s v="A003"/>
    <x v="0"/>
    <s v="10025763"/>
    <x v="164"/>
    <s v="900"/>
    <s v="Mill Alley/Crane/Hoist/Trolley - Mill Alley/Crane/Hoist/Trolley"/>
    <n v="129403.8"/>
    <n v="19410.57"/>
    <n v="19410.57"/>
    <n v="12940.38"/>
    <n v="32350.95"/>
    <n v="25880.76"/>
    <n v="19410.57"/>
    <n v="19410.57"/>
    <x v="20"/>
    <x v="21"/>
    <n v="-19410.57"/>
    <x v="4"/>
    <x v="3"/>
    <x v="0"/>
    <n v="0"/>
  </r>
  <r>
    <s v="A003"/>
    <x v="0"/>
    <s v="10025761"/>
    <x v="148"/>
    <s v="900"/>
    <s v="Plant Floor/Floor Drain Rpl, U3-4 - Plant Floor/Floor Drain Rpl, U3-4"/>
    <n v="257.60000000000002"/>
    <n v="38.64"/>
    <n v="38.64"/>
    <n v="25.76"/>
    <n v="64.400000000000006"/>
    <n v="51.52"/>
    <n v="38.64"/>
    <m/>
    <x v="20"/>
    <x v="21"/>
    <n v="0"/>
    <x v="4"/>
    <x v="3"/>
    <x v="0"/>
    <n v="38.64"/>
  </r>
  <r>
    <s v="A003"/>
    <x v="0"/>
    <s v="10025242"/>
    <x v="165"/>
    <s v="900"/>
    <s v="River Station Roof Replacement - River Station Roof Replacement"/>
    <n v="16469.87"/>
    <n v="2470.4805000000001"/>
    <n v="2470.4805000000001"/>
    <n v="1646.9870000000001"/>
    <n v="4117.4674999999997"/>
    <n v="3293.9740000000002"/>
    <n v="2470.4805000000001"/>
    <m/>
    <x v="20"/>
    <x v="21"/>
    <n v="0"/>
    <x v="4"/>
    <x v="3"/>
    <x v="0"/>
    <n v="2470.4805000000001"/>
  </r>
  <r>
    <s v="A003"/>
    <x v="0"/>
    <s v="10025729"/>
    <x v="150"/>
    <s v="900"/>
    <s v="Scrubber ID Fan Inlet Duct Coating - Scrubber ID Fan Inlet Duct Coating"/>
    <n v="38597.5"/>
    <n v="5789.625"/>
    <n v="5789.625"/>
    <n v="3859.75"/>
    <n v="9649.375"/>
    <n v="7719.5"/>
    <n v="5789.625"/>
    <n v="5789.625"/>
    <x v="20"/>
    <x v="21"/>
    <n v="-5789.625"/>
    <x v="4"/>
    <x v="3"/>
    <x v="0"/>
    <n v="0"/>
  </r>
  <r>
    <s v="A003"/>
    <x v="0"/>
    <s v="10025731"/>
    <x v="128"/>
    <s v="900"/>
    <s v="Scrubber ID Fan Mtr Rewnd-U34 - Scrubber ID Fan Mtr Rewnd-U34"/>
    <n v="5336.3"/>
    <n v="800.44500000000005"/>
    <n v="800.44500000000005"/>
    <n v="533.63"/>
    <n v="1334.075"/>
    <n v="1067.26"/>
    <n v="800.44500000000005"/>
    <m/>
    <x v="20"/>
    <x v="21"/>
    <n v="0"/>
    <x v="4"/>
    <x v="3"/>
    <x v="0"/>
    <n v="800.44500000000005"/>
  </r>
  <r>
    <s v="A003"/>
    <x v="0"/>
    <s v="10025730"/>
    <x v="129"/>
    <s v="900"/>
    <s v="Scrubber Lime Slaker Rpl-U34 - Scrubber Lime Slaker Rpl-U34"/>
    <n v="4361"/>
    <n v="654.15"/>
    <n v="654.15"/>
    <n v="436.1"/>
    <n v="1090.25"/>
    <n v="872.2"/>
    <n v="654.15"/>
    <m/>
    <x v="20"/>
    <x v="21"/>
    <n v="0"/>
    <x v="4"/>
    <x v="3"/>
    <x v="0"/>
    <n v="654.15"/>
  </r>
  <r>
    <s v="A003"/>
    <x v="0"/>
    <s v="10025720"/>
    <x v="151"/>
    <s v="900"/>
    <s v="Scrubber Mist Eliminator-U34 - Scrubber Mist Eliminatoer-U34"/>
    <n v="698.099999999999"/>
    <n v="104.715"/>
    <n v="104.715"/>
    <n v="69.809999999999903"/>
    <n v="174.52500000000001"/>
    <n v="139.62"/>
    <n v="104.715"/>
    <m/>
    <x v="20"/>
    <x v="21"/>
    <n v="0"/>
    <x v="4"/>
    <x v="3"/>
    <x v="0"/>
    <n v="104.715"/>
  </r>
  <r>
    <s v="A003"/>
    <x v="0"/>
    <s v="10025746"/>
    <x v="166"/>
    <s v="900"/>
    <s v="Scrubber Stainless Replacement - Scrubber Stainless Replacement"/>
    <n v="12554.07"/>
    <n v="1883.1105"/>
    <n v="1883.1105"/>
    <n v="1255.4069999999999"/>
    <n v="3138.5174999999999"/>
    <n v="2510.8139999999999"/>
    <n v="1883.1105"/>
    <n v="1883.1105"/>
    <x v="20"/>
    <x v="21"/>
    <n v="-1883.1105"/>
    <x v="4"/>
    <x v="3"/>
    <x v="0"/>
    <n v="0"/>
  </r>
  <r>
    <s v="A003"/>
    <x v="0"/>
    <s v="10023302"/>
    <x v="15"/>
    <s v="900"/>
    <s v="Water Management System,U34 - Water Management System, U34"/>
    <n v="981515.69"/>
    <n v="147227.3535"/>
    <n v="147227.3535"/>
    <n v="98151.569000000003"/>
    <n v="245378.92249999999"/>
    <n v="196303.13800000001"/>
    <n v="147227.3535"/>
    <m/>
    <x v="20"/>
    <x v="21"/>
    <n v="0"/>
    <x v="4"/>
    <x v="3"/>
    <x v="0"/>
    <n v="147227.3535"/>
  </r>
  <r>
    <s v="A004"/>
    <x v="1"/>
    <s v="10025719"/>
    <x v="47"/>
    <s v="900"/>
    <s v="Boiler Snubber&amp;HangerRpl-U4 - Boiler Snubber&amp;HangerRpl-U4"/>
    <n v="11008.12"/>
    <n v="1651.2180000000001"/>
    <n v="1651.2180000000001"/>
    <n v="1100.8119999999999"/>
    <n v="2752.03"/>
    <n v="2201.6239999999998"/>
    <n v="1651.2180000000001"/>
    <m/>
    <x v="20"/>
    <x v="21"/>
    <n v="0"/>
    <x v="4"/>
    <x v="3"/>
    <x v="0"/>
    <n v="1651.2180000000001"/>
  </r>
  <r>
    <s v="A004"/>
    <x v="1"/>
    <s v="10025738"/>
    <x v="145"/>
    <s v="900"/>
    <s v="Building Roof Repl, U3-4 - Building Roof Repl, U3-4"/>
    <n v="3572"/>
    <n v="535.79999999999995"/>
    <n v="535.79999999999995"/>
    <n v="357.2"/>
    <n v="893"/>
    <n v="714.4"/>
    <n v="535.79999999999995"/>
    <m/>
    <x v="20"/>
    <x v="21"/>
    <n v="0"/>
    <x v="4"/>
    <x v="3"/>
    <x v="0"/>
    <n v="535.79999999999995"/>
  </r>
  <r>
    <s v="A004"/>
    <x v="1"/>
    <s v="10025722"/>
    <x v="140"/>
    <s v="900"/>
    <s v="Building Roof Replacement, U4 - Building Roof Repl., U4"/>
    <n v="33726.959999999999"/>
    <n v="5059.0439999999999"/>
    <n v="5059.0439999999999"/>
    <n v="3372.6959999999999"/>
    <n v="8431.74"/>
    <n v="6745.3919999999998"/>
    <n v="5059.0439999999999"/>
    <m/>
    <x v="20"/>
    <x v="21"/>
    <n v="0"/>
    <x v="4"/>
    <x v="3"/>
    <x v="0"/>
    <n v="5059.0439999999999"/>
  </r>
  <r>
    <s v="A004"/>
    <x v="1"/>
    <s v="10025740"/>
    <x v="156"/>
    <s v="900"/>
    <s v="Cathodic Protection-U34 - Cathodic Protection-U34"/>
    <n v="4950"/>
    <n v="742.5"/>
    <n v="742.5"/>
    <n v="495"/>
    <n v="1237.5"/>
    <n v="990"/>
    <n v="742.5"/>
    <m/>
    <x v="20"/>
    <x v="21"/>
    <n v="0"/>
    <x v="4"/>
    <x v="3"/>
    <x v="0"/>
    <n v="742.5"/>
  </r>
  <r>
    <s v="A004"/>
    <x v="1"/>
    <s v="10025712"/>
    <x v="157"/>
    <s v="900"/>
    <s v="CCR - BC/XT Solids Waste Storage - CCR BC XT Solids Waste Storage"/>
    <n v="161480.44"/>
    <n v="24222.065999999999"/>
    <n v="24222.065999999999"/>
    <n v="16148.044"/>
    <n v="40370.11"/>
    <n v="32296.088"/>
    <n v="24222.065999999999"/>
    <m/>
    <x v="20"/>
    <x v="21"/>
    <n v="0"/>
    <x v="4"/>
    <x v="3"/>
    <x v="0"/>
    <n v="24222.065999999999"/>
  </r>
  <r>
    <s v="A004"/>
    <x v="1"/>
    <s v="10025716"/>
    <x v="158"/>
    <s v="900"/>
    <s v="CCR - EHP - CCR EHP"/>
    <n v="203437.29"/>
    <n v="30515.593499999999"/>
    <n v="30515.593499999999"/>
    <n v="20343.728999999999"/>
    <n v="50859.322500000002"/>
    <n v="40687.457999999999"/>
    <n v="30515.593499999999"/>
    <m/>
    <x v="20"/>
    <x v="21"/>
    <n v="0"/>
    <x v="4"/>
    <x v="3"/>
    <x v="0"/>
    <n v="30515.593499999999"/>
  </r>
  <r>
    <s v="A004"/>
    <x v="1"/>
    <s v="10025161"/>
    <x v="105"/>
    <s v="900"/>
    <s v="Condensate PolisherElement U34 - CondensatePolisherElement,U3-4"/>
    <n v="0"/>
    <n v="0"/>
    <n v="0"/>
    <n v="0"/>
    <n v="0"/>
    <n v="0"/>
    <n v="0"/>
    <n v="0"/>
    <x v="20"/>
    <x v="21"/>
    <n v="0"/>
    <x v="4"/>
    <x v="3"/>
    <x v="0"/>
    <n v="0"/>
  </r>
  <r>
    <s v="A004"/>
    <x v="1"/>
    <s v="10025739"/>
    <x v="147"/>
    <s v="900"/>
    <s v="Drag Chain Gearbox Rep-U34 - Drag Chain Gearbox Rep-U34"/>
    <n v="2186.29"/>
    <n v="327.94349999999997"/>
    <n v="327.94349999999997"/>
    <n v="218.62899999999999"/>
    <n v="546.57249999999999"/>
    <n v="437.25799999999998"/>
    <n v="327.94349999999997"/>
    <n v="327.94349999999997"/>
    <x v="20"/>
    <x v="21"/>
    <n v="-327.94349999999997"/>
    <x v="4"/>
    <x v="3"/>
    <x v="0"/>
    <n v="0"/>
  </r>
  <r>
    <s v="A004"/>
    <x v="1"/>
    <s v="10023763"/>
    <x v="159"/>
    <s v="900"/>
    <s v="Fire Prot. Underground Pipe-14 - Fire Prot. Underground Pipe-14"/>
    <n v="0"/>
    <n v="0"/>
    <n v="0"/>
    <n v="0"/>
    <n v="0"/>
    <n v="0"/>
    <n v="0"/>
    <m/>
    <x v="20"/>
    <x v="21"/>
    <n v="0"/>
    <x v="4"/>
    <x v="3"/>
    <x v="0"/>
    <n v="0"/>
  </r>
  <r>
    <s v="A004"/>
    <x v="1"/>
    <s v="10025750"/>
    <x v="159"/>
    <s v="900"/>
    <s v="Fire Prot. Underground Pipe-14 - Fire Prot. Underground Pipe-14"/>
    <n v="4119.9799999999996"/>
    <n v="617.99699999999996"/>
    <n v="617.99699999999996"/>
    <n v="411.99799999999999"/>
    <n v="1029.9949999999999"/>
    <n v="823.99599999999998"/>
    <n v="617.99699999999996"/>
    <m/>
    <x v="20"/>
    <x v="21"/>
    <n v="0"/>
    <x v="4"/>
    <x v="3"/>
    <x v="0"/>
    <n v="617.99699999999996"/>
  </r>
  <r>
    <s v="A004"/>
    <x v="1"/>
    <s v="10025728"/>
    <x v="5"/>
    <s v="900"/>
    <s v="Groundwater Mitigation-U34 - Groundwater Mitigation-U34"/>
    <n v="42.93"/>
    <n v="6.4394999999999998"/>
    <n v="6.4394999999999998"/>
    <n v="4.2930000000000001"/>
    <n v="10.7325"/>
    <n v="8.5860000000000003"/>
    <n v="6.4394999999999998"/>
    <m/>
    <x v="20"/>
    <x v="21"/>
    <n v="0"/>
    <x v="4"/>
    <x v="3"/>
    <x v="0"/>
    <n v="6.4394999999999998"/>
  </r>
  <r>
    <s v="A004"/>
    <x v="1"/>
    <s v="10025865"/>
    <x v="112"/>
    <s v="900"/>
    <s v="GSU Transformer Replacement - GSU Transformer Replacement"/>
    <n v="3866.18"/>
    <n v="579.92700000000002"/>
    <n v="579.92700000000002"/>
    <n v="386.61799999999999"/>
    <n v="966.54499999999996"/>
    <n v="773.23599999999999"/>
    <n v="579.92700000000002"/>
    <m/>
    <x v="20"/>
    <x v="21"/>
    <n v="0"/>
    <x v="4"/>
    <x v="3"/>
    <x v="0"/>
    <n v="579.92700000000002"/>
  </r>
  <r>
    <s v="A004"/>
    <x v="1"/>
    <s v="10025761"/>
    <x v="148"/>
    <s v="900"/>
    <s v="Plant Floor/Floor Drain Rpl, U3-4 - Plant Floor/Floor Drain Rpl, U3-4"/>
    <n v="257.61"/>
    <n v="38.641500000000001"/>
    <n v="38.641500000000001"/>
    <n v="25.760999999999999"/>
    <n v="64.402500000000003"/>
    <n v="51.521999999999998"/>
    <n v="38.641500000000001"/>
    <m/>
    <x v="20"/>
    <x v="21"/>
    <n v="0"/>
    <x v="4"/>
    <x v="3"/>
    <x v="0"/>
    <n v="38.641500000000001"/>
  </r>
  <r>
    <s v="A004"/>
    <x v="1"/>
    <s v="10025242"/>
    <x v="165"/>
    <s v="900"/>
    <s v="River Station Roof Replacement - River Station Roof Replacement"/>
    <n v="16469.87"/>
    <n v="2470.4805000000001"/>
    <n v="2470.4805000000001"/>
    <n v="1646.9870000000001"/>
    <n v="4117.4674999999997"/>
    <n v="3293.9740000000002"/>
    <n v="2470.4805000000001"/>
    <m/>
    <x v="20"/>
    <x v="21"/>
    <n v="0"/>
    <x v="4"/>
    <x v="3"/>
    <x v="0"/>
    <n v="2470.4805000000001"/>
  </r>
  <r>
    <s v="A004"/>
    <x v="1"/>
    <s v="10025729"/>
    <x v="150"/>
    <s v="900"/>
    <s v="Scrubber ID Fan Inlet Duct Coating - Scrubber ID Fan Inlet Duct Coating"/>
    <n v="38597.5"/>
    <n v="5789.625"/>
    <n v="5789.625"/>
    <n v="3859.75"/>
    <n v="9649.375"/>
    <n v="7719.5"/>
    <n v="5789.625"/>
    <n v="5789.625"/>
    <x v="20"/>
    <x v="21"/>
    <n v="-5789.625"/>
    <x v="4"/>
    <x v="3"/>
    <x v="0"/>
    <n v="0"/>
  </r>
  <r>
    <s v="A004"/>
    <x v="1"/>
    <s v="10025731"/>
    <x v="128"/>
    <s v="900"/>
    <s v="Scrubber ID Fan Mtr Rewnd-U34 - Scrubber ID Fan Mtr Rewnd-U34"/>
    <n v="5335.91"/>
    <n v="800.38649999999996"/>
    <n v="800.38649999999996"/>
    <n v="533.59100000000001"/>
    <n v="1333.9775"/>
    <n v="1067.182"/>
    <n v="800.38649999999996"/>
    <m/>
    <x v="20"/>
    <x v="21"/>
    <n v="0"/>
    <x v="4"/>
    <x v="3"/>
    <x v="0"/>
    <n v="800.38649999999996"/>
  </r>
  <r>
    <s v="A004"/>
    <x v="1"/>
    <s v="10025730"/>
    <x v="129"/>
    <s v="900"/>
    <s v="Scrubber Lime Slaker Rpl-U34 - Scrubber Lime Slaker Rpl-U34"/>
    <n v="4361"/>
    <n v="654.15"/>
    <n v="654.15"/>
    <n v="436.1"/>
    <n v="1090.25"/>
    <n v="872.2"/>
    <n v="654.15"/>
    <m/>
    <x v="20"/>
    <x v="21"/>
    <n v="0"/>
    <x v="4"/>
    <x v="3"/>
    <x v="0"/>
    <n v="654.15"/>
  </r>
  <r>
    <s v="A004"/>
    <x v="1"/>
    <s v="10025720"/>
    <x v="151"/>
    <s v="900"/>
    <s v="Scrubber Mist Eliminator-U34 - Scrubber Mist Eliminatoer-U34"/>
    <n v="698.099999999999"/>
    <n v="104.715"/>
    <n v="104.715"/>
    <n v="69.809999999999903"/>
    <n v="174.52500000000001"/>
    <n v="139.62"/>
    <n v="104.715"/>
    <m/>
    <x v="20"/>
    <x v="21"/>
    <n v="0"/>
    <x v="4"/>
    <x v="3"/>
    <x v="0"/>
    <n v="104.715"/>
  </r>
  <r>
    <s v="A004"/>
    <x v="1"/>
    <s v="10025746"/>
    <x v="166"/>
    <s v="900"/>
    <s v="Scrubber Stainless Replacement - Scrubber Stainless Replacement"/>
    <n v="12554.07"/>
    <n v="1883.1105"/>
    <n v="1883.1105"/>
    <n v="1255.4069999999999"/>
    <n v="3138.5174999999999"/>
    <n v="2510.8139999999999"/>
    <n v="1883.1105"/>
    <n v="1883.1105"/>
    <x v="20"/>
    <x v="21"/>
    <n v="-1883.1105"/>
    <x v="4"/>
    <x v="3"/>
    <x v="0"/>
    <n v="0"/>
  </r>
  <r>
    <s v="A004"/>
    <x v="1"/>
    <s v="10023302"/>
    <x v="15"/>
    <s v="900"/>
    <s v="Water Management System,U34 - Water Management System, U34"/>
    <n v="981515.67"/>
    <n v="147227.3505"/>
    <n v="147227.3505"/>
    <n v="98151.566999999995"/>
    <n v="245378.91750000001"/>
    <n v="196303.13399999999"/>
    <n v="147227.3505"/>
    <m/>
    <x v="20"/>
    <x v="21"/>
    <n v="0"/>
    <x v="4"/>
    <x v="3"/>
    <x v="0"/>
    <n v="147227.3505"/>
  </r>
  <r>
    <s v="A003"/>
    <x v="0"/>
    <s v="10025712"/>
    <x v="157"/>
    <s v="900"/>
    <s v="CCR - BC/XT Solids Waste Storage - CCR BC XT Solids Waste Storage"/>
    <n v="149979.87"/>
    <n v="22496.980500000001"/>
    <n v="22496.980500000001"/>
    <n v="14997.986999999999"/>
    <n v="37494.967499999999"/>
    <n v="29995.973999999998"/>
    <n v="22496.980500000001"/>
    <m/>
    <x v="21"/>
    <x v="22"/>
    <n v="0"/>
    <x v="4"/>
    <x v="3"/>
    <x v="0"/>
    <n v="22496.980500000001"/>
  </r>
  <r>
    <s v="A003"/>
    <x v="0"/>
    <s v="10025716"/>
    <x v="158"/>
    <s v="900"/>
    <s v="CCR - EHP - CCR EHP"/>
    <n v="130506.8"/>
    <n v="19576.02"/>
    <n v="19576.02"/>
    <n v="13050.68"/>
    <n v="32626.7"/>
    <n v="26101.360000000001"/>
    <n v="19576.02"/>
    <m/>
    <x v="21"/>
    <x v="22"/>
    <n v="0"/>
    <x v="4"/>
    <x v="3"/>
    <x v="0"/>
    <n v="19576.02"/>
  </r>
  <r>
    <s v="A003"/>
    <x v="0"/>
    <s v="10025732"/>
    <x v="104"/>
    <s v="900"/>
    <s v="Compressed Air System-U34 - Compressed Air System-U34"/>
    <n v="14000"/>
    <n v="2100"/>
    <n v="2100"/>
    <n v="1400"/>
    <n v="3500"/>
    <n v="2800"/>
    <n v="2100"/>
    <m/>
    <x v="21"/>
    <x v="22"/>
    <n v="0"/>
    <x v="4"/>
    <x v="3"/>
    <x v="0"/>
    <n v="2100"/>
  </r>
  <r>
    <s v="A003"/>
    <x v="0"/>
    <s v="10025161"/>
    <x v="105"/>
    <s v="900"/>
    <s v="Condensate PolisherElement U34 - CondensatePolisherElement,U3-4"/>
    <n v="-0.01"/>
    <n v="-1.5E-3"/>
    <n v="-1.5E-3"/>
    <n v="-1E-3"/>
    <n v="-2.5000000000000001E-3"/>
    <n v="-2E-3"/>
    <n v="-1.5E-3"/>
    <n v="-1.5E-3"/>
    <x v="21"/>
    <x v="22"/>
    <n v="1.5E-3"/>
    <x v="4"/>
    <x v="3"/>
    <x v="0"/>
    <n v="0"/>
  </r>
  <r>
    <s v="A003"/>
    <x v="0"/>
    <s v="10025739"/>
    <x v="147"/>
    <s v="900"/>
    <s v="Drag Chain Gearbox Rep-U34 - Drag Chain Gearbox Rep-U34"/>
    <n v="1721.74"/>
    <n v="258.26100000000002"/>
    <n v="258.26100000000002"/>
    <n v="172.17400000000001"/>
    <n v="430.435"/>
    <n v="344.34800000000001"/>
    <n v="258.26100000000002"/>
    <n v="258.26100000000002"/>
    <x v="21"/>
    <x v="22"/>
    <n v="-258.26100000000002"/>
    <x v="4"/>
    <x v="3"/>
    <x v="0"/>
    <n v="0"/>
  </r>
  <r>
    <s v="A003"/>
    <x v="0"/>
    <s v="10025750"/>
    <x v="159"/>
    <s v="900"/>
    <s v="Fire Prot. Underground Pipe-14 - Fire Prot. Underground Pipe-14"/>
    <n v="405.43"/>
    <n v="60.814500000000002"/>
    <n v="60.814500000000002"/>
    <n v="40.542999999999999"/>
    <n v="101.3575"/>
    <n v="81.085999999999999"/>
    <n v="60.814500000000002"/>
    <m/>
    <x v="21"/>
    <x v="22"/>
    <n v="0"/>
    <x v="4"/>
    <x v="3"/>
    <x v="0"/>
    <n v="60.814500000000002"/>
  </r>
  <r>
    <s v="A003"/>
    <x v="0"/>
    <s v="10025865"/>
    <x v="112"/>
    <s v="900"/>
    <s v="GSU Transformer Replacement - GSU Transformer Replacement"/>
    <n v="272480.56"/>
    <n v="40872.084000000003"/>
    <n v="40872.084000000003"/>
    <n v="27248.056"/>
    <n v="68120.14"/>
    <n v="54496.112000000001"/>
    <n v="40872.084000000003"/>
    <m/>
    <x v="21"/>
    <x v="22"/>
    <n v="0"/>
    <x v="4"/>
    <x v="3"/>
    <x v="0"/>
    <n v="40872.084000000003"/>
  </r>
  <r>
    <s v="A003"/>
    <x v="0"/>
    <s v="10025932"/>
    <x v="113"/>
    <s v="900"/>
    <s v="GSU Transformer U34 - U34 GSU Spare Transformer"/>
    <n v="203357"/>
    <n v="30503.55"/>
    <n v="30503.55"/>
    <n v="20335.7"/>
    <n v="50839.25"/>
    <n v="40671.4"/>
    <n v="30503.55"/>
    <m/>
    <x v="21"/>
    <x v="22"/>
    <n v="0"/>
    <x v="4"/>
    <x v="3"/>
    <x v="0"/>
    <n v="30503.55"/>
  </r>
  <r>
    <s v="A003"/>
    <x v="0"/>
    <s v="10025761"/>
    <x v="148"/>
    <s v="900"/>
    <s v="Plant Floor/Floor Drain Rpl, U3-4 - Plant Floor/Floor Drain Rpl, U3-4"/>
    <n v="1449.73"/>
    <n v="217.45949999999999"/>
    <n v="217.45949999999999"/>
    <n v="144.97300000000001"/>
    <n v="362.4325"/>
    <n v="289.94600000000003"/>
    <n v="217.45949999999999"/>
    <m/>
    <x v="21"/>
    <x v="22"/>
    <n v="0"/>
    <x v="4"/>
    <x v="3"/>
    <x v="0"/>
    <n v="217.45949999999999"/>
  </r>
  <r>
    <s v="A003"/>
    <x v="0"/>
    <s v="10025731"/>
    <x v="128"/>
    <s v="900"/>
    <s v="Scrubber ID Fan Mtr Rewnd-U34 - Scrubber ID Fan Mtr Rewnd-U34"/>
    <n v="51856"/>
    <n v="7778.4"/>
    <n v="7778.4"/>
    <n v="5185.6000000000004"/>
    <n v="12964"/>
    <n v="10371.200000000001"/>
    <n v="7778.4"/>
    <m/>
    <x v="21"/>
    <x v="22"/>
    <n v="0"/>
    <x v="4"/>
    <x v="3"/>
    <x v="0"/>
    <n v="7778.4"/>
  </r>
  <r>
    <s v="A003"/>
    <x v="0"/>
    <s v="10025730"/>
    <x v="129"/>
    <s v="900"/>
    <s v="Scrubber Lime Slaker Rpl-U34 - Scrubber Lime Slaker Rpl-U34"/>
    <n v="5993.4"/>
    <n v="899.01"/>
    <n v="899.01"/>
    <n v="599.34"/>
    <n v="1498.35"/>
    <n v="1198.68"/>
    <n v="899.01"/>
    <m/>
    <x v="21"/>
    <x v="22"/>
    <n v="0"/>
    <x v="4"/>
    <x v="3"/>
    <x v="0"/>
    <n v="899.01"/>
  </r>
  <r>
    <s v="A003"/>
    <x v="0"/>
    <s v="10025720"/>
    <x v="151"/>
    <s v="900"/>
    <s v="Scrubber Mist Eliminator-U34 - Scrubber Mist Eliminatoer-U34"/>
    <n v="45087.65"/>
    <n v="6763.1475"/>
    <n v="6763.1475"/>
    <n v="4508.7650000000003"/>
    <n v="11271.9125"/>
    <n v="9017.5300000000007"/>
    <n v="6763.1475"/>
    <m/>
    <x v="21"/>
    <x v="22"/>
    <n v="0"/>
    <x v="4"/>
    <x v="3"/>
    <x v="0"/>
    <n v="6763.1475"/>
  </r>
  <r>
    <s v="A003"/>
    <x v="0"/>
    <s v="10025733"/>
    <x v="130"/>
    <s v="900"/>
    <s v="Scrubber Reheater Panel Rpl,34 - Scrubber Reheater Panel Rpl,34"/>
    <n v="81829"/>
    <n v="12274.35"/>
    <n v="12274.35"/>
    <n v="8182.9"/>
    <n v="20457.25"/>
    <n v="16365.8"/>
    <n v="12274.35"/>
    <m/>
    <x v="21"/>
    <x v="22"/>
    <n v="0"/>
    <x v="4"/>
    <x v="3"/>
    <x v="0"/>
    <n v="12274.35"/>
  </r>
  <r>
    <s v="A003"/>
    <x v="0"/>
    <s v="10025749"/>
    <x v="136"/>
    <s v="900"/>
    <s v="Tool &amp; Equipment Purchase-U14 - Tool &amp; Equipment Purchase-U14"/>
    <n v="6646.32"/>
    <n v="996.94799999999998"/>
    <n v="996.94799999999998"/>
    <n v="664.63199999999995"/>
    <n v="1661.58"/>
    <n v="1329.2639999999999"/>
    <n v="996.94799999999998"/>
    <m/>
    <x v="21"/>
    <x v="22"/>
    <n v="0"/>
    <x v="4"/>
    <x v="3"/>
    <x v="0"/>
    <n v="996.94799999999998"/>
  </r>
  <r>
    <s v="A003"/>
    <x v="0"/>
    <s v="10023302"/>
    <x v="15"/>
    <s v="900"/>
    <s v="Water Management System,U34 - Water Management System, U34"/>
    <n v="1159301.08"/>
    <n v="173895.16200000001"/>
    <n v="173895.16200000001"/>
    <n v="115930.10799999999"/>
    <n v="289825.27"/>
    <n v="231860.21599999999"/>
    <n v="173895.16200000001"/>
    <m/>
    <x v="21"/>
    <x v="22"/>
    <n v="0"/>
    <x v="4"/>
    <x v="3"/>
    <x v="0"/>
    <n v="173895.16200000001"/>
  </r>
  <r>
    <s v="A003"/>
    <x v="0"/>
    <s v="10025764"/>
    <x v="167"/>
    <s v="900"/>
    <s v="Water Transfer Pump Purchase - Water Transfer Pump Purchase"/>
    <n v="3909.64"/>
    <n v="586.44600000000003"/>
    <n v="586.44600000000003"/>
    <n v="390.964"/>
    <n v="977.41"/>
    <n v="781.928"/>
    <n v="586.44600000000003"/>
    <m/>
    <x v="21"/>
    <x v="22"/>
    <n v="0"/>
    <x v="4"/>
    <x v="3"/>
    <x v="0"/>
    <n v="586.44600000000003"/>
  </r>
  <r>
    <s v="A004"/>
    <x v="1"/>
    <s v="10025719"/>
    <x v="47"/>
    <s v="900"/>
    <s v="Boiler Snubber&amp;HangerRpl-U4 - Boiler Snubber&amp;HangerRpl-U4"/>
    <n v="1533.75"/>
    <n v="230.0625"/>
    <n v="230.0625"/>
    <n v="153.375"/>
    <n v="383.4375"/>
    <n v="306.75"/>
    <n v="230.0625"/>
    <m/>
    <x v="21"/>
    <x v="22"/>
    <n v="0"/>
    <x v="4"/>
    <x v="3"/>
    <x v="0"/>
    <n v="230.0625"/>
  </r>
  <r>
    <s v="A004"/>
    <x v="1"/>
    <s v="10025712"/>
    <x v="157"/>
    <s v="900"/>
    <s v="CCR - BC/XT Solids Waste Storage - CCR BC XT Solids Waste Storage"/>
    <n v="149979.81"/>
    <n v="22496.9715"/>
    <n v="22496.9715"/>
    <n v="14997.981"/>
    <n v="37494.952499999999"/>
    <n v="29995.962"/>
    <n v="22496.9715"/>
    <m/>
    <x v="21"/>
    <x v="22"/>
    <n v="0"/>
    <x v="4"/>
    <x v="3"/>
    <x v="0"/>
    <n v="22496.9715"/>
  </r>
  <r>
    <s v="A004"/>
    <x v="1"/>
    <s v="10025716"/>
    <x v="158"/>
    <s v="900"/>
    <s v="CCR - EHP - CCR EHP"/>
    <n v="130506.67"/>
    <n v="19576.000499999998"/>
    <n v="19576.000499999998"/>
    <n v="13050.666999999999"/>
    <n v="32626.6675"/>
    <n v="26101.333999999999"/>
    <n v="19576.000499999998"/>
    <m/>
    <x v="21"/>
    <x v="22"/>
    <n v="0"/>
    <x v="4"/>
    <x v="3"/>
    <x v="0"/>
    <n v="19576.000499999998"/>
  </r>
  <r>
    <s v="A004"/>
    <x v="1"/>
    <s v="10025732"/>
    <x v="104"/>
    <s v="900"/>
    <s v="Compressed Air System-U34 - Compressed Air System-U34"/>
    <n v="14000"/>
    <n v="2100"/>
    <n v="2100"/>
    <n v="1400"/>
    <n v="3500"/>
    <n v="2800"/>
    <n v="2100"/>
    <m/>
    <x v="21"/>
    <x v="22"/>
    <n v="0"/>
    <x v="4"/>
    <x v="3"/>
    <x v="0"/>
    <n v="2100"/>
  </r>
  <r>
    <s v="A004"/>
    <x v="1"/>
    <s v="10025161"/>
    <x v="105"/>
    <s v="900"/>
    <s v="Condensate PolisherElement U34 - CondensatePolisherElement,U3-4"/>
    <n v="0"/>
    <n v="0"/>
    <n v="0"/>
    <n v="0"/>
    <n v="0"/>
    <n v="0"/>
    <n v="0"/>
    <n v="0"/>
    <x v="21"/>
    <x v="22"/>
    <n v="0"/>
    <x v="4"/>
    <x v="3"/>
    <x v="0"/>
    <n v="0"/>
  </r>
  <r>
    <s v="A004"/>
    <x v="1"/>
    <s v="10025739"/>
    <x v="147"/>
    <s v="900"/>
    <s v="Drag Chain Gearbox Rep-U34 - Drag Chain Gearbox Rep-U34"/>
    <n v="1721.61"/>
    <n v="258.24149999999997"/>
    <n v="258.24149999999997"/>
    <n v="172.161"/>
    <n v="430.40249999999997"/>
    <n v="344.322"/>
    <n v="258.24149999999997"/>
    <n v="258.24149999999997"/>
    <x v="21"/>
    <x v="22"/>
    <n v="-258.24149999999997"/>
    <x v="4"/>
    <x v="3"/>
    <x v="0"/>
    <n v="0"/>
  </r>
  <r>
    <s v="A004"/>
    <x v="1"/>
    <s v="10025750"/>
    <x v="159"/>
    <s v="900"/>
    <s v="Fire Prot. Underground Pipe-14 - Fire Prot. Underground Pipe-14"/>
    <n v="405.43"/>
    <n v="60.814500000000002"/>
    <n v="60.814500000000002"/>
    <n v="40.542999999999999"/>
    <n v="101.3575"/>
    <n v="81.085999999999999"/>
    <n v="60.814500000000002"/>
    <m/>
    <x v="21"/>
    <x v="22"/>
    <n v="0"/>
    <x v="4"/>
    <x v="3"/>
    <x v="0"/>
    <n v="60.814500000000002"/>
  </r>
  <r>
    <s v="A004"/>
    <x v="1"/>
    <s v="10025865"/>
    <x v="112"/>
    <s v="900"/>
    <s v="GSU Transformer Replacement - GSU Transformer Replacement"/>
    <n v="272480.53000000003"/>
    <n v="40872.0795"/>
    <n v="40872.0795"/>
    <n v="27248.053"/>
    <n v="68120.132500000007"/>
    <n v="54496.106"/>
    <n v="40872.0795"/>
    <m/>
    <x v="21"/>
    <x v="22"/>
    <n v="0"/>
    <x v="4"/>
    <x v="3"/>
    <x v="0"/>
    <n v="40872.0795"/>
  </r>
  <r>
    <s v="A004"/>
    <x v="1"/>
    <s v="10025932"/>
    <x v="113"/>
    <s v="900"/>
    <s v="GSU Transformer U34 - U34 GSU Spare Transformer"/>
    <n v="203357"/>
    <n v="30503.55"/>
    <n v="30503.55"/>
    <n v="20335.7"/>
    <n v="50839.25"/>
    <n v="40671.4"/>
    <n v="30503.55"/>
    <m/>
    <x v="21"/>
    <x v="22"/>
    <n v="0"/>
    <x v="4"/>
    <x v="3"/>
    <x v="0"/>
    <n v="30503.55"/>
  </r>
  <r>
    <s v="A004"/>
    <x v="1"/>
    <s v="10025761"/>
    <x v="148"/>
    <s v="900"/>
    <s v="Plant Floor/Floor Drain Rpl, U3-4 - Plant Floor/Floor Drain Rpl, U3-4"/>
    <n v="1449.72"/>
    <n v="217.458"/>
    <n v="217.458"/>
    <n v="144.97200000000001"/>
    <n v="362.43"/>
    <n v="289.94400000000002"/>
    <n v="217.458"/>
    <m/>
    <x v="21"/>
    <x v="22"/>
    <n v="0"/>
    <x v="4"/>
    <x v="3"/>
    <x v="0"/>
    <n v="217.458"/>
  </r>
  <r>
    <s v="A004"/>
    <x v="1"/>
    <s v="10025731"/>
    <x v="128"/>
    <s v="900"/>
    <s v="Scrubber ID Fan Mtr Rewnd-U34 - Scrubber ID Fan Mtr Rewnd-U34"/>
    <n v="51856"/>
    <n v="7778.4"/>
    <n v="7778.4"/>
    <n v="5185.6000000000004"/>
    <n v="12964"/>
    <n v="10371.200000000001"/>
    <n v="7778.4"/>
    <m/>
    <x v="21"/>
    <x v="22"/>
    <n v="0"/>
    <x v="4"/>
    <x v="3"/>
    <x v="0"/>
    <n v="7778.4"/>
  </r>
  <r>
    <s v="A004"/>
    <x v="1"/>
    <s v="10025730"/>
    <x v="129"/>
    <s v="900"/>
    <s v="Scrubber Lime Slaker Rpl-U34 - Scrubber Lime Slaker Rpl-U34"/>
    <n v="5993.38"/>
    <n v="899.00699999999995"/>
    <n v="899.00699999999995"/>
    <n v="599.33799999999997"/>
    <n v="1498.345"/>
    <n v="1198.6759999999999"/>
    <n v="899.00699999999995"/>
    <m/>
    <x v="21"/>
    <x v="22"/>
    <n v="0"/>
    <x v="4"/>
    <x v="3"/>
    <x v="0"/>
    <n v="899.00699999999995"/>
  </r>
  <r>
    <s v="A004"/>
    <x v="1"/>
    <s v="10025720"/>
    <x v="151"/>
    <s v="900"/>
    <s v="Scrubber Mist Eliminator-U34 - Scrubber Mist Eliminatoer-U34"/>
    <n v="45087.65"/>
    <n v="6763.1475"/>
    <n v="6763.1475"/>
    <n v="4508.7650000000003"/>
    <n v="11271.9125"/>
    <n v="9017.5300000000007"/>
    <n v="6763.1475"/>
    <m/>
    <x v="21"/>
    <x v="22"/>
    <n v="0"/>
    <x v="4"/>
    <x v="3"/>
    <x v="0"/>
    <n v="6763.1475"/>
  </r>
  <r>
    <s v="A004"/>
    <x v="1"/>
    <s v="10025733"/>
    <x v="130"/>
    <s v="900"/>
    <s v="Scrubber Reheater Panel Rpl,34 - Scrubber Reheater Panel Rpl,34"/>
    <n v="81829"/>
    <n v="12274.35"/>
    <n v="12274.35"/>
    <n v="8182.9"/>
    <n v="20457.25"/>
    <n v="16365.8"/>
    <n v="12274.35"/>
    <m/>
    <x v="21"/>
    <x v="22"/>
    <n v="0"/>
    <x v="4"/>
    <x v="3"/>
    <x v="0"/>
    <n v="12274.35"/>
  </r>
  <r>
    <s v="A004"/>
    <x v="1"/>
    <s v="10025749"/>
    <x v="136"/>
    <s v="900"/>
    <s v="Tool &amp; Equipment Purchase-U14 - Tool &amp; Equipment Purchase-U14"/>
    <n v="6646.32"/>
    <n v="996.94799999999998"/>
    <n v="996.94799999999998"/>
    <n v="664.63199999999995"/>
    <n v="1661.58"/>
    <n v="1329.2639999999999"/>
    <n v="996.94799999999998"/>
    <m/>
    <x v="21"/>
    <x v="22"/>
    <n v="0"/>
    <x v="4"/>
    <x v="3"/>
    <x v="0"/>
    <n v="996.94799999999998"/>
  </r>
  <r>
    <s v="A004"/>
    <x v="1"/>
    <s v="10023302"/>
    <x v="15"/>
    <s v="900"/>
    <s v="Water Management System,U34 - Water Management System, U34"/>
    <n v="1159301.08"/>
    <n v="173895.16200000001"/>
    <n v="173895.16200000001"/>
    <n v="115930.10799999999"/>
    <n v="289825.27"/>
    <n v="231860.21599999999"/>
    <n v="173895.16200000001"/>
    <m/>
    <x v="21"/>
    <x v="22"/>
    <n v="0"/>
    <x v="4"/>
    <x v="3"/>
    <x v="0"/>
    <n v="173895.16200000001"/>
  </r>
  <r>
    <s v="A004"/>
    <x v="1"/>
    <s v="10025764"/>
    <x v="167"/>
    <s v="900"/>
    <s v="Water Transfer Pump Purchase - Water Transfer Pump Purchase"/>
    <n v="3909.64"/>
    <n v="586.44600000000003"/>
    <n v="586.44600000000003"/>
    <n v="390.964"/>
    <n v="977.41"/>
    <n v="781.928"/>
    <n v="586.44600000000003"/>
    <m/>
    <x v="21"/>
    <x v="22"/>
    <n v="0"/>
    <x v="4"/>
    <x v="3"/>
    <x v="0"/>
    <n v="586.44600000000003"/>
  </r>
  <r>
    <s v="A003"/>
    <x v="0"/>
    <s v="10025741"/>
    <x v="168"/>
    <s v="900"/>
    <s v="Cathodic Prot-Condenser-U3 - Cathodic Prot-Condenser-U3"/>
    <n v="1000"/>
    <n v="150"/>
    <n v="150"/>
    <n v="100"/>
    <n v="250"/>
    <n v="200"/>
    <n v="150"/>
    <n v="150"/>
    <x v="22"/>
    <x v="23"/>
    <n v="-150"/>
    <x v="4"/>
    <x v="3"/>
    <x v="0"/>
    <n v="0"/>
  </r>
  <r>
    <s v="A003"/>
    <x v="0"/>
    <s v="10025740"/>
    <x v="156"/>
    <s v="900"/>
    <s v="Cathodic Protection-U34 - Cathodic Protection-U34"/>
    <n v="1375"/>
    <n v="206.25"/>
    <n v="206.25"/>
    <n v="137.5"/>
    <n v="343.75"/>
    <n v="275"/>
    <n v="206.25"/>
    <m/>
    <x v="22"/>
    <x v="23"/>
    <n v="0"/>
    <x v="4"/>
    <x v="3"/>
    <x v="0"/>
    <n v="206.25"/>
  </r>
  <r>
    <s v="A003"/>
    <x v="0"/>
    <s v="10025712"/>
    <x v="157"/>
    <s v="900"/>
    <s v="CCR - BC/XT Solids Waste Storage - CCR BC XT Solids Waste Storage"/>
    <n v="192870.66"/>
    <n v="28930.598999999998"/>
    <n v="28930.598999999998"/>
    <n v="19287.065999999999"/>
    <n v="48217.665000000001"/>
    <n v="38574.131999999998"/>
    <n v="28930.598999999998"/>
    <m/>
    <x v="22"/>
    <x v="23"/>
    <n v="0"/>
    <x v="4"/>
    <x v="3"/>
    <x v="0"/>
    <n v="28930.598999999998"/>
  </r>
  <r>
    <s v="A003"/>
    <x v="0"/>
    <s v="10025716"/>
    <x v="158"/>
    <s v="900"/>
    <s v="CCR - EHP - CCR EHP"/>
    <n v="69724.800000000003"/>
    <n v="10458.719999999999"/>
    <n v="10458.719999999999"/>
    <n v="6972.48"/>
    <n v="17431.2"/>
    <n v="13944.96"/>
    <n v="10458.719999999999"/>
    <m/>
    <x v="22"/>
    <x v="23"/>
    <n v="0"/>
    <x v="4"/>
    <x v="3"/>
    <x v="0"/>
    <n v="10458.719999999999"/>
  </r>
  <r>
    <s v="A003"/>
    <x v="0"/>
    <s v="10025732"/>
    <x v="104"/>
    <s v="900"/>
    <s v="Compressed Air System-U34 - Compressed Air System-U34"/>
    <n v="9569.19"/>
    <n v="1435.3785"/>
    <n v="1435.3785"/>
    <n v="956.91899999999998"/>
    <n v="2392.2975000000001"/>
    <n v="1913.838"/>
    <n v="1435.3785"/>
    <m/>
    <x v="22"/>
    <x v="23"/>
    <n v="0"/>
    <x v="4"/>
    <x v="3"/>
    <x v="0"/>
    <n v="1435.3785"/>
  </r>
  <r>
    <s v="A003"/>
    <x v="0"/>
    <s v="10025161"/>
    <x v="105"/>
    <s v="900"/>
    <s v="Condensate PolisherElement U34 - CondensatePolisherElement,U3-4"/>
    <n v="0"/>
    <n v="0"/>
    <n v="0"/>
    <n v="0"/>
    <n v="0"/>
    <n v="0"/>
    <n v="0"/>
    <n v="0"/>
    <x v="22"/>
    <x v="23"/>
    <n v="0"/>
    <x v="4"/>
    <x v="3"/>
    <x v="0"/>
    <n v="0"/>
  </r>
  <r>
    <s v="A003"/>
    <x v="0"/>
    <s v="10025739"/>
    <x v="147"/>
    <s v="900"/>
    <s v="Drag Chain Gearbox Rep-U34 - Drag Chain Gearbox Rep-U34"/>
    <n v="3196.79"/>
    <n v="479.51850000000002"/>
    <n v="479.51850000000002"/>
    <n v="319.67899999999997"/>
    <n v="799.19749999999999"/>
    <n v="639.35799999999995"/>
    <n v="479.51850000000002"/>
    <n v="479.51850000000002"/>
    <x v="22"/>
    <x v="23"/>
    <n v="-479.51850000000002"/>
    <x v="4"/>
    <x v="3"/>
    <x v="0"/>
    <n v="0"/>
  </r>
  <r>
    <s v="A003"/>
    <x v="0"/>
    <s v="10025750"/>
    <x v="159"/>
    <s v="900"/>
    <s v="Fire Prot. Underground Pipe-14 - Fire Prot. Underground Pipe-14"/>
    <n v="1291.5"/>
    <n v="193.72499999999999"/>
    <n v="193.72499999999999"/>
    <n v="129.15"/>
    <n v="322.875"/>
    <n v="258.3"/>
    <n v="193.72499999999999"/>
    <m/>
    <x v="22"/>
    <x v="23"/>
    <n v="0"/>
    <x v="4"/>
    <x v="3"/>
    <x v="0"/>
    <n v="193.72499999999999"/>
  </r>
  <r>
    <s v="A003"/>
    <x v="0"/>
    <s v="10025728"/>
    <x v="5"/>
    <s v="900"/>
    <s v="Groundwater Mitigation-U34 - Groundwater Mitigation-U34"/>
    <n v="15609.23"/>
    <n v="2341.3845000000001"/>
    <n v="2341.3845000000001"/>
    <n v="1560.923"/>
    <n v="3902.3074999999999"/>
    <n v="3121.846"/>
    <n v="2341.3845000000001"/>
    <m/>
    <x v="22"/>
    <x v="23"/>
    <n v="0"/>
    <x v="4"/>
    <x v="3"/>
    <x v="0"/>
    <n v="2341.3845000000001"/>
  </r>
  <r>
    <s v="A003"/>
    <x v="0"/>
    <s v="10025865"/>
    <x v="112"/>
    <s v="900"/>
    <s v="GSU Transformer Replacement - GSU Transformer Replacement"/>
    <n v="14195.89"/>
    <n v="2129.3834999999999"/>
    <n v="2129.3834999999999"/>
    <n v="1419.5889999999999"/>
    <n v="3548.9724999999999"/>
    <n v="2839.1779999999999"/>
    <n v="2129.3834999999999"/>
    <m/>
    <x v="22"/>
    <x v="23"/>
    <n v="0"/>
    <x v="4"/>
    <x v="3"/>
    <x v="0"/>
    <n v="2129.3834999999999"/>
  </r>
  <r>
    <s v="A003"/>
    <x v="0"/>
    <s v="10025763"/>
    <x v="164"/>
    <s v="900"/>
    <s v="Mill Alley/Crane/Hoist/Trolley - Mill Alley/Crane/Hoist/Trolley"/>
    <n v="129403.8"/>
    <n v="19410.57"/>
    <n v="19410.57"/>
    <n v="12940.38"/>
    <n v="32350.95"/>
    <n v="25880.76"/>
    <n v="19410.57"/>
    <n v="19410.57"/>
    <x v="22"/>
    <x v="23"/>
    <n v="-19410.57"/>
    <x v="4"/>
    <x v="3"/>
    <x v="0"/>
    <n v="0"/>
  </r>
  <r>
    <s v="A003"/>
    <x v="0"/>
    <s v="10025761"/>
    <x v="148"/>
    <s v="900"/>
    <s v="Plant Floor/Floor Drain Rpl, U3-4 - Plant Floor/Floor Drain Rpl, U3-4"/>
    <n v="12764.56"/>
    <n v="1914.684"/>
    <n v="1914.684"/>
    <n v="1276.4559999999999"/>
    <n v="3191.14"/>
    <n v="2552.9119999999998"/>
    <n v="1914.684"/>
    <m/>
    <x v="22"/>
    <x v="23"/>
    <n v="0"/>
    <x v="4"/>
    <x v="3"/>
    <x v="0"/>
    <n v="1914.684"/>
  </r>
  <r>
    <s v="A003"/>
    <x v="0"/>
    <s v="10025747"/>
    <x v="169"/>
    <s v="900"/>
    <s v="Plant Road Dust Control U14 - Plant Road Dust Control U14"/>
    <n v="14046.04"/>
    <n v="2106.9059999999999"/>
    <n v="2106.9059999999999"/>
    <n v="1404.604"/>
    <n v="3511.51"/>
    <n v="2809.2080000000001"/>
    <n v="2106.9059999999999"/>
    <m/>
    <x v="22"/>
    <x v="23"/>
    <n v="0"/>
    <x v="4"/>
    <x v="3"/>
    <x v="0"/>
    <n v="2106.9059999999999"/>
  </r>
  <r>
    <s v="A003"/>
    <x v="0"/>
    <s v="10025727"/>
    <x v="126"/>
    <s v="900"/>
    <s v="Relay Room Fire Protection-U34 - Relay Room Fire Protection-U34"/>
    <n v="1204.26"/>
    <n v="180.63900000000001"/>
    <n v="180.63900000000001"/>
    <n v="120.426"/>
    <n v="301.065"/>
    <n v="240.852"/>
    <n v="180.63900000000001"/>
    <m/>
    <x v="22"/>
    <x v="23"/>
    <n v="0"/>
    <x v="4"/>
    <x v="3"/>
    <x v="0"/>
    <n v="180.63900000000001"/>
  </r>
  <r>
    <s v="A003"/>
    <x v="0"/>
    <s v="10025730"/>
    <x v="129"/>
    <s v="900"/>
    <s v="Scrubber Lime Slaker Rpl-U34 - Scrubber Lime Slaker Rpl-U34"/>
    <n v="2876.29"/>
    <n v="431.44349999999997"/>
    <n v="431.44349999999997"/>
    <n v="287.62900000000002"/>
    <n v="719.07249999999999"/>
    <n v="575.25800000000004"/>
    <n v="431.44349999999997"/>
    <m/>
    <x v="22"/>
    <x v="23"/>
    <n v="0"/>
    <x v="4"/>
    <x v="3"/>
    <x v="0"/>
    <n v="431.44349999999997"/>
  </r>
  <r>
    <s v="A003"/>
    <x v="0"/>
    <s v="10025720"/>
    <x v="151"/>
    <s v="900"/>
    <s v="Scrubber Mist Eliminator-U34 - Scrubber Mist Eliminatoer-U34"/>
    <n v="161504.95999999999"/>
    <n v="24225.743999999999"/>
    <n v="24225.743999999999"/>
    <n v="16150.495999999999"/>
    <n v="40376.239999999998"/>
    <n v="32300.991999999998"/>
    <n v="24225.743999999999"/>
    <m/>
    <x v="22"/>
    <x v="23"/>
    <n v="0"/>
    <x v="4"/>
    <x v="3"/>
    <x v="0"/>
    <n v="24225.743999999999"/>
  </r>
  <r>
    <s v="A003"/>
    <x v="0"/>
    <s v="10025752"/>
    <x v="170"/>
    <s v="900"/>
    <s v="Vehicle Replacement - 1-4 - 5 Year Life"/>
    <n v="8598.7999999999993"/>
    <n v="1289.82"/>
    <n v="1289.82"/>
    <n v="859.88"/>
    <n v="2149.6999999999998"/>
    <n v="1719.76"/>
    <n v="1289.82"/>
    <m/>
    <x v="22"/>
    <x v="23"/>
    <n v="0"/>
    <x v="4"/>
    <x v="3"/>
    <x v="0"/>
    <n v="1289.82"/>
  </r>
  <r>
    <s v="A003"/>
    <x v="0"/>
    <s v="10023302"/>
    <x v="15"/>
    <s v="900"/>
    <s v="Water Management System,U34 - Water Management System, U34"/>
    <n v="828436.56"/>
    <n v="124265.484"/>
    <n v="124265.484"/>
    <n v="82843.656000000003"/>
    <n v="207109.14"/>
    <n v="165687.31200000001"/>
    <n v="124265.484"/>
    <m/>
    <x v="22"/>
    <x v="23"/>
    <n v="0"/>
    <x v="4"/>
    <x v="3"/>
    <x v="0"/>
    <n v="124265.484"/>
  </r>
  <r>
    <s v="A003"/>
    <x v="0"/>
    <s v="10025742"/>
    <x v="171"/>
    <s v="900"/>
    <s v="WECC Compliance-U34 - WECC Compliance-U34"/>
    <n v="6115"/>
    <n v="917.25"/>
    <n v="917.25"/>
    <n v="611.5"/>
    <n v="1528.75"/>
    <n v="1223"/>
    <n v="917.25"/>
    <n v="917.25"/>
    <x v="22"/>
    <x v="23"/>
    <n v="-917.25"/>
    <x v="4"/>
    <x v="3"/>
    <x v="0"/>
    <n v="0"/>
  </r>
  <r>
    <s v="A003"/>
    <x v="0"/>
    <s v="10025756"/>
    <x v="152"/>
    <s v="900"/>
    <s v="Welding Equipment Rpl. U14 - Welding Equipment Repl. U14"/>
    <n v="1071.5"/>
    <n v="160.72499999999999"/>
    <n v="160.72499999999999"/>
    <n v="107.15"/>
    <n v="267.875"/>
    <n v="214.3"/>
    <n v="160.72499999999999"/>
    <m/>
    <x v="22"/>
    <x v="23"/>
    <n v="0"/>
    <x v="4"/>
    <x v="3"/>
    <x v="0"/>
    <n v="160.72499999999999"/>
  </r>
  <r>
    <s v="A004"/>
    <x v="1"/>
    <s v="10025719"/>
    <x v="47"/>
    <s v="900"/>
    <s v="Boiler Snubber&amp;HangerRpl-U4 - Boiler Snubber&amp;HangerRpl-U4"/>
    <n v="463.9"/>
    <n v="69.584999999999994"/>
    <n v="69.584999999999994"/>
    <n v="46.39"/>
    <n v="115.97499999999999"/>
    <n v="92.78"/>
    <n v="69.584999999999994"/>
    <m/>
    <x v="22"/>
    <x v="23"/>
    <n v="0"/>
    <x v="4"/>
    <x v="3"/>
    <x v="0"/>
    <n v="69.584999999999994"/>
  </r>
  <r>
    <s v="A004"/>
    <x v="1"/>
    <s v="10025740"/>
    <x v="156"/>
    <s v="900"/>
    <s v="Cathodic Protection-U34 - Cathodic Protection-U34"/>
    <n v="1375"/>
    <n v="206.25"/>
    <n v="206.25"/>
    <n v="137.5"/>
    <n v="343.75"/>
    <n v="275"/>
    <n v="206.25"/>
    <m/>
    <x v="22"/>
    <x v="23"/>
    <n v="0"/>
    <x v="4"/>
    <x v="3"/>
    <x v="0"/>
    <n v="206.25"/>
  </r>
  <r>
    <s v="A004"/>
    <x v="1"/>
    <s v="10025712"/>
    <x v="157"/>
    <s v="900"/>
    <s v="CCR - BC/XT Solids Waste Storage - CCR BC XT Solids Waste Storage"/>
    <n v="192870.72"/>
    <n v="28930.608"/>
    <n v="28930.608"/>
    <n v="19287.072"/>
    <n v="48217.68"/>
    <n v="38574.144"/>
    <n v="28930.608"/>
    <m/>
    <x v="22"/>
    <x v="23"/>
    <n v="0"/>
    <x v="4"/>
    <x v="3"/>
    <x v="0"/>
    <n v="28930.608"/>
  </r>
  <r>
    <s v="A004"/>
    <x v="1"/>
    <s v="10025716"/>
    <x v="158"/>
    <s v="900"/>
    <s v="CCR - EHP - CCR EHP"/>
    <n v="69724.789999999994"/>
    <n v="10458.718500000001"/>
    <n v="10458.718500000001"/>
    <n v="6972.4790000000003"/>
    <n v="17431.197499999998"/>
    <n v="13944.958000000001"/>
    <n v="10458.718500000001"/>
    <m/>
    <x v="22"/>
    <x v="23"/>
    <n v="0"/>
    <x v="4"/>
    <x v="3"/>
    <x v="0"/>
    <n v="10458.718500000001"/>
  </r>
  <r>
    <s v="A004"/>
    <x v="1"/>
    <s v="10025732"/>
    <x v="104"/>
    <s v="900"/>
    <s v="Compressed Air System-U34 - Compressed Air System-U34"/>
    <n v="9569.18"/>
    <n v="1435.377"/>
    <n v="1435.377"/>
    <n v="956.91800000000001"/>
    <n v="2392.2950000000001"/>
    <n v="1913.836"/>
    <n v="1435.377"/>
    <m/>
    <x v="22"/>
    <x v="23"/>
    <n v="0"/>
    <x v="4"/>
    <x v="3"/>
    <x v="0"/>
    <n v="1435.377"/>
  </r>
  <r>
    <s v="A004"/>
    <x v="1"/>
    <s v="10025161"/>
    <x v="105"/>
    <s v="900"/>
    <s v="Condensate PolisherElement U34 - CondensatePolisherElement,U3-4"/>
    <n v="0"/>
    <n v="0"/>
    <n v="0"/>
    <n v="0"/>
    <n v="0"/>
    <n v="0"/>
    <n v="0"/>
    <n v="0"/>
    <x v="22"/>
    <x v="23"/>
    <n v="0"/>
    <x v="4"/>
    <x v="3"/>
    <x v="0"/>
    <n v="0"/>
  </r>
  <r>
    <s v="A004"/>
    <x v="1"/>
    <s v="10025739"/>
    <x v="147"/>
    <s v="900"/>
    <s v="Drag Chain Gearbox Rep-U34 - Drag Chain Gearbox Rep-U34"/>
    <n v="3196.81"/>
    <n v="479.5215"/>
    <n v="479.5215"/>
    <n v="319.68099999999998"/>
    <n v="799.20249999999999"/>
    <n v="639.36199999999997"/>
    <n v="479.5215"/>
    <n v="479.5215"/>
    <x v="22"/>
    <x v="23"/>
    <n v="-479.5215"/>
    <x v="4"/>
    <x v="3"/>
    <x v="0"/>
    <n v="0"/>
  </r>
  <r>
    <s v="A004"/>
    <x v="1"/>
    <s v="10025750"/>
    <x v="159"/>
    <s v="900"/>
    <s v="Fire Prot. Underground Pipe-14 - Fire Prot. Underground Pipe-14"/>
    <n v="1291.55"/>
    <n v="193.73249999999999"/>
    <n v="193.73249999999999"/>
    <n v="129.155"/>
    <n v="322.88749999999999"/>
    <n v="258.31"/>
    <n v="193.73249999999999"/>
    <m/>
    <x v="22"/>
    <x v="23"/>
    <n v="0"/>
    <x v="4"/>
    <x v="3"/>
    <x v="0"/>
    <n v="193.73249999999999"/>
  </r>
  <r>
    <s v="A004"/>
    <x v="1"/>
    <s v="10025728"/>
    <x v="5"/>
    <s v="900"/>
    <s v="Groundwater Mitigation-U34 - Groundwater Mitigation-U34"/>
    <n v="15609.24"/>
    <n v="2341.386"/>
    <n v="2341.386"/>
    <n v="1560.924"/>
    <n v="3902.31"/>
    <n v="3121.848"/>
    <n v="2341.386"/>
    <m/>
    <x v="22"/>
    <x v="23"/>
    <n v="0"/>
    <x v="4"/>
    <x v="3"/>
    <x v="0"/>
    <n v="2341.386"/>
  </r>
  <r>
    <s v="A004"/>
    <x v="1"/>
    <s v="10025865"/>
    <x v="112"/>
    <s v="900"/>
    <s v="GSU Transformer Replacement - GSU Transformer Replacement"/>
    <n v="14195.86"/>
    <n v="2129.3789999999999"/>
    <n v="2129.3789999999999"/>
    <n v="1419.586"/>
    <n v="3548.9650000000001"/>
    <n v="2839.172"/>
    <n v="2129.3789999999999"/>
    <m/>
    <x v="22"/>
    <x v="23"/>
    <n v="0"/>
    <x v="4"/>
    <x v="3"/>
    <x v="0"/>
    <n v="2129.3789999999999"/>
  </r>
  <r>
    <s v="A004"/>
    <x v="1"/>
    <s v="10025761"/>
    <x v="148"/>
    <s v="900"/>
    <s v="Plant Floor/Floor Drain Rpl, U3-4 - Plant Floor/Floor Drain Rpl, U3-4"/>
    <n v="12764.54"/>
    <n v="1914.681"/>
    <n v="1914.681"/>
    <n v="1276.454"/>
    <n v="3191.1350000000002"/>
    <n v="2552.9079999999999"/>
    <n v="1914.681"/>
    <m/>
    <x v="22"/>
    <x v="23"/>
    <n v="0"/>
    <x v="4"/>
    <x v="3"/>
    <x v="0"/>
    <n v="1914.681"/>
  </r>
  <r>
    <s v="A004"/>
    <x v="1"/>
    <s v="10025747"/>
    <x v="169"/>
    <s v="900"/>
    <s v="Plant Road Dust Control U14 - Plant Road Dust Control U14"/>
    <n v="14046.04"/>
    <n v="2106.9059999999999"/>
    <n v="2106.9059999999999"/>
    <n v="1404.604"/>
    <n v="3511.51"/>
    <n v="2809.2080000000001"/>
    <n v="2106.9059999999999"/>
    <m/>
    <x v="22"/>
    <x v="23"/>
    <n v="0"/>
    <x v="4"/>
    <x v="3"/>
    <x v="0"/>
    <n v="2106.9059999999999"/>
  </r>
  <r>
    <s v="A004"/>
    <x v="1"/>
    <s v="10025727"/>
    <x v="126"/>
    <s v="900"/>
    <s v="Relay Room Fire Protection-U34 - Relay Room Fire Protection-U34"/>
    <n v="1204.26"/>
    <n v="180.63900000000001"/>
    <n v="180.63900000000001"/>
    <n v="120.426"/>
    <n v="301.065"/>
    <n v="240.852"/>
    <n v="180.63900000000001"/>
    <m/>
    <x v="22"/>
    <x v="23"/>
    <n v="0"/>
    <x v="4"/>
    <x v="3"/>
    <x v="0"/>
    <n v="180.63900000000001"/>
  </r>
  <r>
    <s v="A004"/>
    <x v="1"/>
    <s v="10025730"/>
    <x v="129"/>
    <s v="900"/>
    <s v="Scrubber Lime Slaker Rpl-U34 - Scrubber Lime Slaker Rpl-U34"/>
    <n v="2876.28"/>
    <n v="431.44200000000001"/>
    <n v="431.44200000000001"/>
    <n v="287.62799999999999"/>
    <n v="719.07"/>
    <n v="575.25599999999997"/>
    <n v="431.44200000000001"/>
    <m/>
    <x v="22"/>
    <x v="23"/>
    <n v="0"/>
    <x v="4"/>
    <x v="3"/>
    <x v="0"/>
    <n v="431.44200000000001"/>
  </r>
  <r>
    <s v="A004"/>
    <x v="1"/>
    <s v="10025720"/>
    <x v="151"/>
    <s v="900"/>
    <s v="Scrubber Mist Eliminator-U34 - Scrubber Mist Eliminatoer-U34"/>
    <n v="161504.95999999999"/>
    <n v="24225.743999999999"/>
    <n v="24225.743999999999"/>
    <n v="16150.495999999999"/>
    <n v="40376.239999999998"/>
    <n v="32300.991999999998"/>
    <n v="24225.743999999999"/>
    <m/>
    <x v="22"/>
    <x v="23"/>
    <n v="0"/>
    <x v="4"/>
    <x v="3"/>
    <x v="0"/>
    <n v="24225.743999999999"/>
  </r>
  <r>
    <s v="A004"/>
    <x v="1"/>
    <s v="10025752"/>
    <x v="170"/>
    <s v="900"/>
    <s v="Vehicle Replacement - 1-4 - 5 Year Life"/>
    <n v="8598.7999999999993"/>
    <n v="1289.82"/>
    <n v="1289.82"/>
    <n v="859.88"/>
    <n v="2149.6999999999998"/>
    <n v="1719.76"/>
    <n v="1289.82"/>
    <m/>
    <x v="22"/>
    <x v="23"/>
    <n v="0"/>
    <x v="4"/>
    <x v="3"/>
    <x v="0"/>
    <n v="1289.82"/>
  </r>
  <r>
    <s v="A004"/>
    <x v="1"/>
    <s v="10023302"/>
    <x v="15"/>
    <s v="900"/>
    <s v="Water Management System,U34 - Water Management System, U34"/>
    <n v="828435.96"/>
    <n v="124265.394"/>
    <n v="124265.394"/>
    <n v="82843.596000000005"/>
    <n v="207108.99"/>
    <n v="165687.19200000001"/>
    <n v="124265.394"/>
    <m/>
    <x v="22"/>
    <x v="23"/>
    <n v="0"/>
    <x v="4"/>
    <x v="3"/>
    <x v="0"/>
    <n v="124265.394"/>
  </r>
  <r>
    <s v="A004"/>
    <x v="1"/>
    <s v="10025742"/>
    <x v="171"/>
    <s v="900"/>
    <s v="WECC Compliance-U34 - WECC Compliance-U34"/>
    <n v="6115"/>
    <n v="917.25"/>
    <n v="917.25"/>
    <n v="611.5"/>
    <n v="1528.75"/>
    <n v="1223"/>
    <n v="917.25"/>
    <n v="917.25"/>
    <x v="22"/>
    <x v="23"/>
    <n v="-917.25"/>
    <x v="4"/>
    <x v="3"/>
    <x v="0"/>
    <n v="0"/>
  </r>
  <r>
    <s v="A004"/>
    <x v="1"/>
    <s v="10025756"/>
    <x v="152"/>
    <s v="900"/>
    <s v="Welding Equipment Rpl. U14 - Welding Equipment Repl. U14"/>
    <n v="1071.5"/>
    <n v="160.72499999999999"/>
    <n v="160.72499999999999"/>
    <n v="107.15"/>
    <n v="267.875"/>
    <n v="214.3"/>
    <n v="160.72499999999999"/>
    <m/>
    <x v="22"/>
    <x v="23"/>
    <n v="0"/>
    <x v="4"/>
    <x v="3"/>
    <x v="0"/>
    <n v="160.72499999999999"/>
  </r>
  <r>
    <s v="A003"/>
    <x v="0"/>
    <s v="10025740"/>
    <x v="156"/>
    <s v="900"/>
    <s v="Cathodic Protection-U34 - Cathodic Protection-U34"/>
    <n v="550"/>
    <n v="82.5"/>
    <n v="82.5"/>
    <n v="55"/>
    <n v="137.5"/>
    <n v="110"/>
    <n v="82.5"/>
    <m/>
    <x v="23"/>
    <x v="24"/>
    <n v="0"/>
    <x v="4"/>
    <x v="3"/>
    <x v="0"/>
    <n v="82.5"/>
  </r>
  <r>
    <s v="A003"/>
    <x v="0"/>
    <s v="10025712"/>
    <x v="157"/>
    <s v="900"/>
    <s v="CCR - BC/XT Solids Waste Storage - CCR BC XT Solids Waste Storage"/>
    <n v="27423.42"/>
    <n v="4113.5129999999999"/>
    <n v="4113.5129999999999"/>
    <n v="2742.3420000000001"/>
    <n v="6855.8549999999996"/>
    <n v="5484.6840000000002"/>
    <n v="4113.5129999999999"/>
    <m/>
    <x v="23"/>
    <x v="24"/>
    <n v="0"/>
    <x v="4"/>
    <x v="3"/>
    <x v="0"/>
    <n v="4113.5129999999999"/>
  </r>
  <r>
    <s v="A003"/>
    <x v="0"/>
    <s v="10025716"/>
    <x v="158"/>
    <s v="900"/>
    <s v="CCR - EHP - CCR EHP"/>
    <n v="7324.3"/>
    <n v="1098.645"/>
    <n v="1098.645"/>
    <n v="732.43"/>
    <n v="1831.075"/>
    <n v="1464.86"/>
    <n v="1098.645"/>
    <m/>
    <x v="23"/>
    <x v="24"/>
    <n v="0"/>
    <x v="4"/>
    <x v="3"/>
    <x v="0"/>
    <n v="1098.645"/>
  </r>
  <r>
    <s v="A003"/>
    <x v="0"/>
    <s v="10026151"/>
    <x v="172"/>
    <s v="900"/>
    <s v="Colstrip PBX U1-4 - Colstrip PBX"/>
    <n v="40378.269999999997"/>
    <n v="6056.7404999999999"/>
    <n v="6056.7404999999999"/>
    <n v="4037.8270000000002"/>
    <n v="10094.567499999999"/>
    <n v="8075.6540000000005"/>
    <n v="6056.7404999999999"/>
    <m/>
    <x v="23"/>
    <x v="24"/>
    <n v="0"/>
    <x v="4"/>
    <x v="3"/>
    <x v="0"/>
    <n v="6056.7404999999999"/>
  </r>
  <r>
    <s v="A003"/>
    <x v="0"/>
    <s v="10025732"/>
    <x v="104"/>
    <s v="900"/>
    <s v="Compressed Air System-U34 - Compressed Air System-U34"/>
    <n v="8765.91"/>
    <n v="1314.8865000000001"/>
    <n v="1314.8865000000001"/>
    <n v="876.59100000000001"/>
    <n v="2191.4775"/>
    <n v="1753.182"/>
    <n v="1314.8865000000001"/>
    <m/>
    <x v="23"/>
    <x v="24"/>
    <n v="0"/>
    <x v="4"/>
    <x v="3"/>
    <x v="0"/>
    <n v="1314.8865000000001"/>
  </r>
  <r>
    <s v="A003"/>
    <x v="0"/>
    <s v="10025161"/>
    <x v="105"/>
    <s v="900"/>
    <s v="Condensate PolisherElement U34 - CondensatePolisherElement,U3-4"/>
    <n v="-38803.49"/>
    <n v="-5820.5235000000002"/>
    <n v="-5820.5235000000002"/>
    <n v="-3880.3490000000002"/>
    <n v="-9700.8724999999995"/>
    <n v="-7760.6980000000003"/>
    <n v="-5820.5235000000002"/>
    <n v="-5820.5235000000002"/>
    <x v="23"/>
    <x v="24"/>
    <n v="5820.5235000000002"/>
    <x v="4"/>
    <x v="3"/>
    <x v="0"/>
    <n v="0"/>
  </r>
  <r>
    <s v="A003"/>
    <x v="0"/>
    <s v="10025739"/>
    <x v="147"/>
    <s v="900"/>
    <s v="Drag Chain Gearbox Rep-U34 - Drag Chain Gearbox Rep-U34"/>
    <n v="-302.72000000000003"/>
    <n v="-45.408000000000001"/>
    <n v="-45.408000000000001"/>
    <n v="-30.271999999999998"/>
    <n v="-75.680000000000007"/>
    <n v="-60.543999999999997"/>
    <n v="-45.408000000000001"/>
    <n v="-45.408000000000001"/>
    <x v="23"/>
    <x v="24"/>
    <n v="45.408000000000001"/>
    <x v="4"/>
    <x v="3"/>
    <x v="0"/>
    <n v="0"/>
  </r>
  <r>
    <s v="A003"/>
    <x v="0"/>
    <s v="10025750"/>
    <x v="159"/>
    <s v="900"/>
    <s v="Fire Prot. Underground Pipe-14 - Fire Prot. Underground Pipe-14"/>
    <n v="565.46"/>
    <n v="84.819000000000003"/>
    <n v="84.819000000000003"/>
    <n v="56.545999999999999"/>
    <n v="141.36500000000001"/>
    <n v="113.092"/>
    <n v="84.819000000000003"/>
    <m/>
    <x v="23"/>
    <x v="24"/>
    <n v="0"/>
    <x v="4"/>
    <x v="3"/>
    <x v="0"/>
    <n v="84.819000000000003"/>
  </r>
  <r>
    <s v="A003"/>
    <x v="0"/>
    <s v="10025728"/>
    <x v="5"/>
    <s v="900"/>
    <s v="Groundwater Mitigation-U34 - Groundwater Mitigation-U34"/>
    <n v="41789.43"/>
    <n v="6268.4144999999999"/>
    <n v="6268.4144999999999"/>
    <n v="4178.9430000000002"/>
    <n v="10447.3575"/>
    <n v="8357.8860000000004"/>
    <n v="6268.4144999999999"/>
    <m/>
    <x v="23"/>
    <x v="24"/>
    <n v="0"/>
    <x v="4"/>
    <x v="3"/>
    <x v="0"/>
    <n v="6268.4144999999999"/>
  </r>
  <r>
    <s v="A003"/>
    <x v="0"/>
    <s v="10025865"/>
    <x v="112"/>
    <s v="900"/>
    <s v="GSU Transformer Replacement - GSU Transformer Replacement"/>
    <n v="1079.28"/>
    <n v="161.892"/>
    <n v="161.892"/>
    <n v="107.928"/>
    <n v="269.82"/>
    <n v="215.85599999999999"/>
    <n v="161.892"/>
    <m/>
    <x v="23"/>
    <x v="24"/>
    <n v="0"/>
    <x v="4"/>
    <x v="3"/>
    <x v="0"/>
    <n v="161.892"/>
  </r>
  <r>
    <s v="A003"/>
    <x v="0"/>
    <s v="10025761"/>
    <x v="148"/>
    <s v="900"/>
    <s v="Plant Floor/Floor Drain Rpl, U3-4 - Plant Floor/Floor Drain Rpl, U3-4"/>
    <n v="28986.78"/>
    <n v="4348.0169999999998"/>
    <n v="4348.0169999999998"/>
    <n v="2898.6779999999999"/>
    <n v="7246.6949999999997"/>
    <n v="5797.3559999999998"/>
    <n v="4348.0169999999998"/>
    <m/>
    <x v="23"/>
    <x v="24"/>
    <n v="0"/>
    <x v="4"/>
    <x v="3"/>
    <x v="0"/>
    <n v="4348.0169999999998"/>
  </r>
  <r>
    <s v="A003"/>
    <x v="0"/>
    <s v="10025747"/>
    <x v="169"/>
    <s v="900"/>
    <s v="Plant Road Dust Control U14 - Plant Road Dust Control U14"/>
    <n v="9309.0400000000009"/>
    <n v="1396.356"/>
    <n v="1396.356"/>
    <n v="930.904"/>
    <n v="2327.2600000000002"/>
    <n v="1861.808"/>
    <n v="1396.356"/>
    <m/>
    <x v="23"/>
    <x v="24"/>
    <n v="0"/>
    <x v="4"/>
    <x v="3"/>
    <x v="0"/>
    <n v="1396.356"/>
  </r>
  <r>
    <s v="A003"/>
    <x v="0"/>
    <s v="10025223"/>
    <x v="125"/>
    <s v="900"/>
    <s v="Pond Return Pumps-Dsl Gen U3-4 - Pond Return Pumps-Dsl Gen U3-4"/>
    <n v="934.8"/>
    <n v="140.22"/>
    <n v="140.22"/>
    <n v="93.48"/>
    <n v="233.7"/>
    <n v="186.96"/>
    <n v="140.22"/>
    <m/>
    <x v="23"/>
    <x v="24"/>
    <n v="0"/>
    <x v="4"/>
    <x v="3"/>
    <x v="0"/>
    <n v="140.22"/>
  </r>
  <r>
    <s v="A003"/>
    <x v="0"/>
    <s v="10025727"/>
    <x v="126"/>
    <s v="900"/>
    <s v="Relay Room Fire Protection-U34 - Relay Room Fire Protection-U34"/>
    <n v="8639.67"/>
    <n v="1295.9504999999999"/>
    <n v="1295.9504999999999"/>
    <n v="863.96699999999998"/>
    <n v="2159.9175"/>
    <n v="1727.934"/>
    <n v="1295.9504999999999"/>
    <m/>
    <x v="23"/>
    <x v="24"/>
    <n v="0"/>
    <x v="4"/>
    <x v="3"/>
    <x v="0"/>
    <n v="1295.9504999999999"/>
  </r>
  <r>
    <s v="A003"/>
    <x v="0"/>
    <s v="10025730"/>
    <x v="129"/>
    <s v="900"/>
    <s v="Scrubber Lime Slaker Rpl-U34 - Scrubber Lime Slaker Rpl-U34"/>
    <n v="71478.600000000006"/>
    <n v="10721.79"/>
    <n v="10721.79"/>
    <n v="7147.86"/>
    <n v="17869.650000000001"/>
    <n v="14295.72"/>
    <n v="10721.79"/>
    <m/>
    <x v="23"/>
    <x v="24"/>
    <n v="0"/>
    <x v="4"/>
    <x v="3"/>
    <x v="0"/>
    <n v="10721.79"/>
  </r>
  <r>
    <s v="A003"/>
    <x v="0"/>
    <s v="10025720"/>
    <x v="151"/>
    <s v="900"/>
    <s v="Scrubber Mist Eliminator-U34 - Scrubber Mist Eliminatoer-U34"/>
    <n v="462176.96"/>
    <n v="69326.543999999994"/>
    <n v="69326.543999999994"/>
    <n v="46217.696000000004"/>
    <n v="115544.24"/>
    <n v="92435.392000000007"/>
    <n v="69326.543999999994"/>
    <m/>
    <x v="23"/>
    <x v="24"/>
    <n v="0"/>
    <x v="4"/>
    <x v="3"/>
    <x v="0"/>
    <n v="69326.543999999994"/>
  </r>
  <r>
    <s v="A003"/>
    <x v="0"/>
    <s v="10025752"/>
    <x v="170"/>
    <s v="900"/>
    <s v="Vehicle Replacement - 1-4 - 5 Year Life"/>
    <n v="7529.9"/>
    <n v="1129.4849999999999"/>
    <n v="1129.4849999999999"/>
    <n v="752.99"/>
    <n v="1882.4749999999999"/>
    <n v="1505.98"/>
    <n v="1129.4849999999999"/>
    <m/>
    <x v="23"/>
    <x v="24"/>
    <n v="0"/>
    <x v="4"/>
    <x v="3"/>
    <x v="0"/>
    <n v="1129.4849999999999"/>
  </r>
  <r>
    <s v="A003"/>
    <x v="0"/>
    <s v="10023302"/>
    <x v="15"/>
    <s v="900"/>
    <s v="Water Management System,U34 - Water Management System, U34"/>
    <n v="345821.07"/>
    <n v="51873.160499999998"/>
    <n v="51873.160499999998"/>
    <n v="34582.107000000004"/>
    <n v="86455.267500000002"/>
    <n v="69164.214000000007"/>
    <n v="51873.160499999998"/>
    <m/>
    <x v="23"/>
    <x v="24"/>
    <n v="0"/>
    <x v="4"/>
    <x v="3"/>
    <x v="0"/>
    <n v="51873.160499999998"/>
  </r>
  <r>
    <s v="A004"/>
    <x v="1"/>
    <s v="10025719"/>
    <x v="47"/>
    <s v="900"/>
    <s v="Boiler Snubber&amp;HangerRpl-U4 - Boiler Snubber&amp;HangerRpl-U4"/>
    <n v="2589.0300000000002"/>
    <n v="388.35449999999997"/>
    <n v="388.35449999999997"/>
    <n v="258.90300000000002"/>
    <n v="647.25750000000005"/>
    <n v="517.80600000000004"/>
    <n v="388.35449999999997"/>
    <m/>
    <x v="23"/>
    <x v="24"/>
    <n v="0"/>
    <x v="4"/>
    <x v="3"/>
    <x v="0"/>
    <n v="388.35449999999997"/>
  </r>
  <r>
    <s v="A004"/>
    <x v="1"/>
    <s v="10025740"/>
    <x v="156"/>
    <s v="900"/>
    <s v="Cathodic Protection-U34 - Cathodic Protection-U34"/>
    <n v="550"/>
    <n v="82.5"/>
    <n v="82.5"/>
    <n v="55"/>
    <n v="137.5"/>
    <n v="110"/>
    <n v="82.5"/>
    <m/>
    <x v="23"/>
    <x v="24"/>
    <n v="0"/>
    <x v="4"/>
    <x v="3"/>
    <x v="0"/>
    <n v="82.5"/>
  </r>
  <r>
    <s v="A004"/>
    <x v="1"/>
    <s v="10025712"/>
    <x v="157"/>
    <s v="900"/>
    <s v="CCR - BC/XT Solids Waste Storage - CCR BC XT Solids Waste Storage"/>
    <n v="27423.39"/>
    <n v="4113.5084999999999"/>
    <n v="4113.5084999999999"/>
    <n v="2742.3389999999999"/>
    <n v="6855.8474999999999"/>
    <n v="5484.6779999999999"/>
    <n v="4113.5084999999999"/>
    <m/>
    <x v="23"/>
    <x v="24"/>
    <n v="0"/>
    <x v="4"/>
    <x v="3"/>
    <x v="0"/>
    <n v="4113.5084999999999"/>
  </r>
  <r>
    <s v="A004"/>
    <x v="1"/>
    <s v="10025716"/>
    <x v="158"/>
    <s v="900"/>
    <s v="CCR - EHP - CCR EHP"/>
    <n v="7324.34"/>
    <n v="1098.6510000000001"/>
    <n v="1098.6510000000001"/>
    <n v="732.43399999999997"/>
    <n v="1831.085"/>
    <n v="1464.8679999999999"/>
    <n v="1098.6510000000001"/>
    <m/>
    <x v="23"/>
    <x v="24"/>
    <n v="0"/>
    <x v="4"/>
    <x v="3"/>
    <x v="0"/>
    <n v="1098.6510000000001"/>
  </r>
  <r>
    <s v="A004"/>
    <x v="1"/>
    <s v="10026151"/>
    <x v="172"/>
    <s v="900"/>
    <s v="Colstrip PBX U1-4 - Colstrip PBX"/>
    <n v="40378.269999999997"/>
    <n v="6056.7404999999999"/>
    <n v="6056.7404999999999"/>
    <n v="4037.8270000000002"/>
    <n v="10094.567499999999"/>
    <n v="8075.6540000000005"/>
    <n v="6056.7404999999999"/>
    <m/>
    <x v="23"/>
    <x v="24"/>
    <n v="0"/>
    <x v="4"/>
    <x v="3"/>
    <x v="0"/>
    <n v="6056.7404999999999"/>
  </r>
  <r>
    <s v="A004"/>
    <x v="1"/>
    <s v="10025732"/>
    <x v="104"/>
    <s v="900"/>
    <s v="Compressed Air System-U34 - Compressed Air System-U34"/>
    <n v="8765.83"/>
    <n v="1314.8744999999999"/>
    <n v="1314.8744999999999"/>
    <n v="876.58299999999997"/>
    <n v="2191.4575"/>
    <n v="1753.1659999999999"/>
    <n v="1314.8744999999999"/>
    <m/>
    <x v="23"/>
    <x v="24"/>
    <n v="0"/>
    <x v="4"/>
    <x v="3"/>
    <x v="0"/>
    <n v="1314.8744999999999"/>
  </r>
  <r>
    <s v="A004"/>
    <x v="1"/>
    <s v="10025161"/>
    <x v="105"/>
    <s v="900"/>
    <s v="Condensate PolisherElement U34 - CondensatePolisherElement,U3-4"/>
    <n v="-38803.49"/>
    <n v="-5820.5235000000002"/>
    <n v="-5820.5235000000002"/>
    <n v="-3880.3490000000002"/>
    <n v="-9700.8724999999995"/>
    <n v="-7760.6980000000003"/>
    <n v="-5820.5235000000002"/>
    <n v="-5820.5235000000002"/>
    <x v="23"/>
    <x v="24"/>
    <n v="5820.5235000000002"/>
    <x v="4"/>
    <x v="3"/>
    <x v="0"/>
    <n v="0"/>
  </r>
  <r>
    <s v="A004"/>
    <x v="1"/>
    <s v="10025739"/>
    <x v="147"/>
    <s v="900"/>
    <s v="Drag Chain Gearbox Rep-U34 - Drag Chain Gearbox Rep-U34"/>
    <n v="-302.75"/>
    <n v="-45.412500000000001"/>
    <n v="-45.412500000000001"/>
    <n v="-30.274999999999999"/>
    <n v="-75.6875"/>
    <n v="-60.55"/>
    <n v="-45.412500000000001"/>
    <n v="-45.412500000000001"/>
    <x v="23"/>
    <x v="24"/>
    <n v="45.412500000000001"/>
    <x v="4"/>
    <x v="3"/>
    <x v="0"/>
    <n v="0"/>
  </r>
  <r>
    <s v="A004"/>
    <x v="1"/>
    <s v="10025750"/>
    <x v="159"/>
    <s v="900"/>
    <s v="Fire Prot. Underground Pipe-14 - Fire Prot. Underground Pipe-14"/>
    <n v="565.46"/>
    <n v="84.819000000000003"/>
    <n v="84.819000000000003"/>
    <n v="56.545999999999999"/>
    <n v="141.36500000000001"/>
    <n v="113.092"/>
    <n v="84.819000000000003"/>
    <m/>
    <x v="23"/>
    <x v="24"/>
    <n v="0"/>
    <x v="4"/>
    <x v="3"/>
    <x v="0"/>
    <n v="84.819000000000003"/>
  </r>
  <r>
    <s v="A004"/>
    <x v="1"/>
    <s v="10025728"/>
    <x v="5"/>
    <s v="900"/>
    <s v="Groundwater Mitigation-U34 - Groundwater Mitigation-U34"/>
    <n v="41789.39"/>
    <n v="6268.4084999999995"/>
    <n v="6268.4084999999995"/>
    <n v="4178.9390000000003"/>
    <n v="10447.3475"/>
    <n v="8357.8780000000006"/>
    <n v="6268.4084999999995"/>
    <m/>
    <x v="23"/>
    <x v="24"/>
    <n v="0"/>
    <x v="4"/>
    <x v="3"/>
    <x v="0"/>
    <n v="6268.4084999999995"/>
  </r>
  <r>
    <s v="A004"/>
    <x v="1"/>
    <s v="10025865"/>
    <x v="112"/>
    <s v="900"/>
    <s v="GSU Transformer Replacement - GSU Transformer Replacement"/>
    <n v="1079.3"/>
    <n v="161.89500000000001"/>
    <n v="161.89500000000001"/>
    <n v="107.93"/>
    <n v="269.82499999999999"/>
    <n v="215.86"/>
    <n v="161.89500000000001"/>
    <m/>
    <x v="23"/>
    <x v="24"/>
    <n v="0"/>
    <x v="4"/>
    <x v="3"/>
    <x v="0"/>
    <n v="161.89500000000001"/>
  </r>
  <r>
    <s v="A004"/>
    <x v="1"/>
    <s v="10025761"/>
    <x v="148"/>
    <s v="900"/>
    <s v="Plant Floor/Floor Drain Rpl, U3-4 - Plant Floor/Floor Drain Rpl, U3-4"/>
    <n v="28986.74"/>
    <n v="4348.0110000000004"/>
    <n v="4348.0110000000004"/>
    <n v="2898.674"/>
    <n v="7246.6850000000004"/>
    <n v="5797.348"/>
    <n v="4348.0110000000004"/>
    <m/>
    <x v="23"/>
    <x v="24"/>
    <n v="0"/>
    <x v="4"/>
    <x v="3"/>
    <x v="0"/>
    <n v="4348.0110000000004"/>
  </r>
  <r>
    <s v="A004"/>
    <x v="1"/>
    <s v="10025747"/>
    <x v="169"/>
    <s v="900"/>
    <s v="Plant Road Dust Control U14 - Plant Road Dust Control U14"/>
    <n v="9309.0400000000009"/>
    <n v="1396.356"/>
    <n v="1396.356"/>
    <n v="930.904"/>
    <n v="2327.2600000000002"/>
    <n v="1861.808"/>
    <n v="1396.356"/>
    <m/>
    <x v="23"/>
    <x v="24"/>
    <n v="0"/>
    <x v="4"/>
    <x v="3"/>
    <x v="0"/>
    <n v="1396.356"/>
  </r>
  <r>
    <s v="A004"/>
    <x v="1"/>
    <s v="10025223"/>
    <x v="125"/>
    <s v="900"/>
    <s v="Pond Return Pumps-Dsl Gen U3-4 - Pond Return Pumps-Dsl Gen U3-4"/>
    <n v="934.8"/>
    <n v="140.22"/>
    <n v="140.22"/>
    <n v="93.48"/>
    <n v="233.7"/>
    <n v="186.96"/>
    <n v="140.22"/>
    <m/>
    <x v="23"/>
    <x v="24"/>
    <n v="0"/>
    <x v="4"/>
    <x v="3"/>
    <x v="0"/>
    <n v="140.22"/>
  </r>
  <r>
    <s v="A004"/>
    <x v="1"/>
    <s v="10025727"/>
    <x v="126"/>
    <s v="900"/>
    <s v="Relay Room Fire Protection-U34 - Relay Room Fire Protection-U34"/>
    <n v="8639.67"/>
    <n v="1295.9504999999999"/>
    <n v="1295.9504999999999"/>
    <n v="863.96699999999998"/>
    <n v="2159.9175"/>
    <n v="1727.934"/>
    <n v="1295.9504999999999"/>
    <m/>
    <x v="23"/>
    <x v="24"/>
    <n v="0"/>
    <x v="4"/>
    <x v="3"/>
    <x v="0"/>
    <n v="1295.9504999999999"/>
  </r>
  <r>
    <s v="A004"/>
    <x v="1"/>
    <s v="10025730"/>
    <x v="129"/>
    <s v="900"/>
    <s v="Scrubber Lime Slaker Rpl-U34 - Scrubber Lime Slaker Rpl-U34"/>
    <n v="71478.600000000006"/>
    <n v="10721.79"/>
    <n v="10721.79"/>
    <n v="7147.86"/>
    <n v="17869.650000000001"/>
    <n v="14295.72"/>
    <n v="10721.79"/>
    <m/>
    <x v="23"/>
    <x v="24"/>
    <n v="0"/>
    <x v="4"/>
    <x v="3"/>
    <x v="0"/>
    <n v="10721.79"/>
  </r>
  <r>
    <s v="A004"/>
    <x v="1"/>
    <s v="10025720"/>
    <x v="151"/>
    <s v="900"/>
    <s v="Scrubber Mist Eliminator-U34 - Scrubber Mist Eliminatoer-U34"/>
    <n v="462176.95"/>
    <n v="69326.542499999996"/>
    <n v="69326.542499999996"/>
    <n v="46217.695"/>
    <n v="115544.2375"/>
    <n v="92435.39"/>
    <n v="69326.542499999996"/>
    <m/>
    <x v="23"/>
    <x v="24"/>
    <n v="0"/>
    <x v="4"/>
    <x v="3"/>
    <x v="0"/>
    <n v="69326.542499999996"/>
  </r>
  <r>
    <s v="A004"/>
    <x v="1"/>
    <s v="10023672"/>
    <x v="173"/>
    <s v="900"/>
    <s v="Turbine/Gen Base OH-U4 - Turbine/Gen Base OH-U4"/>
    <n v="-3925.29"/>
    <n v="-588.79349999999999"/>
    <n v="-588.79349999999999"/>
    <n v="-392.529"/>
    <n v="-981.32249999999999"/>
    <n v="-785.05799999999999"/>
    <n v="-588.79349999999999"/>
    <m/>
    <x v="23"/>
    <x v="24"/>
    <n v="0"/>
    <x v="4"/>
    <x v="3"/>
    <x v="0"/>
    <n v="-588.79349999999999"/>
  </r>
  <r>
    <s v="A004"/>
    <x v="1"/>
    <s v="10025752"/>
    <x v="170"/>
    <s v="900"/>
    <s v="Vehicle Replacement - 1-4 - 5 Year Life"/>
    <n v="7529.9"/>
    <n v="1129.4849999999999"/>
    <n v="1129.4849999999999"/>
    <n v="752.99"/>
    <n v="1882.4749999999999"/>
    <n v="1505.98"/>
    <n v="1129.4849999999999"/>
    <m/>
    <x v="23"/>
    <x v="24"/>
    <n v="0"/>
    <x v="4"/>
    <x v="3"/>
    <x v="0"/>
    <n v="1129.4849999999999"/>
  </r>
  <r>
    <s v="A004"/>
    <x v="1"/>
    <s v="10023302"/>
    <x v="15"/>
    <s v="900"/>
    <s v="Water Management System,U34 - Water Management System, U34"/>
    <n v="345820.95"/>
    <n v="51873.142500000002"/>
    <n v="51873.142500000002"/>
    <n v="34582.095000000001"/>
    <n v="86455.237500000003"/>
    <n v="69164.19"/>
    <n v="51873.142500000002"/>
    <m/>
    <x v="23"/>
    <x v="24"/>
    <n v="0"/>
    <x v="4"/>
    <x v="3"/>
    <x v="0"/>
    <n v="51873.142500000002"/>
  </r>
  <r>
    <s v="A003"/>
    <x v="0"/>
    <s v="10025762"/>
    <x v="174"/>
    <s v="900"/>
    <s v="Aux. Serv. Floor Drain/Structural - Aux. Serv. Floor Drain/Structural"/>
    <n v="15290.49"/>
    <n v="2293.5735"/>
    <n v="2293.5735"/>
    <n v="1529.049"/>
    <n v="3822.6224999999999"/>
    <n v="3058.098"/>
    <n v="2293.5735"/>
    <m/>
    <x v="24"/>
    <x v="25"/>
    <n v="0"/>
    <x v="4"/>
    <x v="3"/>
    <x v="0"/>
    <n v="2293.5735"/>
  </r>
  <r>
    <s v="A003"/>
    <x v="0"/>
    <s v="10025738"/>
    <x v="145"/>
    <s v="900"/>
    <s v="Building Roof Repl, U3-4 - Building Roof Repl, U3-4"/>
    <n v="31039.49"/>
    <n v="4655.9234999999999"/>
    <n v="4655.9234999999999"/>
    <n v="3103.9490000000001"/>
    <n v="7759.8725000000004"/>
    <n v="6207.8980000000001"/>
    <n v="4655.9234999999999"/>
    <m/>
    <x v="24"/>
    <x v="25"/>
    <n v="0"/>
    <x v="4"/>
    <x v="3"/>
    <x v="0"/>
    <n v="4655.9234999999999"/>
  </r>
  <r>
    <s v="A003"/>
    <x v="0"/>
    <s v="10025723"/>
    <x v="98"/>
    <s v="900"/>
    <s v="Building Roof Replacement, U3 - Building Roof Repl., U3"/>
    <n v="292945"/>
    <n v="43941.75"/>
    <n v="43941.75"/>
    <n v="29294.5"/>
    <n v="73236.25"/>
    <n v="58589"/>
    <n v="43941.75"/>
    <m/>
    <x v="24"/>
    <x v="25"/>
    <n v="0"/>
    <x v="4"/>
    <x v="3"/>
    <x v="0"/>
    <n v="43941.75"/>
  </r>
  <r>
    <s v="A003"/>
    <x v="0"/>
    <s v="10025741"/>
    <x v="168"/>
    <s v="900"/>
    <s v="Cathodic Prot-Condenser-U3 - Cathodic Prot-Condenser-U3"/>
    <n v="31553.72"/>
    <n v="4733.058"/>
    <n v="4733.058"/>
    <n v="3155.3719999999998"/>
    <n v="7888.43"/>
    <n v="6310.7439999999997"/>
    <n v="4733.058"/>
    <n v="4733.058"/>
    <x v="24"/>
    <x v="25"/>
    <n v="-4733.058"/>
    <x v="4"/>
    <x v="3"/>
    <x v="0"/>
    <n v="0"/>
  </r>
  <r>
    <s v="A003"/>
    <x v="0"/>
    <s v="10025740"/>
    <x v="156"/>
    <s v="900"/>
    <s v="Cathodic Protection-U34 - Cathodic Protection-U34"/>
    <n v="4125"/>
    <n v="618.75"/>
    <n v="618.75"/>
    <n v="412.5"/>
    <n v="1031.25"/>
    <n v="825"/>
    <n v="618.75"/>
    <m/>
    <x v="24"/>
    <x v="25"/>
    <n v="0"/>
    <x v="4"/>
    <x v="3"/>
    <x v="0"/>
    <n v="618.75"/>
  </r>
  <r>
    <s v="A003"/>
    <x v="0"/>
    <s v="10025712"/>
    <x v="157"/>
    <s v="900"/>
    <s v="CCR - BC/XT Solids Waste Storage - CCR BC XT Solids Waste Storage"/>
    <n v="58356.42"/>
    <n v="8753.4629999999997"/>
    <n v="8753.4629999999997"/>
    <n v="5835.6419999999998"/>
    <n v="14589.105"/>
    <n v="11671.284"/>
    <n v="8753.4629999999997"/>
    <m/>
    <x v="24"/>
    <x v="25"/>
    <n v="0"/>
    <x v="4"/>
    <x v="3"/>
    <x v="0"/>
    <n v="8753.4629999999997"/>
  </r>
  <r>
    <s v="A003"/>
    <x v="0"/>
    <s v="10025716"/>
    <x v="158"/>
    <s v="900"/>
    <s v="CCR - EHP - CCR EHP"/>
    <n v="69217.67"/>
    <n v="10382.6505"/>
    <n v="10382.6505"/>
    <n v="6921.7669999999998"/>
    <n v="17304.4175"/>
    <n v="13843.534"/>
    <n v="10382.6505"/>
    <m/>
    <x v="24"/>
    <x v="25"/>
    <n v="0"/>
    <x v="4"/>
    <x v="3"/>
    <x v="0"/>
    <n v="10382.6505"/>
  </r>
  <r>
    <s v="A003"/>
    <x v="0"/>
    <s v="10026151"/>
    <x v="172"/>
    <s v="900"/>
    <s v="Colstrip PBX U1-4 - Colstrip PBX"/>
    <n v="0"/>
    <n v="0"/>
    <n v="0"/>
    <n v="0"/>
    <n v="0"/>
    <n v="0"/>
    <n v="0"/>
    <m/>
    <x v="24"/>
    <x v="25"/>
    <n v="0"/>
    <x v="4"/>
    <x v="3"/>
    <x v="0"/>
    <n v="0"/>
  </r>
  <r>
    <s v="A003"/>
    <x v="0"/>
    <s v="10025732"/>
    <x v="104"/>
    <s v="900"/>
    <s v="Compressed Air System-U34 - Compressed Air System-U34"/>
    <n v="3129.68"/>
    <n v="469.452"/>
    <n v="469.452"/>
    <n v="312.96800000000002"/>
    <n v="782.42"/>
    <n v="625.93600000000004"/>
    <n v="469.452"/>
    <m/>
    <x v="24"/>
    <x v="25"/>
    <n v="0"/>
    <x v="4"/>
    <x v="3"/>
    <x v="0"/>
    <n v="469.452"/>
  </r>
  <r>
    <s v="A003"/>
    <x v="0"/>
    <s v="10025750"/>
    <x v="159"/>
    <s v="900"/>
    <s v="Fire Prot. Underground Pipe-14 - Fire Prot. Underground Pipe-14"/>
    <n v="4875.87"/>
    <n v="731.38049999999998"/>
    <n v="731.38049999999998"/>
    <n v="487.58699999999999"/>
    <n v="1218.9675"/>
    <n v="975.17399999999998"/>
    <n v="731.38049999999998"/>
    <m/>
    <x v="24"/>
    <x v="25"/>
    <n v="0"/>
    <x v="4"/>
    <x v="3"/>
    <x v="0"/>
    <n v="731.38049999999998"/>
  </r>
  <r>
    <s v="A003"/>
    <x v="0"/>
    <s v="10025728"/>
    <x v="5"/>
    <s v="900"/>
    <s v="Groundwater Mitigation-U34 - Groundwater Mitigation-U34"/>
    <n v="2968.58"/>
    <n v="445.28699999999998"/>
    <n v="445.28699999999998"/>
    <n v="296.858"/>
    <n v="742.14499999999998"/>
    <n v="593.71600000000001"/>
    <n v="445.28699999999998"/>
    <m/>
    <x v="24"/>
    <x v="25"/>
    <n v="0"/>
    <x v="4"/>
    <x v="3"/>
    <x v="0"/>
    <n v="445.28699999999998"/>
  </r>
  <r>
    <s v="A003"/>
    <x v="0"/>
    <s v="10025865"/>
    <x v="112"/>
    <s v="900"/>
    <s v="GSU Transformer Replacement - GSU Transformer Replacement"/>
    <n v="24599.58"/>
    <n v="3689.9369999999999"/>
    <n v="3689.9369999999999"/>
    <n v="2459.9580000000001"/>
    <n v="6149.8950000000004"/>
    <n v="4919.9160000000002"/>
    <n v="3689.9369999999999"/>
    <m/>
    <x v="24"/>
    <x v="25"/>
    <n v="0"/>
    <x v="4"/>
    <x v="3"/>
    <x v="0"/>
    <n v="3689.9369999999999"/>
  </r>
  <r>
    <s v="A003"/>
    <x v="0"/>
    <s v="10025751"/>
    <x v="117"/>
    <s v="900"/>
    <s v="Mobile Equipment Repl, Un1-4 - 396- Power Equipment"/>
    <n v="4488.8"/>
    <n v="673.32"/>
    <n v="673.32"/>
    <n v="448.88"/>
    <n v="1122.2"/>
    <n v="897.76"/>
    <n v="673.32"/>
    <m/>
    <x v="24"/>
    <x v="25"/>
    <n v="0"/>
    <x v="4"/>
    <x v="3"/>
    <x v="0"/>
    <n v="673.32"/>
  </r>
  <r>
    <s v="A003"/>
    <x v="0"/>
    <s v="10025761"/>
    <x v="148"/>
    <s v="900"/>
    <s v="Plant Floor/Floor Drain Rpl, U3-4 - Plant Floor/Floor Drain Rpl, U3-4"/>
    <n v="13141.42"/>
    <n v="1971.213"/>
    <n v="1971.213"/>
    <n v="1314.1420000000001"/>
    <n v="3285.355"/>
    <n v="2628.2840000000001"/>
    <n v="1971.213"/>
    <m/>
    <x v="24"/>
    <x v="25"/>
    <n v="0"/>
    <x v="4"/>
    <x v="3"/>
    <x v="0"/>
    <n v="1971.213"/>
  </r>
  <r>
    <s v="A003"/>
    <x v="0"/>
    <s v="10025747"/>
    <x v="169"/>
    <s v="900"/>
    <s v="Plant Road Dust Control U14 - Plant Road Dust Control U14"/>
    <n v="18574.53"/>
    <n v="2786.1795000000002"/>
    <n v="2786.1795000000002"/>
    <n v="1857.453"/>
    <n v="4643.6324999999997"/>
    <n v="3714.9059999999999"/>
    <n v="2786.1795000000002"/>
    <m/>
    <x v="24"/>
    <x v="25"/>
    <n v="0"/>
    <x v="4"/>
    <x v="3"/>
    <x v="0"/>
    <n v="2786.1795000000002"/>
  </r>
  <r>
    <s v="A003"/>
    <x v="0"/>
    <s v="10025748"/>
    <x v="154"/>
    <s v="900"/>
    <s v="Plantsite Drainage System U14 - Plantsite Drainage System U14"/>
    <n v="8160"/>
    <n v="1224"/>
    <n v="1224"/>
    <n v="816"/>
    <n v="2040"/>
    <n v="1632"/>
    <n v="1224"/>
    <m/>
    <x v="24"/>
    <x v="25"/>
    <n v="0"/>
    <x v="4"/>
    <x v="3"/>
    <x v="0"/>
    <n v="1224"/>
  </r>
  <r>
    <s v="A003"/>
    <x v="0"/>
    <s v="10025223"/>
    <x v="125"/>
    <s v="900"/>
    <s v="Pond Return Pumps-Dsl Gen U3-4 - Pond Return Pumps-Dsl Gen U3-4"/>
    <n v="252.66"/>
    <n v="37.899000000000001"/>
    <n v="37.899000000000001"/>
    <n v="25.265999999999998"/>
    <n v="63.164999999999999"/>
    <n v="50.531999999999996"/>
    <n v="37.899000000000001"/>
    <m/>
    <x v="24"/>
    <x v="25"/>
    <n v="0"/>
    <x v="4"/>
    <x v="3"/>
    <x v="0"/>
    <n v="37.899000000000001"/>
  </r>
  <r>
    <s v="A003"/>
    <x v="0"/>
    <s v="10025754"/>
    <x v="175"/>
    <s v="900"/>
    <s v="Radio System Replacement U14 - Radio System Replacement U14"/>
    <n v="7.56"/>
    <n v="1.1339999999999999"/>
    <n v="1.1339999999999999"/>
    <n v="0.75600000000000001"/>
    <n v="1.89"/>
    <n v="1.512"/>
    <n v="1.1339999999999999"/>
    <m/>
    <x v="24"/>
    <x v="25"/>
    <n v="0"/>
    <x v="4"/>
    <x v="3"/>
    <x v="0"/>
    <n v="1.1339999999999999"/>
  </r>
  <r>
    <s v="A003"/>
    <x v="0"/>
    <s v="10025727"/>
    <x v="126"/>
    <s v="900"/>
    <s v="Relay Room Fire Protection-U34 - Relay Room Fire Protection-U34"/>
    <n v="8428.35"/>
    <n v="1264.2525000000001"/>
    <n v="1264.2525000000001"/>
    <n v="842.83500000000004"/>
    <n v="2107.0875000000001"/>
    <n v="1685.67"/>
    <n v="1264.2525000000001"/>
    <m/>
    <x v="24"/>
    <x v="25"/>
    <n v="0"/>
    <x v="4"/>
    <x v="3"/>
    <x v="0"/>
    <n v="1264.2525000000001"/>
  </r>
  <r>
    <s v="A003"/>
    <x v="0"/>
    <s v="10025743"/>
    <x v="127"/>
    <s v="900"/>
    <s v="Safety Improvements, U3-4 - Safety Improvements, U3-4"/>
    <n v="6112.4"/>
    <n v="916.86"/>
    <n v="916.86"/>
    <n v="611.24"/>
    <n v="1528.1"/>
    <n v="1222.48"/>
    <n v="916.86"/>
    <n v="916.86"/>
    <x v="24"/>
    <x v="25"/>
    <n v="-916.86"/>
    <x v="4"/>
    <x v="3"/>
    <x v="0"/>
    <n v="0"/>
  </r>
  <r>
    <s v="A003"/>
    <x v="0"/>
    <s v="10025730"/>
    <x v="129"/>
    <s v="900"/>
    <s v="Scrubber Lime Slaker Rpl-U34 - Scrubber Lime Slaker Rpl-U34"/>
    <n v="8018.33"/>
    <n v="1202.7494999999999"/>
    <n v="1202.7494999999999"/>
    <n v="801.83299999999997"/>
    <n v="2004.5825"/>
    <n v="1603.6659999999999"/>
    <n v="1202.7494999999999"/>
    <m/>
    <x v="24"/>
    <x v="25"/>
    <n v="0"/>
    <x v="4"/>
    <x v="3"/>
    <x v="0"/>
    <n v="1202.7494999999999"/>
  </r>
  <r>
    <s v="A003"/>
    <x v="0"/>
    <s v="10025720"/>
    <x v="151"/>
    <s v="900"/>
    <s v="Scrubber Mist Eliminator-U34 - Scrubber Mist Eliminatoer-U34"/>
    <n v="58354.04"/>
    <n v="8753.1059999999998"/>
    <n v="8753.1059999999998"/>
    <n v="5835.4040000000005"/>
    <n v="14588.51"/>
    <n v="11670.808000000001"/>
    <n v="8753.1059999999998"/>
    <m/>
    <x v="24"/>
    <x v="25"/>
    <n v="0"/>
    <x v="4"/>
    <x v="3"/>
    <x v="0"/>
    <n v="8753.1059999999998"/>
  </r>
  <r>
    <s v="A003"/>
    <x v="0"/>
    <s v="10025744"/>
    <x v="135"/>
    <s v="900"/>
    <s v="Tepid Water Eye WashStation,34 - Tepid Water Eye WashStation,34"/>
    <n v="2275"/>
    <n v="341.25"/>
    <n v="341.25"/>
    <n v="227.5"/>
    <n v="568.75"/>
    <n v="455"/>
    <n v="341.25"/>
    <n v="341.25"/>
    <x v="24"/>
    <x v="25"/>
    <n v="-341.25"/>
    <x v="4"/>
    <x v="3"/>
    <x v="0"/>
    <n v="0"/>
  </r>
  <r>
    <s v="A003"/>
    <x v="0"/>
    <s v="10023302"/>
    <x v="15"/>
    <s v="900"/>
    <s v="Water Management System,U34 - Water Management System, U34"/>
    <n v="1174158.3400000001"/>
    <n v="176123.75099999999"/>
    <n v="176123.75099999999"/>
    <n v="117415.834"/>
    <n v="293539.58500000002"/>
    <n v="234831.66800000001"/>
    <n v="176123.75099999999"/>
    <m/>
    <x v="24"/>
    <x v="25"/>
    <n v="0"/>
    <x v="4"/>
    <x v="3"/>
    <x v="0"/>
    <n v="176123.75099999999"/>
  </r>
  <r>
    <s v="A003"/>
    <x v="0"/>
    <s v="10025742"/>
    <x v="171"/>
    <s v="900"/>
    <s v="WECC Compliance-U34 - WECC Compliance-U34"/>
    <n v="130.72"/>
    <n v="19.608000000000001"/>
    <n v="19.608000000000001"/>
    <n v="13.071999999999999"/>
    <n v="32.68"/>
    <n v="26.143999999999998"/>
    <n v="19.608000000000001"/>
    <n v="19.608000000000001"/>
    <x v="24"/>
    <x v="25"/>
    <n v="-19.608000000000001"/>
    <x v="4"/>
    <x v="3"/>
    <x v="0"/>
    <n v="0"/>
  </r>
  <r>
    <s v="A004"/>
    <x v="1"/>
    <s v="10025762"/>
    <x v="174"/>
    <s v="900"/>
    <s v="Aux. Serv. Floor Drain/Structural - Aux. Serv. Floor Drain/Structural"/>
    <n v="15290.49"/>
    <n v="2293.5735"/>
    <n v="2293.5735"/>
    <n v="1529.049"/>
    <n v="3822.6224999999999"/>
    <n v="3058.098"/>
    <n v="2293.5735"/>
    <m/>
    <x v="24"/>
    <x v="25"/>
    <n v="0"/>
    <x v="4"/>
    <x v="3"/>
    <x v="0"/>
    <n v="2293.5735"/>
  </r>
  <r>
    <s v="A004"/>
    <x v="1"/>
    <s v="10025719"/>
    <x v="47"/>
    <s v="900"/>
    <s v="Boiler Snubber&amp;HangerRpl-U4 - Boiler Snubber&amp;HangerRpl-U4"/>
    <n v="27.14"/>
    <n v="4.0709999999999997"/>
    <n v="4.0709999999999997"/>
    <n v="2.714"/>
    <n v="6.7850000000000001"/>
    <n v="5.4279999999999999"/>
    <n v="4.0709999999999997"/>
    <m/>
    <x v="24"/>
    <x v="25"/>
    <n v="0"/>
    <x v="4"/>
    <x v="3"/>
    <x v="0"/>
    <n v="4.0709999999999997"/>
  </r>
  <r>
    <s v="A004"/>
    <x v="1"/>
    <s v="10025738"/>
    <x v="145"/>
    <s v="900"/>
    <s v="Building Roof Repl, U3-4 - Building Roof Repl, U3-4"/>
    <n v="31039.49"/>
    <n v="4655.9234999999999"/>
    <n v="4655.9234999999999"/>
    <n v="3103.9490000000001"/>
    <n v="7759.8725000000004"/>
    <n v="6207.8980000000001"/>
    <n v="4655.9234999999999"/>
    <m/>
    <x v="24"/>
    <x v="25"/>
    <n v="0"/>
    <x v="4"/>
    <x v="3"/>
    <x v="0"/>
    <n v="4655.9234999999999"/>
  </r>
  <r>
    <s v="A004"/>
    <x v="1"/>
    <s v="10025722"/>
    <x v="140"/>
    <s v="900"/>
    <s v="Building Roof Replacement, U4 - Building Roof Repl., U4"/>
    <n v="502357"/>
    <n v="75353.55"/>
    <n v="75353.55"/>
    <n v="50235.7"/>
    <n v="125589.25"/>
    <n v="100471.4"/>
    <n v="75353.55"/>
    <m/>
    <x v="24"/>
    <x v="25"/>
    <n v="0"/>
    <x v="4"/>
    <x v="3"/>
    <x v="0"/>
    <n v="75353.55"/>
  </r>
  <r>
    <s v="A004"/>
    <x v="1"/>
    <s v="10025740"/>
    <x v="156"/>
    <s v="900"/>
    <s v="Cathodic Protection-U34 - Cathodic Protection-U34"/>
    <n v="4125"/>
    <n v="618.75"/>
    <n v="618.75"/>
    <n v="412.5"/>
    <n v="1031.25"/>
    <n v="825"/>
    <n v="618.75"/>
    <m/>
    <x v="24"/>
    <x v="25"/>
    <n v="0"/>
    <x v="4"/>
    <x v="3"/>
    <x v="0"/>
    <n v="618.75"/>
  </r>
  <r>
    <s v="A004"/>
    <x v="1"/>
    <s v="10025712"/>
    <x v="157"/>
    <s v="900"/>
    <s v="CCR - BC/XT Solids Waste Storage - CCR BC XT Solids Waste Storage"/>
    <n v="58356.36"/>
    <n v="8753.4539999999997"/>
    <n v="8753.4539999999997"/>
    <n v="5835.6360000000004"/>
    <n v="14589.09"/>
    <n v="11671.272000000001"/>
    <n v="8753.4539999999997"/>
    <m/>
    <x v="24"/>
    <x v="25"/>
    <n v="0"/>
    <x v="4"/>
    <x v="3"/>
    <x v="0"/>
    <n v="8753.4539999999997"/>
  </r>
  <r>
    <s v="A004"/>
    <x v="1"/>
    <s v="10025716"/>
    <x v="158"/>
    <s v="900"/>
    <s v="CCR - EHP - CCR EHP"/>
    <n v="69217.539999999994"/>
    <n v="10382.630999999999"/>
    <n v="10382.630999999999"/>
    <n v="6921.7539999999999"/>
    <n v="17304.384999999998"/>
    <n v="13843.508"/>
    <n v="10382.630999999999"/>
    <m/>
    <x v="24"/>
    <x v="25"/>
    <n v="0"/>
    <x v="4"/>
    <x v="3"/>
    <x v="0"/>
    <n v="10382.630999999999"/>
  </r>
  <r>
    <s v="A004"/>
    <x v="1"/>
    <s v="10026151"/>
    <x v="172"/>
    <s v="900"/>
    <s v="Colstrip PBX U1-4 - Colstrip PBX"/>
    <n v="0"/>
    <n v="0"/>
    <n v="0"/>
    <n v="0"/>
    <n v="0"/>
    <n v="0"/>
    <n v="0"/>
    <m/>
    <x v="24"/>
    <x v="25"/>
    <n v="0"/>
    <x v="4"/>
    <x v="3"/>
    <x v="0"/>
    <n v="0"/>
  </r>
  <r>
    <s v="A004"/>
    <x v="1"/>
    <s v="10025732"/>
    <x v="104"/>
    <s v="900"/>
    <s v="Compressed Air System-U34 - Compressed Air System-U34"/>
    <n v="3129.59"/>
    <n v="469.43849999999998"/>
    <n v="469.43849999999998"/>
    <n v="312.959"/>
    <n v="782.39750000000004"/>
    <n v="625.91800000000001"/>
    <n v="469.43849999999998"/>
    <m/>
    <x v="24"/>
    <x v="25"/>
    <n v="0"/>
    <x v="4"/>
    <x v="3"/>
    <x v="0"/>
    <n v="469.43849999999998"/>
  </r>
  <r>
    <s v="A004"/>
    <x v="1"/>
    <s v="10025725"/>
    <x v="155"/>
    <s v="900"/>
    <s v="Elevator Reburbish, U4 - Elevator Refurbish, U4"/>
    <n v="123967.8"/>
    <n v="18595.169999999998"/>
    <n v="18595.169999999998"/>
    <n v="12396.78"/>
    <n v="30991.95"/>
    <n v="24793.56"/>
    <n v="18595.169999999998"/>
    <n v="18595.169999999998"/>
    <x v="24"/>
    <x v="25"/>
    <n v="-18595.169999999998"/>
    <x v="4"/>
    <x v="3"/>
    <x v="0"/>
    <n v="0"/>
  </r>
  <r>
    <s v="A004"/>
    <x v="1"/>
    <s v="10025750"/>
    <x v="159"/>
    <s v="900"/>
    <s v="Fire Prot. Underground Pipe-14 - Fire Prot. Underground Pipe-14"/>
    <n v="4875.8"/>
    <n v="731.37"/>
    <n v="731.37"/>
    <n v="487.58"/>
    <n v="1218.95"/>
    <n v="975.16"/>
    <n v="731.37"/>
    <m/>
    <x v="24"/>
    <x v="25"/>
    <n v="0"/>
    <x v="4"/>
    <x v="3"/>
    <x v="0"/>
    <n v="731.37"/>
  </r>
  <r>
    <s v="A004"/>
    <x v="1"/>
    <s v="10025728"/>
    <x v="5"/>
    <s v="900"/>
    <s v="Groundwater Mitigation-U34 - Groundwater Mitigation-U34"/>
    <n v="2968.58"/>
    <n v="445.28699999999998"/>
    <n v="445.28699999999998"/>
    <n v="296.858"/>
    <n v="742.14499999999998"/>
    <n v="593.71600000000001"/>
    <n v="445.28699999999998"/>
    <m/>
    <x v="24"/>
    <x v="25"/>
    <n v="0"/>
    <x v="4"/>
    <x v="3"/>
    <x v="0"/>
    <n v="445.28699999999998"/>
  </r>
  <r>
    <s v="A004"/>
    <x v="1"/>
    <s v="10025865"/>
    <x v="112"/>
    <s v="900"/>
    <s v="GSU Transformer Replacement - GSU Transformer Replacement"/>
    <n v="24599.439999999999"/>
    <n v="3689.9160000000002"/>
    <n v="3689.9160000000002"/>
    <n v="2459.944"/>
    <n v="6149.86"/>
    <n v="4919.8879999999999"/>
    <n v="3689.9160000000002"/>
    <m/>
    <x v="24"/>
    <x v="25"/>
    <n v="0"/>
    <x v="4"/>
    <x v="3"/>
    <x v="0"/>
    <n v="3689.9160000000002"/>
  </r>
  <r>
    <s v="A004"/>
    <x v="1"/>
    <s v="10025711"/>
    <x v="33"/>
    <s v="900"/>
    <s v="IP Turbine Overhaul, Unit 4 - IP Turbine Overhaul, Unit 4"/>
    <n v="-2592711.7400000002"/>
    <n v="-388906.761"/>
    <n v="-388906.761"/>
    <n v="-259271.174"/>
    <n v="-648177.93500000006"/>
    <n v="-518542.348"/>
    <n v="-388906.761"/>
    <n v="-291680.07075000001"/>
    <x v="24"/>
    <x v="25"/>
    <n v="291680.07075000001"/>
    <x v="4"/>
    <x v="3"/>
    <x v="1"/>
    <n v="-97226.690249999985"/>
  </r>
  <r>
    <s v="A004"/>
    <x v="1"/>
    <s v="10025751"/>
    <x v="117"/>
    <s v="900"/>
    <s v="Mobile Equipment Repl, Un1-4 - 396- Power Equipment"/>
    <n v="4488.8"/>
    <n v="673.32"/>
    <n v="673.32"/>
    <n v="448.88"/>
    <n v="1122.2"/>
    <n v="897.76"/>
    <n v="673.32"/>
    <m/>
    <x v="24"/>
    <x v="25"/>
    <n v="0"/>
    <x v="4"/>
    <x v="3"/>
    <x v="0"/>
    <n v="673.32"/>
  </r>
  <r>
    <s v="A004"/>
    <x v="1"/>
    <s v="10025761"/>
    <x v="148"/>
    <s v="900"/>
    <s v="Plant Floor/Floor Drain Rpl, U3-4 - Plant Floor/Floor Drain Rpl, U3-4"/>
    <n v="13141.4"/>
    <n v="1971.21"/>
    <n v="1971.21"/>
    <n v="1314.14"/>
    <n v="3285.35"/>
    <n v="2628.28"/>
    <n v="1971.21"/>
    <m/>
    <x v="24"/>
    <x v="25"/>
    <n v="0"/>
    <x v="4"/>
    <x v="3"/>
    <x v="0"/>
    <n v="1971.21"/>
  </r>
  <r>
    <s v="A004"/>
    <x v="1"/>
    <s v="10025747"/>
    <x v="169"/>
    <s v="900"/>
    <s v="Plant Road Dust Control U14 - Plant Road Dust Control U14"/>
    <n v="18574.53"/>
    <n v="2786.1795000000002"/>
    <n v="2786.1795000000002"/>
    <n v="1857.453"/>
    <n v="4643.6324999999997"/>
    <n v="3714.9059999999999"/>
    <n v="2786.1795000000002"/>
    <m/>
    <x v="24"/>
    <x v="25"/>
    <n v="0"/>
    <x v="4"/>
    <x v="3"/>
    <x v="0"/>
    <n v="2786.1795000000002"/>
  </r>
  <r>
    <s v="A004"/>
    <x v="1"/>
    <s v="10025748"/>
    <x v="154"/>
    <s v="900"/>
    <s v="Plantsite Drainage System U14 - Plantsite Drainage System U14"/>
    <n v="8160"/>
    <n v="1224"/>
    <n v="1224"/>
    <n v="816"/>
    <n v="2040"/>
    <n v="1632"/>
    <n v="1224"/>
    <m/>
    <x v="24"/>
    <x v="25"/>
    <n v="0"/>
    <x v="4"/>
    <x v="3"/>
    <x v="0"/>
    <n v="1224"/>
  </r>
  <r>
    <s v="A004"/>
    <x v="1"/>
    <s v="10025223"/>
    <x v="125"/>
    <s v="900"/>
    <s v="Pond Return Pumps-Dsl Gen U3-4 - Pond Return Pumps-Dsl Gen U3-4"/>
    <n v="252.67"/>
    <n v="37.900500000000001"/>
    <n v="37.900500000000001"/>
    <n v="25.266999999999999"/>
    <n v="63.167499999999997"/>
    <n v="50.533999999999999"/>
    <n v="37.900500000000001"/>
    <m/>
    <x v="24"/>
    <x v="25"/>
    <n v="0"/>
    <x v="4"/>
    <x v="3"/>
    <x v="0"/>
    <n v="37.900500000000001"/>
  </r>
  <r>
    <s v="A004"/>
    <x v="1"/>
    <s v="10025754"/>
    <x v="175"/>
    <s v="900"/>
    <s v="Radio System Replacement U14 - Radio System Replacement U14"/>
    <n v="7.57"/>
    <n v="1.1355"/>
    <n v="1.1355"/>
    <n v="0.75700000000000001"/>
    <n v="1.8925000000000001"/>
    <n v="1.514"/>
    <n v="1.1355"/>
    <m/>
    <x v="24"/>
    <x v="25"/>
    <n v="0"/>
    <x v="4"/>
    <x v="3"/>
    <x v="0"/>
    <n v="1.1355"/>
  </r>
  <r>
    <s v="A004"/>
    <x v="1"/>
    <s v="10025727"/>
    <x v="126"/>
    <s v="900"/>
    <s v="Relay Room Fire Protection-U34 - Relay Room Fire Protection-U34"/>
    <n v="8428.3799999999992"/>
    <n v="1264.2570000000001"/>
    <n v="1264.2570000000001"/>
    <n v="842.83799999999997"/>
    <n v="2107.0949999999998"/>
    <n v="1685.6759999999999"/>
    <n v="1264.2570000000001"/>
    <m/>
    <x v="24"/>
    <x v="25"/>
    <n v="0"/>
    <x v="4"/>
    <x v="3"/>
    <x v="0"/>
    <n v="1264.2570000000001"/>
  </r>
  <r>
    <s v="A004"/>
    <x v="1"/>
    <s v="10025743"/>
    <x v="127"/>
    <s v="900"/>
    <s v="Safety Improvements, U3-4 - Safety Improvements, U3-4"/>
    <n v="6112.41"/>
    <n v="916.86149999999998"/>
    <n v="916.86149999999998"/>
    <n v="611.24099999999999"/>
    <n v="1528.1025"/>
    <n v="1222.482"/>
    <n v="916.86149999999998"/>
    <n v="916.86149999999998"/>
    <x v="24"/>
    <x v="25"/>
    <n v="-916.86149999999998"/>
    <x v="4"/>
    <x v="3"/>
    <x v="0"/>
    <n v="0"/>
  </r>
  <r>
    <s v="A004"/>
    <x v="1"/>
    <s v="10025730"/>
    <x v="129"/>
    <s v="900"/>
    <s v="Scrubber Lime Slaker Rpl-U34 - Scrubber Lime Slaker Rpl-U34"/>
    <n v="8018.29"/>
    <n v="1202.7435"/>
    <n v="1202.7435"/>
    <n v="801.82899999999995"/>
    <n v="2004.5725"/>
    <n v="1603.6579999999999"/>
    <n v="1202.7435"/>
    <m/>
    <x v="24"/>
    <x v="25"/>
    <n v="0"/>
    <x v="4"/>
    <x v="3"/>
    <x v="0"/>
    <n v="1202.7435"/>
  </r>
  <r>
    <s v="A004"/>
    <x v="1"/>
    <s v="10025720"/>
    <x v="151"/>
    <s v="900"/>
    <s v="Scrubber Mist Eliminator-U34 - Scrubber Mist Eliminatoer-U34"/>
    <n v="58354.02"/>
    <n v="8753.1029999999901"/>
    <n v="8753.1029999999901"/>
    <n v="5835.402"/>
    <n v="14588.504999999999"/>
    <n v="11670.804"/>
    <n v="8753.1029999999901"/>
    <m/>
    <x v="24"/>
    <x v="25"/>
    <n v="0"/>
    <x v="4"/>
    <x v="3"/>
    <x v="0"/>
    <n v="8753.1029999999901"/>
  </r>
  <r>
    <s v="A004"/>
    <x v="1"/>
    <s v="10025744"/>
    <x v="135"/>
    <s v="900"/>
    <s v="Tepid Water Eye WashStation,34 - Tepid Water Eye WashStation,34"/>
    <n v="2275"/>
    <n v="341.25"/>
    <n v="341.25"/>
    <n v="227.5"/>
    <n v="568.75"/>
    <n v="455"/>
    <n v="341.25"/>
    <n v="341.25"/>
    <x v="24"/>
    <x v="25"/>
    <n v="-341.25"/>
    <x v="4"/>
    <x v="3"/>
    <x v="0"/>
    <n v="0"/>
  </r>
  <r>
    <s v="A004"/>
    <x v="1"/>
    <s v="10023672"/>
    <x v="173"/>
    <s v="900"/>
    <s v="Turbine/Gen Base OH-U4 - Turbine/Gen Base OH-U4"/>
    <n v="3925.3"/>
    <n v="588.79499999999996"/>
    <n v="588.79499999999996"/>
    <n v="392.53"/>
    <n v="981.32500000000005"/>
    <n v="785.06"/>
    <n v="588.79499999999996"/>
    <m/>
    <x v="24"/>
    <x v="25"/>
    <n v="0"/>
    <x v="4"/>
    <x v="3"/>
    <x v="0"/>
    <n v="588.79499999999996"/>
  </r>
  <r>
    <s v="A004"/>
    <x v="1"/>
    <s v="10023302"/>
    <x v="15"/>
    <s v="900"/>
    <s v="Water Management System,U34 - Water Management System, U34"/>
    <n v="1174157.99"/>
    <n v="176123.6985"/>
    <n v="176123.6985"/>
    <n v="117415.799"/>
    <n v="293539.4975"/>
    <n v="234831.598"/>
    <n v="176123.6985"/>
    <m/>
    <x v="24"/>
    <x v="25"/>
    <n v="0"/>
    <x v="4"/>
    <x v="3"/>
    <x v="0"/>
    <n v="176123.6985"/>
  </r>
  <r>
    <s v="A004"/>
    <x v="1"/>
    <s v="10025742"/>
    <x v="171"/>
    <s v="900"/>
    <s v="WECC Compliance-U34 - WECC Compliance-U34"/>
    <n v="130.68"/>
    <n v="19.602"/>
    <n v="19.602"/>
    <n v="13.068"/>
    <n v="32.67"/>
    <n v="26.135999999999999"/>
    <n v="19.602"/>
    <n v="19.602"/>
    <x v="24"/>
    <x v="25"/>
    <n v="-19.602"/>
    <x v="4"/>
    <x v="3"/>
    <x v="0"/>
    <n v="0"/>
  </r>
  <r>
    <s v="A003"/>
    <x v="0"/>
    <s v="10025762"/>
    <x v="174"/>
    <s v="900"/>
    <s v="Aux. Serv. Floor Drain/Structural - Aux. Serv. Floor Drain/Structural"/>
    <n v="52375.77"/>
    <n v="7856.3654999999999"/>
    <n v="7856.3654999999999"/>
    <n v="5237.5770000000002"/>
    <n v="13093.942499999999"/>
    <n v="10475.154"/>
    <n v="7856.3654999999999"/>
    <m/>
    <x v="25"/>
    <x v="26"/>
    <n v="0"/>
    <x v="4"/>
    <x v="3"/>
    <x v="0"/>
    <n v="7856.3654999999999"/>
  </r>
  <r>
    <s v="A003"/>
    <x v="0"/>
    <s v="10025738"/>
    <x v="145"/>
    <s v="900"/>
    <s v="Building Roof Repl, U3-4 - Building Roof Repl, U3-4"/>
    <n v="29071.35"/>
    <n v="4360.7025000000003"/>
    <n v="4360.7025000000003"/>
    <n v="2907.1350000000002"/>
    <n v="7267.8374999999996"/>
    <n v="5814.27"/>
    <n v="4360.7025000000003"/>
    <m/>
    <x v="25"/>
    <x v="26"/>
    <n v="0"/>
    <x v="4"/>
    <x v="3"/>
    <x v="0"/>
    <n v="4360.7025000000003"/>
  </r>
  <r>
    <s v="A003"/>
    <x v="0"/>
    <s v="10025723"/>
    <x v="98"/>
    <s v="900"/>
    <s v="Building Roof Replacement, U3 - Building Roof Repl., U3"/>
    <n v="0"/>
    <n v="0"/>
    <n v="0"/>
    <n v="0"/>
    <n v="0"/>
    <n v="0"/>
    <n v="0"/>
    <m/>
    <x v="25"/>
    <x v="26"/>
    <n v="0"/>
    <x v="4"/>
    <x v="3"/>
    <x v="0"/>
    <n v="0"/>
  </r>
  <r>
    <s v="A003"/>
    <x v="0"/>
    <s v="10025740"/>
    <x v="156"/>
    <s v="900"/>
    <s v="Cathodic Protection-U34 - Cathodic Protection-U34"/>
    <n v="6875"/>
    <n v="1031.25"/>
    <n v="1031.25"/>
    <n v="687.5"/>
    <n v="1718.75"/>
    <n v="1375"/>
    <n v="1031.25"/>
    <m/>
    <x v="25"/>
    <x v="26"/>
    <n v="0"/>
    <x v="4"/>
    <x v="3"/>
    <x v="0"/>
    <n v="1031.25"/>
  </r>
  <r>
    <s v="A003"/>
    <x v="0"/>
    <s v="10025712"/>
    <x v="157"/>
    <s v="900"/>
    <s v="CCR - BC/XT Solids Waste Storage - CCR BC XT Solids Waste Storage"/>
    <n v="451732.4"/>
    <n v="67759.86"/>
    <n v="67759.86"/>
    <n v="45173.24"/>
    <n v="112933.1"/>
    <n v="90346.48"/>
    <n v="67759.86"/>
    <m/>
    <x v="25"/>
    <x v="26"/>
    <n v="0"/>
    <x v="4"/>
    <x v="3"/>
    <x v="0"/>
    <n v="67759.86"/>
  </r>
  <r>
    <s v="A003"/>
    <x v="0"/>
    <s v="10025716"/>
    <x v="158"/>
    <s v="900"/>
    <s v="CCR - EHP - CCR EHP"/>
    <n v="42637.53"/>
    <n v="6395.6295"/>
    <n v="6395.6295"/>
    <n v="4263.7529999999997"/>
    <n v="10659.3825"/>
    <n v="8527.5059999999994"/>
    <n v="6395.6295"/>
    <m/>
    <x v="25"/>
    <x v="26"/>
    <n v="0"/>
    <x v="4"/>
    <x v="3"/>
    <x v="0"/>
    <n v="6395.6295"/>
  </r>
  <r>
    <s v="A003"/>
    <x v="0"/>
    <s v="10026151"/>
    <x v="172"/>
    <s v="900"/>
    <s v="Colstrip PBX U1-4 - Colstrip PBX"/>
    <n v="256.99000000000501"/>
    <n v="38.5485000000008"/>
    <n v="38.5485000000008"/>
    <n v="25.699000000000499"/>
    <n v="64.247500000001295"/>
    <n v="51.398000000000998"/>
    <n v="38.5485000000008"/>
    <m/>
    <x v="25"/>
    <x v="26"/>
    <n v="0"/>
    <x v="4"/>
    <x v="3"/>
    <x v="0"/>
    <n v="38.5485000000008"/>
  </r>
  <r>
    <s v="A003"/>
    <x v="0"/>
    <s v="10025732"/>
    <x v="104"/>
    <s v="900"/>
    <s v="Compressed Air System-U34 - Compressed Air System-U34"/>
    <n v="3471.25"/>
    <n v="520.6875"/>
    <n v="520.6875"/>
    <n v="347.125"/>
    <n v="867.8125"/>
    <n v="694.25"/>
    <n v="520.6875"/>
    <m/>
    <x v="25"/>
    <x v="26"/>
    <n v="0"/>
    <x v="4"/>
    <x v="3"/>
    <x v="0"/>
    <n v="520.6875"/>
  </r>
  <r>
    <s v="A003"/>
    <x v="0"/>
    <s v="10025735"/>
    <x v="107"/>
    <s v="900"/>
    <s v="Demineralizer Resin Repl-U34 - Demineralizer Resin Repl-U34"/>
    <n v="-12276.25"/>
    <n v="-1841.4375"/>
    <n v="-1841.4375"/>
    <n v="-1227.625"/>
    <n v="-3069.0625"/>
    <n v="-2455.25"/>
    <n v="-1841.4375"/>
    <m/>
    <x v="25"/>
    <x v="26"/>
    <n v="0"/>
    <x v="4"/>
    <x v="3"/>
    <x v="0"/>
    <n v="-1841.4375"/>
  </r>
  <r>
    <s v="A003"/>
    <x v="0"/>
    <s v="10025739"/>
    <x v="147"/>
    <s v="900"/>
    <s v="Drag Chain Gearbox Rep-U34 - Drag Chain Gearbox Rep-U34"/>
    <n v="129.51"/>
    <n v="19.426500000000001"/>
    <n v="19.426500000000001"/>
    <n v="12.951000000000001"/>
    <n v="32.377499999999998"/>
    <n v="25.902000000000001"/>
    <n v="19.426500000000001"/>
    <n v="19.426500000000001"/>
    <x v="25"/>
    <x v="26"/>
    <n v="-19.426500000000001"/>
    <x v="4"/>
    <x v="3"/>
    <x v="0"/>
    <n v="0"/>
  </r>
  <r>
    <s v="A003"/>
    <x v="0"/>
    <s v="10025750"/>
    <x v="159"/>
    <s v="900"/>
    <s v="Fire Prot. Underground Pipe-14 - Fire Prot. Underground Pipe-14"/>
    <n v="344.18"/>
    <n v="51.627000000000002"/>
    <n v="51.627000000000002"/>
    <n v="34.417999999999999"/>
    <n v="86.045000000000002"/>
    <n v="68.835999999999999"/>
    <n v="51.627000000000002"/>
    <m/>
    <x v="25"/>
    <x v="26"/>
    <n v="0"/>
    <x v="4"/>
    <x v="3"/>
    <x v="0"/>
    <n v="51.627000000000002"/>
  </r>
  <r>
    <s v="A003"/>
    <x v="0"/>
    <s v="10025728"/>
    <x v="5"/>
    <s v="900"/>
    <s v="Groundwater Mitigation-U34 - Groundwater Mitigation-U34"/>
    <n v="382.55"/>
    <n v="57.3825"/>
    <n v="57.3825"/>
    <n v="38.255000000000003"/>
    <n v="95.637500000000003"/>
    <n v="76.510000000000005"/>
    <n v="57.3825"/>
    <m/>
    <x v="25"/>
    <x v="26"/>
    <n v="0"/>
    <x v="4"/>
    <x v="3"/>
    <x v="0"/>
    <n v="57.3825"/>
  </r>
  <r>
    <s v="A003"/>
    <x v="0"/>
    <s v="10025865"/>
    <x v="112"/>
    <s v="900"/>
    <s v="GSU Transformer Replacement - GSU Transformer Replacement"/>
    <n v="68.84"/>
    <n v="10.326000000000001"/>
    <n v="10.326000000000001"/>
    <n v="6.8840000000000003"/>
    <n v="17.21"/>
    <n v="13.768000000000001"/>
    <n v="10.326000000000001"/>
    <m/>
    <x v="25"/>
    <x v="26"/>
    <n v="0"/>
    <x v="4"/>
    <x v="3"/>
    <x v="0"/>
    <n v="10.326000000000001"/>
  </r>
  <r>
    <s v="A003"/>
    <x v="0"/>
    <s v="10025932"/>
    <x v="113"/>
    <s v="900"/>
    <s v="GSU Transformer U34 - U34 GSU Spare Transformer"/>
    <n v="83.15"/>
    <n v="12.4725"/>
    <n v="12.4725"/>
    <n v="8.3149999999999995"/>
    <n v="20.787500000000001"/>
    <n v="16.63"/>
    <n v="12.4725"/>
    <m/>
    <x v="25"/>
    <x v="26"/>
    <n v="0"/>
    <x v="4"/>
    <x v="3"/>
    <x v="0"/>
    <n v="12.4725"/>
  </r>
  <r>
    <s v="A003"/>
    <x v="0"/>
    <s v="10025763"/>
    <x v="164"/>
    <s v="900"/>
    <s v="Mill Alley/Crane/Hoist/Trolley - Mill Alley/Crane/Hoist/Trolley"/>
    <n v="129403.8"/>
    <n v="19410.57"/>
    <n v="19410.57"/>
    <n v="12940.38"/>
    <n v="32350.95"/>
    <n v="25880.76"/>
    <n v="19410.57"/>
    <n v="19410.57"/>
    <x v="25"/>
    <x v="26"/>
    <n v="-19410.57"/>
    <x v="4"/>
    <x v="3"/>
    <x v="0"/>
    <n v="0"/>
  </r>
  <r>
    <s v="A003"/>
    <x v="0"/>
    <s v="10025761"/>
    <x v="148"/>
    <s v="900"/>
    <s v="Plant Floor/Floor Drain Rpl, U3-4 - Plant Floor/Floor Drain Rpl, U3-4"/>
    <n v="-710.72"/>
    <n v="-106.608"/>
    <n v="-106.608"/>
    <n v="-71.072000000000003"/>
    <n v="-177.68"/>
    <n v="-142.14400000000001"/>
    <n v="-106.608"/>
    <m/>
    <x v="25"/>
    <x v="26"/>
    <n v="0"/>
    <x v="4"/>
    <x v="3"/>
    <x v="0"/>
    <n v="-106.608"/>
  </r>
  <r>
    <s v="A003"/>
    <x v="0"/>
    <s v="10025747"/>
    <x v="169"/>
    <s v="900"/>
    <s v="Plant Road Dust Control U14 - Plant Road Dust Control U14"/>
    <n v="21075.93"/>
    <n v="3161.3895000000002"/>
    <n v="3161.3895000000002"/>
    <n v="2107.5929999999998"/>
    <n v="5268.9825000000001"/>
    <n v="4215.1859999999997"/>
    <n v="3161.3895000000002"/>
    <m/>
    <x v="25"/>
    <x v="26"/>
    <n v="0"/>
    <x v="4"/>
    <x v="3"/>
    <x v="0"/>
    <n v="3161.3895000000002"/>
  </r>
  <r>
    <s v="A003"/>
    <x v="0"/>
    <s v="10025748"/>
    <x v="154"/>
    <s v="900"/>
    <s v="Plantsite Drainage System U14 - Plantsite Drainage System U14"/>
    <n v="68000"/>
    <n v="10200"/>
    <n v="10200"/>
    <n v="6800"/>
    <n v="17000"/>
    <n v="13600"/>
    <n v="10200"/>
    <m/>
    <x v="25"/>
    <x v="26"/>
    <n v="0"/>
    <x v="4"/>
    <x v="3"/>
    <x v="0"/>
    <n v="10200"/>
  </r>
  <r>
    <s v="A003"/>
    <x v="0"/>
    <s v="10025223"/>
    <x v="125"/>
    <s v="900"/>
    <s v="Pond Return Pumps-Dsl Gen U3-4 - Pond Return Pumps-Dsl Gen U3-4"/>
    <n v="716.84"/>
    <n v="107.526"/>
    <n v="107.526"/>
    <n v="71.683999999999997"/>
    <n v="179.21"/>
    <n v="143.36799999999999"/>
    <n v="107.526"/>
    <m/>
    <x v="25"/>
    <x v="26"/>
    <n v="0"/>
    <x v="4"/>
    <x v="3"/>
    <x v="0"/>
    <n v="107.526"/>
  </r>
  <r>
    <s v="A003"/>
    <x v="0"/>
    <s v="10025727"/>
    <x v="126"/>
    <s v="900"/>
    <s v="Relay Room Fire Protection-U34 - Relay Room Fire Protection-U34"/>
    <n v="19848.72"/>
    <n v="2977.308"/>
    <n v="2977.308"/>
    <n v="1984.8720000000001"/>
    <n v="4962.18"/>
    <n v="3969.7440000000001"/>
    <n v="2977.308"/>
    <m/>
    <x v="25"/>
    <x v="26"/>
    <n v="0"/>
    <x v="4"/>
    <x v="3"/>
    <x v="0"/>
    <n v="2977.308"/>
  </r>
  <r>
    <s v="A003"/>
    <x v="0"/>
    <s v="10025759"/>
    <x v="161"/>
    <s v="900"/>
    <s v="River Station Cathodic Protection U - RiverStationDischargeVlvRepU14"/>
    <n v="12420.87"/>
    <n v="1863.1305"/>
    <n v="1863.1305"/>
    <n v="1242.087"/>
    <n v="3105.2175000000002"/>
    <n v="2484.174"/>
    <n v="1863.1305"/>
    <m/>
    <x v="25"/>
    <x v="26"/>
    <n v="0"/>
    <x v="4"/>
    <x v="3"/>
    <x v="0"/>
    <n v="1863.1305"/>
  </r>
  <r>
    <s v="A003"/>
    <x v="0"/>
    <s v="10025743"/>
    <x v="127"/>
    <s v="900"/>
    <s v="Safety Improvements, U3-4 - Safety Improvements, U3-4"/>
    <n v="10593.14"/>
    <n v="1588.971"/>
    <n v="1588.971"/>
    <n v="1059.3140000000001"/>
    <n v="2648.2849999999999"/>
    <n v="2118.6280000000002"/>
    <n v="1588.971"/>
    <n v="1588.971"/>
    <x v="25"/>
    <x v="26"/>
    <n v="-1588.971"/>
    <x v="4"/>
    <x v="3"/>
    <x v="0"/>
    <n v="0"/>
  </r>
  <r>
    <s v="A003"/>
    <x v="0"/>
    <s v="10025730"/>
    <x v="129"/>
    <s v="900"/>
    <s v="Scrubber Lime Slaker Rpl-U34 - Scrubber Lime Slaker Rpl-U34"/>
    <n v="26061.65"/>
    <n v="3909.2474999999999"/>
    <n v="3909.2474999999999"/>
    <n v="2606.165"/>
    <n v="6515.4125000000004"/>
    <n v="5212.33"/>
    <n v="3909.2474999999999"/>
    <m/>
    <x v="25"/>
    <x v="26"/>
    <n v="0"/>
    <x v="4"/>
    <x v="3"/>
    <x v="0"/>
    <n v="3909.2474999999999"/>
  </r>
  <r>
    <s v="A003"/>
    <x v="0"/>
    <s v="10025720"/>
    <x v="151"/>
    <s v="900"/>
    <s v="Scrubber Mist Eliminator-U34 - Scrubber Mist Eliminatoer-U34"/>
    <n v="691.2"/>
    <n v="103.68"/>
    <n v="103.68"/>
    <n v="69.12"/>
    <n v="172.8"/>
    <n v="138.24"/>
    <n v="103.68"/>
    <m/>
    <x v="25"/>
    <x v="26"/>
    <n v="0"/>
    <x v="4"/>
    <x v="3"/>
    <x v="0"/>
    <n v="103.68"/>
  </r>
  <r>
    <s v="A003"/>
    <x v="0"/>
    <s v="10023302"/>
    <x v="15"/>
    <s v="900"/>
    <s v="Water Management System,U34 - Water Management System, U34"/>
    <n v="1629409.15"/>
    <n v="244411.3725"/>
    <n v="244411.3725"/>
    <n v="162940.91500000001"/>
    <n v="407352.28749999998"/>
    <n v="325881.83"/>
    <n v="244411.3725"/>
    <m/>
    <x v="25"/>
    <x v="26"/>
    <n v="0"/>
    <x v="4"/>
    <x v="3"/>
    <x v="0"/>
    <n v="244411.3725"/>
  </r>
  <r>
    <s v="A003"/>
    <x v="0"/>
    <s v="10025764"/>
    <x v="167"/>
    <s v="900"/>
    <s v="Water Transfer Pump Purchase - Water Transfer Pump Purchase"/>
    <n v="4587.45"/>
    <n v="688.11749999999995"/>
    <n v="688.11749999999995"/>
    <n v="458.745"/>
    <n v="1146.8625"/>
    <n v="917.49"/>
    <n v="688.11749999999995"/>
    <m/>
    <x v="25"/>
    <x v="26"/>
    <n v="0"/>
    <x v="4"/>
    <x v="3"/>
    <x v="0"/>
    <n v="688.11749999999995"/>
  </r>
  <r>
    <s v="A003"/>
    <x v="0"/>
    <s v="10025742"/>
    <x v="171"/>
    <s v="900"/>
    <s v="WECC Compliance-U34 - WECC Compliance-U34"/>
    <n v="32.909999999999997"/>
    <n v="4.9364999999999997"/>
    <n v="4.9364999999999997"/>
    <n v="3.2909999999999999"/>
    <n v="8.2274999999999991"/>
    <n v="6.5819999999999999"/>
    <n v="4.9364999999999997"/>
    <n v="4.9364999999999997"/>
    <x v="25"/>
    <x v="26"/>
    <n v="-4.9364999999999997"/>
    <x v="4"/>
    <x v="3"/>
    <x v="0"/>
    <n v="0"/>
  </r>
  <r>
    <s v="A004"/>
    <x v="1"/>
    <s v="10025762"/>
    <x v="174"/>
    <s v="900"/>
    <s v="Aux. Serv. Floor Drain/Structural - Aux. Serv. Floor Drain/Structural"/>
    <n v="52375.78"/>
    <n v="7856.3670000000002"/>
    <n v="7856.3670000000002"/>
    <n v="5237.5780000000004"/>
    <n v="13093.945"/>
    <n v="10475.156000000001"/>
    <n v="7856.3670000000002"/>
    <m/>
    <x v="25"/>
    <x v="26"/>
    <n v="0"/>
    <x v="4"/>
    <x v="3"/>
    <x v="0"/>
    <n v="7856.3670000000002"/>
  </r>
  <r>
    <s v="A004"/>
    <x v="1"/>
    <s v="10025719"/>
    <x v="47"/>
    <s v="900"/>
    <s v="Boiler Snubber&amp;HangerRpl-U4 - Boiler Snubber&amp;HangerRpl-U4"/>
    <n v="21902.85"/>
    <n v="3285.4274999999998"/>
    <n v="3285.4274999999998"/>
    <n v="2190.2849999999999"/>
    <n v="5475.7124999999996"/>
    <n v="4380.57"/>
    <n v="3285.4274999999998"/>
    <m/>
    <x v="25"/>
    <x v="26"/>
    <n v="0"/>
    <x v="4"/>
    <x v="3"/>
    <x v="0"/>
    <n v="3285.4274999999998"/>
  </r>
  <r>
    <s v="A004"/>
    <x v="1"/>
    <s v="10025717"/>
    <x v="176"/>
    <s v="900"/>
    <s v="BoilerEconomizerTubeRpl,U4 - BoilerEconomizerTubeRpl,U4"/>
    <n v="18695"/>
    <n v="2804.25"/>
    <n v="2804.25"/>
    <n v="1869.5"/>
    <n v="4673.75"/>
    <n v="3739"/>
    <n v="2804.25"/>
    <m/>
    <x v="25"/>
    <x v="26"/>
    <n v="0"/>
    <x v="4"/>
    <x v="3"/>
    <x v="0"/>
    <n v="2804.25"/>
  </r>
  <r>
    <s v="A004"/>
    <x v="1"/>
    <s v="10025738"/>
    <x v="145"/>
    <s v="900"/>
    <s v="Building Roof Repl, U3-4 - Building Roof Repl, U3-4"/>
    <n v="29071.35"/>
    <n v="4360.7025000000003"/>
    <n v="4360.7025000000003"/>
    <n v="2907.1350000000002"/>
    <n v="7267.8374999999996"/>
    <n v="5814.27"/>
    <n v="4360.7025000000003"/>
    <m/>
    <x v="25"/>
    <x v="26"/>
    <n v="0"/>
    <x v="4"/>
    <x v="3"/>
    <x v="0"/>
    <n v="4360.7025000000003"/>
  </r>
  <r>
    <s v="A004"/>
    <x v="1"/>
    <s v="10025722"/>
    <x v="140"/>
    <s v="900"/>
    <s v="Building Roof Replacement, U4 - Building Roof Repl., U4"/>
    <n v="470575.78"/>
    <n v="70586.366999999998"/>
    <n v="70586.366999999998"/>
    <n v="47057.578000000001"/>
    <n v="117643.94500000001"/>
    <n v="94115.156000000003"/>
    <n v="70586.366999999998"/>
    <m/>
    <x v="25"/>
    <x v="26"/>
    <n v="0"/>
    <x v="4"/>
    <x v="3"/>
    <x v="0"/>
    <n v="70586.366999999998"/>
  </r>
  <r>
    <s v="A004"/>
    <x v="1"/>
    <s v="10025740"/>
    <x v="156"/>
    <s v="900"/>
    <s v="Cathodic Protection-U34 - Cathodic Protection-U34"/>
    <n v="6875"/>
    <n v="1031.25"/>
    <n v="1031.25"/>
    <n v="687.5"/>
    <n v="1718.75"/>
    <n v="1375"/>
    <n v="1031.25"/>
    <m/>
    <x v="25"/>
    <x v="26"/>
    <n v="0"/>
    <x v="4"/>
    <x v="3"/>
    <x v="0"/>
    <n v="1031.25"/>
  </r>
  <r>
    <s v="A004"/>
    <x v="1"/>
    <s v="10025712"/>
    <x v="157"/>
    <s v="900"/>
    <s v="CCR - BC/XT Solids Waste Storage - CCR BC XT Solids Waste Storage"/>
    <n v="451732.4"/>
    <n v="67759.86"/>
    <n v="67759.86"/>
    <n v="45173.24"/>
    <n v="112933.1"/>
    <n v="90346.48"/>
    <n v="67759.86"/>
    <m/>
    <x v="25"/>
    <x v="26"/>
    <n v="0"/>
    <x v="4"/>
    <x v="3"/>
    <x v="0"/>
    <n v="67759.86"/>
  </r>
  <r>
    <s v="A004"/>
    <x v="1"/>
    <s v="10025716"/>
    <x v="158"/>
    <s v="900"/>
    <s v="CCR - EHP - CCR EHP"/>
    <n v="42637.49"/>
    <n v="6395.6234999999997"/>
    <n v="6395.6234999999997"/>
    <n v="4263.7489999999998"/>
    <n v="10659.372499999999"/>
    <n v="8527.4979999999996"/>
    <n v="6395.6234999999997"/>
    <m/>
    <x v="25"/>
    <x v="26"/>
    <n v="0"/>
    <x v="4"/>
    <x v="3"/>
    <x v="0"/>
    <n v="6395.6234999999997"/>
  </r>
  <r>
    <s v="A004"/>
    <x v="1"/>
    <s v="10026151"/>
    <x v="172"/>
    <s v="900"/>
    <s v="Colstrip PBX U1-4 - Colstrip PBX"/>
    <n v="256.99000000000501"/>
    <n v="38.5485000000008"/>
    <n v="38.5485000000008"/>
    <n v="25.699000000000499"/>
    <n v="64.247500000001295"/>
    <n v="51.398000000000998"/>
    <n v="38.5485000000008"/>
    <m/>
    <x v="25"/>
    <x v="26"/>
    <n v="0"/>
    <x v="4"/>
    <x v="3"/>
    <x v="0"/>
    <n v="38.5485000000008"/>
  </r>
  <r>
    <s v="A004"/>
    <x v="1"/>
    <s v="10025732"/>
    <x v="104"/>
    <s v="900"/>
    <s v="Compressed Air System-U34 - Compressed Air System-U34"/>
    <n v="3471.2"/>
    <n v="520.67999999999995"/>
    <n v="520.67999999999995"/>
    <n v="347.12"/>
    <n v="867.8"/>
    <n v="694.24"/>
    <n v="520.67999999999995"/>
    <m/>
    <x v="25"/>
    <x v="26"/>
    <n v="0"/>
    <x v="4"/>
    <x v="3"/>
    <x v="0"/>
    <n v="520.67999999999995"/>
  </r>
  <r>
    <s v="A004"/>
    <x v="1"/>
    <s v="10025735"/>
    <x v="107"/>
    <s v="900"/>
    <s v="Demineralizer Resin Repl-U34 - Demineralizer Resin Repl-U34"/>
    <n v="-12276.25"/>
    <n v="-1841.4375"/>
    <n v="-1841.4375"/>
    <n v="-1227.625"/>
    <n v="-3069.0625"/>
    <n v="-2455.25"/>
    <n v="-1841.4375"/>
    <m/>
    <x v="25"/>
    <x v="26"/>
    <n v="0"/>
    <x v="4"/>
    <x v="3"/>
    <x v="0"/>
    <n v="-1841.4375"/>
  </r>
  <r>
    <s v="A004"/>
    <x v="1"/>
    <s v="10025739"/>
    <x v="147"/>
    <s v="900"/>
    <s v="Drag Chain Gearbox Rep-U34 - Drag Chain Gearbox Rep-U34"/>
    <n v="129.41999999999999"/>
    <n v="19.413"/>
    <n v="19.413"/>
    <n v="12.942"/>
    <n v="32.354999999999997"/>
    <n v="25.884"/>
    <n v="19.413"/>
    <n v="19.413"/>
    <x v="25"/>
    <x v="26"/>
    <n v="-19.413"/>
    <x v="4"/>
    <x v="3"/>
    <x v="0"/>
    <n v="0"/>
  </r>
  <r>
    <s v="A004"/>
    <x v="1"/>
    <s v="10025725"/>
    <x v="155"/>
    <s v="900"/>
    <s v="Elevator Reburbish, U4 - Elevator Refurbish, U4"/>
    <n v="70707.570000000007"/>
    <n v="10606.1355"/>
    <n v="10606.1355"/>
    <n v="7070.7569999999996"/>
    <n v="17676.892500000002"/>
    <n v="14141.513999999999"/>
    <n v="10606.1355"/>
    <n v="10606.1355"/>
    <x v="25"/>
    <x v="26"/>
    <n v="-10606.1355"/>
    <x v="4"/>
    <x v="3"/>
    <x v="0"/>
    <n v="0"/>
  </r>
  <r>
    <s v="A004"/>
    <x v="1"/>
    <s v="10025750"/>
    <x v="159"/>
    <s v="900"/>
    <s v="Fire Prot. Underground Pipe-14 - Fire Prot. Underground Pipe-14"/>
    <n v="344.19"/>
    <n v="51.628500000000003"/>
    <n v="51.628500000000003"/>
    <n v="34.418999999999997"/>
    <n v="86.047499999999999"/>
    <n v="68.837999999999994"/>
    <n v="51.628500000000003"/>
    <m/>
    <x v="25"/>
    <x v="26"/>
    <n v="0"/>
    <x v="4"/>
    <x v="3"/>
    <x v="0"/>
    <n v="51.628500000000003"/>
  </r>
  <r>
    <s v="A004"/>
    <x v="1"/>
    <s v="10025728"/>
    <x v="5"/>
    <s v="900"/>
    <s v="Groundwater Mitigation-U34 - Groundwater Mitigation-U34"/>
    <n v="382.51"/>
    <n v="57.3765"/>
    <n v="57.3765"/>
    <n v="38.250999999999998"/>
    <n v="95.627499999999998"/>
    <n v="76.501999999999995"/>
    <n v="57.3765"/>
    <m/>
    <x v="25"/>
    <x v="26"/>
    <n v="0"/>
    <x v="4"/>
    <x v="3"/>
    <x v="0"/>
    <n v="57.3765"/>
  </r>
  <r>
    <s v="A004"/>
    <x v="1"/>
    <s v="10025865"/>
    <x v="112"/>
    <s v="900"/>
    <s v="GSU Transformer Replacement - GSU Transformer Replacement"/>
    <n v="68.84"/>
    <n v="10.326000000000001"/>
    <n v="10.326000000000001"/>
    <n v="6.8840000000000003"/>
    <n v="17.21"/>
    <n v="13.768000000000001"/>
    <n v="10.326000000000001"/>
    <m/>
    <x v="25"/>
    <x v="26"/>
    <n v="0"/>
    <x v="4"/>
    <x v="3"/>
    <x v="0"/>
    <n v="10.326000000000001"/>
  </r>
  <r>
    <s v="A004"/>
    <x v="1"/>
    <s v="10025932"/>
    <x v="113"/>
    <s v="900"/>
    <s v="GSU Transformer U34 - U34 GSU Spare Transformer"/>
    <n v="83.12"/>
    <n v="12.468"/>
    <n v="12.468"/>
    <n v="8.3119999999999994"/>
    <n v="20.78"/>
    <n v="16.623999999999999"/>
    <n v="12.468"/>
    <m/>
    <x v="25"/>
    <x v="26"/>
    <n v="0"/>
    <x v="4"/>
    <x v="3"/>
    <x v="0"/>
    <n v="12.468"/>
  </r>
  <r>
    <s v="A004"/>
    <x v="1"/>
    <s v="10025711"/>
    <x v="33"/>
    <s v="900"/>
    <s v="IP Turbine Overhaul, Unit 4 - IP Turbine Overhaul, Unit 4"/>
    <n v="3300000"/>
    <n v="495000"/>
    <n v="495000"/>
    <n v="330000"/>
    <n v="825000"/>
    <n v="660000"/>
    <n v="495000"/>
    <m/>
    <x v="25"/>
    <x v="26"/>
    <n v="0"/>
    <x v="4"/>
    <x v="3"/>
    <x v="1"/>
    <n v="495000"/>
  </r>
  <r>
    <s v="A004"/>
    <x v="1"/>
    <s v="10025761"/>
    <x v="148"/>
    <s v="900"/>
    <s v="Plant Floor/Floor Drain Rpl, U3-4 - Plant Floor/Floor Drain Rpl, U3-4"/>
    <n v="-710.7"/>
    <n v="-106.605"/>
    <n v="-106.605"/>
    <n v="-71.069999999999993"/>
    <n v="-177.67500000000001"/>
    <n v="-142.13999999999999"/>
    <n v="-106.605"/>
    <m/>
    <x v="25"/>
    <x v="26"/>
    <n v="0"/>
    <x v="4"/>
    <x v="3"/>
    <x v="0"/>
    <n v="-106.605"/>
  </r>
  <r>
    <s v="A004"/>
    <x v="1"/>
    <s v="10025747"/>
    <x v="169"/>
    <s v="900"/>
    <s v="Plant Road Dust Control U14 - Plant Road Dust Control U14"/>
    <n v="21075.93"/>
    <n v="3161.3895000000002"/>
    <n v="3161.3895000000002"/>
    <n v="2107.5929999999998"/>
    <n v="5268.9825000000001"/>
    <n v="4215.1859999999997"/>
    <n v="3161.3895000000002"/>
    <m/>
    <x v="25"/>
    <x v="26"/>
    <n v="0"/>
    <x v="4"/>
    <x v="3"/>
    <x v="0"/>
    <n v="3161.3895000000002"/>
  </r>
  <r>
    <s v="A004"/>
    <x v="1"/>
    <s v="10025748"/>
    <x v="154"/>
    <s v="900"/>
    <s v="Plantsite Drainage System U14 - Plantsite Drainage System U14"/>
    <n v="68000"/>
    <n v="10200"/>
    <n v="10200"/>
    <n v="6800"/>
    <n v="17000"/>
    <n v="13600"/>
    <n v="10200"/>
    <m/>
    <x v="25"/>
    <x v="26"/>
    <n v="0"/>
    <x v="4"/>
    <x v="3"/>
    <x v="0"/>
    <n v="10200"/>
  </r>
  <r>
    <s v="A004"/>
    <x v="1"/>
    <s v="10025223"/>
    <x v="125"/>
    <s v="900"/>
    <s v="Pond Return Pumps-Dsl Gen U3-4 - Pond Return Pumps-Dsl Gen U3-4"/>
    <n v="716.83"/>
    <n v="107.5245"/>
    <n v="107.5245"/>
    <n v="71.683000000000007"/>
    <n v="179.20750000000001"/>
    <n v="143.36600000000001"/>
    <n v="107.5245"/>
    <m/>
    <x v="25"/>
    <x v="26"/>
    <n v="0"/>
    <x v="4"/>
    <x v="3"/>
    <x v="0"/>
    <n v="107.5245"/>
  </r>
  <r>
    <s v="A004"/>
    <x v="1"/>
    <s v="10025727"/>
    <x v="126"/>
    <s v="900"/>
    <s v="Relay Room Fire Protection-U34 - Relay Room Fire Protection-U34"/>
    <n v="19848.75"/>
    <n v="2977.3125"/>
    <n v="2977.3125"/>
    <n v="1984.875"/>
    <n v="4962.1875"/>
    <n v="3969.75"/>
    <n v="2977.3125"/>
    <m/>
    <x v="25"/>
    <x v="26"/>
    <n v="0"/>
    <x v="4"/>
    <x v="3"/>
    <x v="0"/>
    <n v="2977.3125"/>
  </r>
  <r>
    <s v="A004"/>
    <x v="1"/>
    <s v="10025759"/>
    <x v="161"/>
    <s v="900"/>
    <s v="River Station Cathodic Protection U - RiverStationDischargeVlvRepU14"/>
    <n v="12420.87"/>
    <n v="1863.1305"/>
    <n v="1863.1305"/>
    <n v="1242.087"/>
    <n v="3105.2175000000002"/>
    <n v="2484.174"/>
    <n v="1863.1305"/>
    <m/>
    <x v="25"/>
    <x v="26"/>
    <n v="0"/>
    <x v="4"/>
    <x v="3"/>
    <x v="0"/>
    <n v="1863.1305"/>
  </r>
  <r>
    <s v="A004"/>
    <x v="1"/>
    <s v="10025743"/>
    <x v="127"/>
    <s v="900"/>
    <s v="Safety Improvements, U3-4 - Safety Improvements, U3-4"/>
    <n v="10593.13"/>
    <n v="1588.9694999999999"/>
    <n v="1588.9694999999999"/>
    <n v="1059.3130000000001"/>
    <n v="2648.2824999999998"/>
    <n v="2118.6260000000002"/>
    <n v="1588.9694999999999"/>
    <n v="1588.9694999999999"/>
    <x v="25"/>
    <x v="26"/>
    <n v="-1588.9694999999999"/>
    <x v="4"/>
    <x v="3"/>
    <x v="0"/>
    <n v="0"/>
  </r>
  <r>
    <s v="A004"/>
    <x v="1"/>
    <s v="10025730"/>
    <x v="129"/>
    <s v="900"/>
    <s v="Scrubber Lime Slaker Rpl-U34 - Scrubber Lime Slaker Rpl-U34"/>
    <n v="26061.57"/>
    <n v="3909.2354999999998"/>
    <n v="3909.2354999999998"/>
    <n v="2606.1570000000002"/>
    <n v="6515.3924999999999"/>
    <n v="5212.3140000000003"/>
    <n v="3909.2354999999998"/>
    <m/>
    <x v="25"/>
    <x v="26"/>
    <n v="0"/>
    <x v="4"/>
    <x v="3"/>
    <x v="0"/>
    <n v="3909.2354999999998"/>
  </r>
  <r>
    <s v="A004"/>
    <x v="1"/>
    <s v="10025720"/>
    <x v="151"/>
    <s v="900"/>
    <s v="Scrubber Mist Eliminator-U34 - Scrubber Mist Eliminatoer-U34"/>
    <n v="691.2"/>
    <n v="103.68"/>
    <n v="103.68"/>
    <n v="69.12"/>
    <n v="172.8"/>
    <n v="138.24"/>
    <n v="103.68"/>
    <m/>
    <x v="25"/>
    <x v="26"/>
    <n v="0"/>
    <x v="4"/>
    <x v="3"/>
    <x v="0"/>
    <n v="103.68"/>
  </r>
  <r>
    <s v="A004"/>
    <x v="1"/>
    <s v="10023302"/>
    <x v="15"/>
    <s v="900"/>
    <s v="Water Management System,U34 - Water Management System, U34"/>
    <n v="1629408.49"/>
    <n v="244411.27350000001"/>
    <n v="244411.27350000001"/>
    <n v="162940.84899999999"/>
    <n v="407352.1225"/>
    <n v="325881.69799999997"/>
    <n v="244411.27350000001"/>
    <m/>
    <x v="25"/>
    <x v="26"/>
    <n v="0"/>
    <x v="4"/>
    <x v="3"/>
    <x v="0"/>
    <n v="244411.27350000001"/>
  </r>
  <r>
    <s v="A004"/>
    <x v="1"/>
    <s v="10025764"/>
    <x v="167"/>
    <s v="900"/>
    <s v="Water Transfer Pump Purchase - Water Transfer Pump Purchase"/>
    <n v="4587.47"/>
    <n v="688.12049999999999"/>
    <n v="688.12049999999999"/>
    <n v="458.74700000000001"/>
    <n v="1146.8675000000001"/>
    <n v="917.49400000000003"/>
    <n v="688.12049999999999"/>
    <m/>
    <x v="25"/>
    <x v="26"/>
    <n v="0"/>
    <x v="4"/>
    <x v="3"/>
    <x v="0"/>
    <n v="688.12049999999999"/>
  </r>
  <r>
    <s v="A004"/>
    <x v="1"/>
    <s v="10025742"/>
    <x v="171"/>
    <s v="900"/>
    <s v="WECC Compliance-U34 - WECC Compliance-U34"/>
    <n v="32.880000000000003"/>
    <n v="4.9320000000000004"/>
    <n v="4.9320000000000004"/>
    <n v="3.2879999999999998"/>
    <n v="8.2200000000000006"/>
    <n v="6.5759999999999996"/>
    <n v="4.9320000000000004"/>
    <n v="4.9320000000000004"/>
    <x v="25"/>
    <x v="26"/>
    <n v="-4.9320000000000004"/>
    <x v="4"/>
    <x v="3"/>
    <x v="0"/>
    <n v="0"/>
  </r>
  <r>
    <s v="A003"/>
    <x v="0"/>
    <s v="10025762"/>
    <x v="174"/>
    <s v="900"/>
    <s v="Aux. Serv. Floor Drain/Structural - Aux. Serv. Floor Drain/Structural"/>
    <n v="38368.15"/>
    <n v="5755.2224999999999"/>
    <n v="5755.2224999999999"/>
    <n v="3836.8150000000001"/>
    <n v="9592.0375000000004"/>
    <n v="7673.63"/>
    <n v="5755.2224999999999"/>
    <m/>
    <x v="26"/>
    <x v="27"/>
    <n v="0"/>
    <x v="4"/>
    <x v="4"/>
    <x v="0"/>
    <n v="5755.2224999999999"/>
  </r>
  <r>
    <s v="A003"/>
    <x v="0"/>
    <s v="10025738"/>
    <x v="145"/>
    <s v="900"/>
    <s v="Building Roof Repl, U3-4 - Building Roof Repl, U3-4"/>
    <n v="4076.43"/>
    <n v="611.46450000000004"/>
    <n v="611.46450000000004"/>
    <n v="407.64299999999997"/>
    <n v="1019.1075"/>
    <n v="815.28599999999994"/>
    <n v="611.46450000000004"/>
    <m/>
    <x v="26"/>
    <x v="27"/>
    <n v="0"/>
    <x v="4"/>
    <x v="4"/>
    <x v="0"/>
    <n v="611.46450000000004"/>
  </r>
  <r>
    <s v="A003"/>
    <x v="0"/>
    <s v="10025723"/>
    <x v="98"/>
    <s v="900"/>
    <s v="Building Roof Replacement, U3 - Building Roof Repl., U3"/>
    <n v="20527.97"/>
    <n v="3079.1954999999998"/>
    <n v="3079.1954999999998"/>
    <n v="2052.797"/>
    <n v="5131.9925000000003"/>
    <n v="4105.5940000000001"/>
    <n v="3079.1954999999998"/>
    <m/>
    <x v="26"/>
    <x v="27"/>
    <n v="0"/>
    <x v="4"/>
    <x v="4"/>
    <x v="0"/>
    <n v="3079.1954999999998"/>
  </r>
  <r>
    <s v="A003"/>
    <x v="0"/>
    <s v="10025741"/>
    <x v="168"/>
    <s v="900"/>
    <s v="Cathodic Prot-Condenser-U3 - Cathodic Prot-Condenser-U3"/>
    <n v="73039.69"/>
    <n v="10955.9535"/>
    <n v="10955.9535"/>
    <n v="7303.9690000000001"/>
    <n v="18259.922500000001"/>
    <n v="14607.938"/>
    <n v="10955.9535"/>
    <n v="10955.9535"/>
    <x v="26"/>
    <x v="27"/>
    <n v="-10955.9535"/>
    <x v="4"/>
    <x v="4"/>
    <x v="0"/>
    <n v="0"/>
  </r>
  <r>
    <s v="A003"/>
    <x v="0"/>
    <s v="10025740"/>
    <x v="156"/>
    <s v="900"/>
    <s v="Cathodic Protection-U34 - Cathodic Protection-U34"/>
    <n v="18357.73"/>
    <n v="2753.6595000000002"/>
    <n v="2753.6595000000002"/>
    <n v="1835.7729999999999"/>
    <n v="4589.4324999999999"/>
    <n v="3671.5459999999998"/>
    <n v="2753.6595000000002"/>
    <m/>
    <x v="26"/>
    <x v="27"/>
    <n v="0"/>
    <x v="4"/>
    <x v="4"/>
    <x v="0"/>
    <n v="2753.6595000000002"/>
  </r>
  <r>
    <s v="A003"/>
    <x v="0"/>
    <s v="10025712"/>
    <x v="157"/>
    <s v="900"/>
    <s v="CCR - BC/XT Solids Waste Storage - CCR BC XT Solids Waste Storage"/>
    <n v="233080.22"/>
    <n v="34962.033000000003"/>
    <n v="34962.033000000003"/>
    <n v="23308.022000000001"/>
    <n v="58270.055"/>
    <n v="46616.044000000002"/>
    <n v="34962.033000000003"/>
    <m/>
    <x v="26"/>
    <x v="27"/>
    <n v="0"/>
    <x v="4"/>
    <x v="4"/>
    <x v="0"/>
    <n v="34962.033000000003"/>
  </r>
  <r>
    <s v="A003"/>
    <x v="0"/>
    <s v="10025716"/>
    <x v="158"/>
    <s v="900"/>
    <s v="CCR - EHP - CCR EHP"/>
    <n v="1361.97"/>
    <n v="204.2955"/>
    <n v="204.2955"/>
    <n v="136.197"/>
    <n v="340.49250000000001"/>
    <n v="272.39400000000001"/>
    <n v="204.2955"/>
    <m/>
    <x v="26"/>
    <x v="27"/>
    <n v="0"/>
    <x v="4"/>
    <x v="4"/>
    <x v="0"/>
    <n v="204.2955"/>
  </r>
  <r>
    <s v="A003"/>
    <x v="0"/>
    <s v="10026151"/>
    <x v="172"/>
    <s v="900"/>
    <s v="Colstrip PBX U1-4 - Colstrip PBX"/>
    <n v="37548.76"/>
    <n v="5632.3140000000003"/>
    <n v="5632.3140000000003"/>
    <n v="3754.8760000000002"/>
    <n v="9387.19"/>
    <n v="7509.7520000000004"/>
    <n v="5632.3140000000003"/>
    <m/>
    <x v="26"/>
    <x v="27"/>
    <n v="0"/>
    <x v="4"/>
    <x v="4"/>
    <x v="0"/>
    <n v="5632.3140000000003"/>
  </r>
  <r>
    <s v="A003"/>
    <x v="0"/>
    <s v="10025732"/>
    <x v="104"/>
    <s v="900"/>
    <s v="Compressed Air System-U34 - Compressed Air System-U34"/>
    <n v="17056.439999999999"/>
    <n v="2558.4659999999999"/>
    <n v="2558.4659999999999"/>
    <n v="1705.644"/>
    <n v="4264.1099999999997"/>
    <n v="3411.288"/>
    <n v="2558.4659999999999"/>
    <m/>
    <x v="26"/>
    <x v="27"/>
    <n v="0"/>
    <x v="4"/>
    <x v="4"/>
    <x v="0"/>
    <n v="2558.4659999999999"/>
  </r>
  <r>
    <s v="A003"/>
    <x v="0"/>
    <s v="10025735"/>
    <x v="107"/>
    <s v="900"/>
    <s v="Demineralizer Resin Repl-U34 - Demineralizer Resin Repl-U34"/>
    <n v="9198.6200000000008"/>
    <n v="1379.7929999999999"/>
    <n v="1379.7929999999999"/>
    <n v="919.86199999999997"/>
    <n v="2299.6550000000002"/>
    <n v="1839.7239999999999"/>
    <n v="1379.7929999999999"/>
    <m/>
    <x v="26"/>
    <x v="27"/>
    <n v="0"/>
    <x v="4"/>
    <x v="4"/>
    <x v="0"/>
    <n v="1379.7929999999999"/>
  </r>
  <r>
    <s v="A003"/>
    <x v="0"/>
    <s v="10025739"/>
    <x v="147"/>
    <s v="900"/>
    <s v="Drag Chain Gearbox Rep-U34 - Drag Chain Gearbox Rep-U34"/>
    <n v="4366.4799999999996"/>
    <n v="654.97199999999998"/>
    <n v="654.97199999999998"/>
    <n v="436.64800000000002"/>
    <n v="1091.6199999999999"/>
    <n v="873.29600000000005"/>
    <n v="654.97199999999998"/>
    <n v="654.97199999999998"/>
    <x v="26"/>
    <x v="27"/>
    <n v="-654.97199999999998"/>
    <x v="4"/>
    <x v="4"/>
    <x v="0"/>
    <n v="0"/>
  </r>
  <r>
    <s v="A003"/>
    <x v="0"/>
    <s v="10025750"/>
    <x v="159"/>
    <s v="900"/>
    <s v="Fire Prot. Underground Pipe-14 - Fire Prot. Underground Pipe-14"/>
    <n v="6954.49"/>
    <n v="1043.1735000000001"/>
    <n v="1043.1735000000001"/>
    <n v="695.44899999999996"/>
    <n v="1738.6224999999999"/>
    <n v="1390.8979999999999"/>
    <n v="1043.1735000000001"/>
    <m/>
    <x v="26"/>
    <x v="27"/>
    <n v="0"/>
    <x v="4"/>
    <x v="4"/>
    <x v="0"/>
    <n v="1043.1735000000001"/>
  </r>
  <r>
    <s v="A003"/>
    <x v="0"/>
    <s v="10025728"/>
    <x v="5"/>
    <s v="900"/>
    <s v="Groundwater Mitigation-U34 - Groundwater Mitigation-U34"/>
    <n v="28766.83"/>
    <n v="4315.0245000000004"/>
    <n v="4315.0245000000004"/>
    <n v="2876.683"/>
    <n v="7191.7075000000004"/>
    <n v="5753.366"/>
    <n v="4315.0245000000004"/>
    <m/>
    <x v="26"/>
    <x v="27"/>
    <n v="0"/>
    <x v="4"/>
    <x v="4"/>
    <x v="0"/>
    <n v="4315.0245000000004"/>
  </r>
  <r>
    <s v="A003"/>
    <x v="0"/>
    <s v="10025865"/>
    <x v="112"/>
    <s v="900"/>
    <s v="GSU Transformer Replacement - GSU Transformer Replacement"/>
    <n v="549736.94999999995"/>
    <n v="82460.542499999996"/>
    <n v="82460.542499999996"/>
    <n v="54973.695"/>
    <n v="137434.23749999999"/>
    <n v="109947.39"/>
    <n v="82460.542499999996"/>
    <m/>
    <x v="26"/>
    <x v="27"/>
    <n v="0"/>
    <x v="4"/>
    <x v="4"/>
    <x v="0"/>
    <n v="82460.542499999996"/>
  </r>
  <r>
    <s v="A003"/>
    <x v="0"/>
    <s v="10025932"/>
    <x v="113"/>
    <s v="900"/>
    <s v="GSU Transformer U34 - U34 GSU Spare Transformer"/>
    <n v="29867.5"/>
    <n v="4480.125"/>
    <n v="4480.125"/>
    <n v="2986.75"/>
    <n v="7466.875"/>
    <n v="5973.5"/>
    <n v="4480.125"/>
    <m/>
    <x v="26"/>
    <x v="27"/>
    <n v="0"/>
    <x v="4"/>
    <x v="4"/>
    <x v="0"/>
    <n v="4480.125"/>
  </r>
  <r>
    <s v="A003"/>
    <x v="0"/>
    <s v="10025763"/>
    <x v="164"/>
    <s v="900"/>
    <s v="Mill Alley/Crane/Hoist/Trolley - Mill Alley/Crane/Hoist/Trolley"/>
    <n v="43134.6"/>
    <n v="6470.19"/>
    <n v="6470.19"/>
    <n v="4313.46"/>
    <n v="10783.65"/>
    <n v="8626.92"/>
    <n v="6470.19"/>
    <n v="6470.19"/>
    <x v="26"/>
    <x v="27"/>
    <n v="-6470.19"/>
    <x v="4"/>
    <x v="4"/>
    <x v="0"/>
    <n v="0"/>
  </r>
  <r>
    <s v="A003"/>
    <x v="0"/>
    <s v="10025751"/>
    <x v="117"/>
    <s v="900"/>
    <s v="Mobile Equipment Repl, Un1-4 - 396- Power Equipment"/>
    <n v="16651.43"/>
    <n v="2497.7145"/>
    <n v="2497.7145"/>
    <n v="1665.143"/>
    <n v="4162.8575000000001"/>
    <n v="3330.2860000000001"/>
    <n v="2497.7145"/>
    <m/>
    <x v="26"/>
    <x v="27"/>
    <n v="0"/>
    <x v="4"/>
    <x v="4"/>
    <x v="0"/>
    <n v="2497.7145"/>
  </r>
  <r>
    <s v="A003"/>
    <x v="0"/>
    <s v="10025747"/>
    <x v="169"/>
    <s v="900"/>
    <s v="Plant Road Dust Control U14 - Plant Road Dust Control U14"/>
    <n v="12290.37"/>
    <n v="1843.5554999999999"/>
    <n v="1843.5554999999999"/>
    <n v="1229.037"/>
    <n v="3072.5925000000002"/>
    <n v="2458.0740000000001"/>
    <n v="1843.5554999999999"/>
    <m/>
    <x v="26"/>
    <x v="27"/>
    <n v="0"/>
    <x v="4"/>
    <x v="4"/>
    <x v="0"/>
    <n v="1843.5554999999999"/>
  </r>
  <r>
    <s v="A003"/>
    <x v="0"/>
    <s v="10025754"/>
    <x v="175"/>
    <s v="900"/>
    <s v="Radio System Replacement U14 - Radio System Replacement U14"/>
    <n v="33722.47"/>
    <n v="5058.3705"/>
    <n v="5058.3705"/>
    <n v="3372.2469999999998"/>
    <n v="8430.6175000000003"/>
    <n v="6744.4939999999997"/>
    <n v="5058.3705"/>
    <m/>
    <x v="26"/>
    <x v="27"/>
    <n v="0"/>
    <x v="4"/>
    <x v="4"/>
    <x v="0"/>
    <n v="5058.3705"/>
  </r>
  <r>
    <s v="A003"/>
    <x v="0"/>
    <s v="10025727"/>
    <x v="126"/>
    <s v="900"/>
    <s v="Relay Room Fire Protection-U34 - Relay Room Fire Protection-U34"/>
    <n v="48750.21"/>
    <n v="7312.5315000000001"/>
    <n v="7312.5315000000001"/>
    <n v="4875.0209999999997"/>
    <n v="12187.5525"/>
    <n v="9750.0419999999995"/>
    <n v="7312.5315000000001"/>
    <m/>
    <x v="26"/>
    <x v="27"/>
    <n v="0"/>
    <x v="4"/>
    <x v="4"/>
    <x v="0"/>
    <n v="7312.5315000000001"/>
  </r>
  <r>
    <s v="A003"/>
    <x v="0"/>
    <s v="10025759"/>
    <x v="161"/>
    <s v="900"/>
    <s v="River Station Cathodic Protection U - RiverStationDischargeVlvRepU14"/>
    <n v="2244.7399999999998"/>
    <n v="336.71100000000001"/>
    <n v="336.71100000000001"/>
    <n v="224.47399999999999"/>
    <n v="561.18499999999995"/>
    <n v="448.94799999999998"/>
    <n v="336.71100000000001"/>
    <m/>
    <x v="26"/>
    <x v="27"/>
    <n v="0"/>
    <x v="4"/>
    <x v="4"/>
    <x v="0"/>
    <n v="336.71100000000001"/>
  </r>
  <r>
    <s v="A003"/>
    <x v="0"/>
    <s v="10025743"/>
    <x v="127"/>
    <s v="900"/>
    <s v="Safety Improvements, U3-4 - Safety Improvements, U3-4"/>
    <n v="11335.32"/>
    <n v="1700.298"/>
    <n v="1700.298"/>
    <n v="1133.5319999999999"/>
    <n v="2833.83"/>
    <n v="2267.0639999999999"/>
    <n v="1700.298"/>
    <n v="1700.298"/>
    <x v="26"/>
    <x v="27"/>
    <n v="-1700.298"/>
    <x v="4"/>
    <x v="4"/>
    <x v="0"/>
    <n v="0"/>
  </r>
  <r>
    <s v="A003"/>
    <x v="0"/>
    <s v="10025731"/>
    <x v="128"/>
    <s v="900"/>
    <s v="Scrubber ID Fan Mtr Rewnd-U34 - Scrubber ID Fan Mtr Rewnd-U34"/>
    <n v="62469.96"/>
    <n v="9370.4940000000006"/>
    <n v="9370.4940000000006"/>
    <n v="6246.9960000000001"/>
    <n v="15617.49"/>
    <n v="12493.992"/>
    <n v="9370.4940000000006"/>
    <m/>
    <x v="26"/>
    <x v="27"/>
    <n v="0"/>
    <x v="4"/>
    <x v="4"/>
    <x v="0"/>
    <n v="9370.4940000000006"/>
  </r>
  <r>
    <s v="A003"/>
    <x v="0"/>
    <s v="10025730"/>
    <x v="129"/>
    <s v="900"/>
    <s v="Scrubber Lime Slaker Rpl-U34 - Scrubber Lime Slaker Rpl-U34"/>
    <n v="43549.51"/>
    <n v="6532.4264999999996"/>
    <n v="6532.4264999999996"/>
    <n v="4354.951"/>
    <n v="10887.377500000001"/>
    <n v="8709.902"/>
    <n v="6532.4264999999996"/>
    <m/>
    <x v="26"/>
    <x v="27"/>
    <n v="0"/>
    <x v="4"/>
    <x v="4"/>
    <x v="0"/>
    <n v="6532.4264999999996"/>
  </r>
  <r>
    <s v="A003"/>
    <x v="0"/>
    <s v="10025720"/>
    <x v="151"/>
    <s v="900"/>
    <s v="Scrubber Mist Eliminator-U34 - Scrubber Mist Eliminatoer-U34"/>
    <n v="208826.26"/>
    <n v="31323.938999999998"/>
    <n v="31323.938999999998"/>
    <n v="20882.626"/>
    <n v="52206.565000000002"/>
    <n v="41765.252"/>
    <n v="31323.938999999998"/>
    <m/>
    <x v="26"/>
    <x v="27"/>
    <n v="0"/>
    <x v="4"/>
    <x v="4"/>
    <x v="0"/>
    <n v="31323.938999999998"/>
  </r>
  <r>
    <s v="A003"/>
    <x v="0"/>
    <s v="10025744"/>
    <x v="135"/>
    <s v="900"/>
    <s v="Tepid Water Eye WashStation,34 - Tepid Water Eye WashStation,34"/>
    <n v="20835"/>
    <n v="3125.25"/>
    <n v="3125.25"/>
    <n v="2083.5"/>
    <n v="5208.75"/>
    <n v="4167"/>
    <n v="3125.25"/>
    <n v="3125.25"/>
    <x v="26"/>
    <x v="27"/>
    <n v="-3125.25"/>
    <x v="4"/>
    <x v="4"/>
    <x v="0"/>
    <n v="0"/>
  </r>
  <r>
    <s v="A003"/>
    <x v="0"/>
    <s v="10025752"/>
    <x v="170"/>
    <s v="900"/>
    <s v="Vehicle Replacement - 1-4 - 5 Year Life"/>
    <n v="17413.2"/>
    <n v="2611.98"/>
    <n v="2611.98"/>
    <n v="1741.32"/>
    <n v="4353.3"/>
    <n v="3482.64"/>
    <n v="2611.98"/>
    <m/>
    <x v="26"/>
    <x v="27"/>
    <n v="0"/>
    <x v="4"/>
    <x v="4"/>
    <x v="0"/>
    <n v="2611.98"/>
  </r>
  <r>
    <s v="A003"/>
    <x v="0"/>
    <s v="10023302"/>
    <x v="15"/>
    <s v="900"/>
    <s v="Water Management System,U34 - Water Management System, U34"/>
    <n v="598.689999999983"/>
    <n v="89.803499999997399"/>
    <n v="89.803499999997399"/>
    <n v="59.868999999998302"/>
    <n v="149.67249999999601"/>
    <n v="119.737999999997"/>
    <n v="89.803499999997399"/>
    <m/>
    <x v="26"/>
    <x v="27"/>
    <n v="0"/>
    <x v="4"/>
    <x v="4"/>
    <x v="0"/>
    <n v="89.803499999997399"/>
  </r>
  <r>
    <s v="A003"/>
    <x v="0"/>
    <s v="10025764"/>
    <x v="167"/>
    <s v="900"/>
    <s v="Water Transfer Pump Purchase - Water Transfer Pump Purchase"/>
    <n v="72762.149999999994"/>
    <n v="10914.3225"/>
    <n v="10914.3225"/>
    <n v="7276.2150000000001"/>
    <n v="18190.537499999999"/>
    <n v="14552.43"/>
    <n v="10914.3225"/>
    <m/>
    <x v="26"/>
    <x v="27"/>
    <n v="0"/>
    <x v="4"/>
    <x v="4"/>
    <x v="0"/>
    <n v="10914.3225"/>
  </r>
  <r>
    <s v="A003"/>
    <x v="0"/>
    <s v="10025742"/>
    <x v="171"/>
    <s v="900"/>
    <s v="WECC Compliance-U34 - WECC Compliance-U34"/>
    <n v="35958.5"/>
    <n v="5393.7749999999996"/>
    <n v="5393.7749999999996"/>
    <n v="3595.85"/>
    <n v="8989.625"/>
    <n v="7191.7"/>
    <n v="5393.7749999999996"/>
    <n v="5393.7749999999996"/>
    <x v="26"/>
    <x v="27"/>
    <n v="-5393.7749999999996"/>
    <x v="4"/>
    <x v="4"/>
    <x v="0"/>
    <n v="0"/>
  </r>
  <r>
    <s v="A004"/>
    <x v="1"/>
    <s v="10025762"/>
    <x v="174"/>
    <s v="900"/>
    <s v="Aux. Serv. Floor Drain/Structural - Aux. Serv. Floor Drain/Structural"/>
    <n v="38368.160000000003"/>
    <n v="5755.2240000000002"/>
    <n v="5755.2240000000002"/>
    <n v="3836.8159999999998"/>
    <n v="9592.0400000000009"/>
    <n v="7673.6319999999996"/>
    <n v="5755.2240000000002"/>
    <m/>
    <x v="26"/>
    <x v="27"/>
    <n v="0"/>
    <x v="4"/>
    <x v="4"/>
    <x v="0"/>
    <n v="5755.2240000000002"/>
  </r>
  <r>
    <s v="A004"/>
    <x v="1"/>
    <s v="10025721"/>
    <x v="177"/>
    <s v="900"/>
    <s v="Boiler Coutant Bottom Rpl-U4 - Boiler Coutant Bottom Rpl-U4"/>
    <n v="120280"/>
    <n v="18042"/>
    <n v="18042"/>
    <n v="12028"/>
    <n v="30070"/>
    <n v="24056"/>
    <n v="18042"/>
    <m/>
    <x v="26"/>
    <x v="27"/>
    <n v="0"/>
    <x v="4"/>
    <x v="4"/>
    <x v="0"/>
    <n v="18042"/>
  </r>
  <r>
    <s v="A004"/>
    <x v="1"/>
    <s v="10025719"/>
    <x v="47"/>
    <s v="900"/>
    <s v="Boiler Snubber&amp;HangerRpl-U4 - Boiler Snubber&amp;HangerRpl-U4"/>
    <n v="204047.03"/>
    <n v="30607.054499999998"/>
    <n v="30607.054499999998"/>
    <n v="20404.703000000001"/>
    <n v="51011.7575"/>
    <n v="40809.406000000003"/>
    <n v="30607.054499999998"/>
    <m/>
    <x v="26"/>
    <x v="27"/>
    <n v="0"/>
    <x v="4"/>
    <x v="4"/>
    <x v="0"/>
    <n v="30607.054499999998"/>
  </r>
  <r>
    <s v="A004"/>
    <x v="1"/>
    <s v="10025718"/>
    <x v="68"/>
    <s v="900"/>
    <s v="Boiler Waterwall Rpl-U4 - Boiler Waterwall Rpl-U4"/>
    <n v="186000"/>
    <n v="27900"/>
    <n v="27900"/>
    <n v="18600"/>
    <n v="46500"/>
    <n v="37200"/>
    <n v="27900"/>
    <m/>
    <x v="26"/>
    <x v="27"/>
    <n v="0"/>
    <x v="4"/>
    <x v="4"/>
    <x v="0"/>
    <n v="27900"/>
  </r>
  <r>
    <s v="A004"/>
    <x v="1"/>
    <s v="10025738"/>
    <x v="145"/>
    <s v="900"/>
    <s v="Building Roof Repl, U3-4 - Building Roof Repl, U3-4"/>
    <n v="4076.42"/>
    <n v="611.46299999999997"/>
    <n v="611.46299999999997"/>
    <n v="407.642"/>
    <n v="1019.105"/>
    <n v="815.28399999999999"/>
    <n v="611.46299999999997"/>
    <m/>
    <x v="26"/>
    <x v="27"/>
    <n v="0"/>
    <x v="4"/>
    <x v="4"/>
    <x v="0"/>
    <n v="611.46299999999997"/>
  </r>
  <r>
    <s v="A004"/>
    <x v="1"/>
    <s v="10025722"/>
    <x v="140"/>
    <s v="900"/>
    <s v="Building Roof Replacement, U4 - Building Roof Repl., U4"/>
    <n v="65983.7"/>
    <n v="9897.5550000000003"/>
    <n v="9897.5550000000003"/>
    <n v="6598.37"/>
    <n v="16495.924999999999"/>
    <n v="13196.74"/>
    <n v="9897.5550000000003"/>
    <m/>
    <x v="26"/>
    <x v="27"/>
    <n v="0"/>
    <x v="4"/>
    <x v="4"/>
    <x v="0"/>
    <n v="9897.5550000000003"/>
  </r>
  <r>
    <s v="A004"/>
    <x v="1"/>
    <s v="10025740"/>
    <x v="156"/>
    <s v="900"/>
    <s v="Cathodic Protection-U34 - Cathodic Protection-U34"/>
    <n v="18357.73"/>
    <n v="2753.6595000000002"/>
    <n v="2753.6595000000002"/>
    <n v="1835.7729999999999"/>
    <n v="4589.4324999999999"/>
    <n v="3671.5459999999998"/>
    <n v="2753.6595000000002"/>
    <m/>
    <x v="26"/>
    <x v="27"/>
    <n v="0"/>
    <x v="4"/>
    <x v="4"/>
    <x v="0"/>
    <n v="2753.6595000000002"/>
  </r>
  <r>
    <s v="A004"/>
    <x v="1"/>
    <s v="10025712"/>
    <x v="157"/>
    <s v="900"/>
    <s v="CCR - BC/XT Solids Waste Storage - CCR BC XT Solids Waste Storage"/>
    <n v="233080.2"/>
    <n v="34962.03"/>
    <n v="34962.03"/>
    <n v="23308.02"/>
    <n v="58270.05"/>
    <n v="46616.04"/>
    <n v="34962.03"/>
    <m/>
    <x v="26"/>
    <x v="27"/>
    <n v="0"/>
    <x v="4"/>
    <x v="4"/>
    <x v="0"/>
    <n v="34962.03"/>
  </r>
  <r>
    <s v="A004"/>
    <x v="1"/>
    <s v="10025716"/>
    <x v="158"/>
    <s v="900"/>
    <s v="CCR - EHP - CCR EHP"/>
    <n v="1361.92"/>
    <n v="204.28800000000001"/>
    <n v="204.28800000000001"/>
    <n v="136.19200000000001"/>
    <n v="340.48"/>
    <n v="272.38400000000001"/>
    <n v="204.28800000000001"/>
    <m/>
    <x v="26"/>
    <x v="27"/>
    <n v="0"/>
    <x v="4"/>
    <x v="4"/>
    <x v="0"/>
    <n v="204.28800000000001"/>
  </r>
  <r>
    <s v="A004"/>
    <x v="1"/>
    <s v="10026151"/>
    <x v="172"/>
    <s v="900"/>
    <s v="Colstrip PBX U1-4 - Colstrip PBX"/>
    <n v="37548.730000000003"/>
    <n v="5632.3095000000003"/>
    <n v="5632.3095000000003"/>
    <n v="3754.873"/>
    <n v="9387.1825000000008"/>
    <n v="7509.7460000000001"/>
    <n v="5632.3095000000003"/>
    <m/>
    <x v="26"/>
    <x v="27"/>
    <n v="0"/>
    <x v="4"/>
    <x v="4"/>
    <x v="0"/>
    <n v="5632.3095000000003"/>
  </r>
  <r>
    <s v="A004"/>
    <x v="1"/>
    <s v="10025732"/>
    <x v="104"/>
    <s v="900"/>
    <s v="Compressed Air System-U34 - Compressed Air System-U34"/>
    <n v="17056.439999999999"/>
    <n v="2558.4659999999999"/>
    <n v="2558.4659999999999"/>
    <n v="1705.644"/>
    <n v="4264.1099999999997"/>
    <n v="3411.288"/>
    <n v="2558.4659999999999"/>
    <m/>
    <x v="26"/>
    <x v="27"/>
    <n v="0"/>
    <x v="4"/>
    <x v="4"/>
    <x v="0"/>
    <n v="2558.4659999999999"/>
  </r>
  <r>
    <s v="A004"/>
    <x v="1"/>
    <s v="10025735"/>
    <x v="107"/>
    <s v="900"/>
    <s v="Demineralizer Resin Repl-U34 - Demineralizer Resin Repl-U34"/>
    <n v="9198.61"/>
    <n v="1379.7915"/>
    <n v="1379.7915"/>
    <n v="919.86099999999999"/>
    <n v="2299.6525000000001"/>
    <n v="1839.722"/>
    <n v="1379.7915"/>
    <m/>
    <x v="26"/>
    <x v="27"/>
    <n v="0"/>
    <x v="4"/>
    <x v="4"/>
    <x v="0"/>
    <n v="1379.7915"/>
  </r>
  <r>
    <s v="A004"/>
    <x v="1"/>
    <s v="10025739"/>
    <x v="147"/>
    <s v="900"/>
    <s v="Drag Chain Gearbox Rep-U34 - Drag Chain Gearbox Rep-U34"/>
    <n v="4366.49"/>
    <n v="654.97349999999994"/>
    <n v="654.97349999999994"/>
    <n v="436.649"/>
    <n v="1091.6224999999999"/>
    <n v="873.298"/>
    <n v="654.97349999999994"/>
    <n v="654.97349999999994"/>
    <x v="26"/>
    <x v="27"/>
    <n v="-654.97349999999994"/>
    <x v="4"/>
    <x v="4"/>
    <x v="0"/>
    <n v="0"/>
  </r>
  <r>
    <s v="A004"/>
    <x v="1"/>
    <s v="10025725"/>
    <x v="155"/>
    <s v="900"/>
    <s v="Elevator Reburbish, U4 - Elevator Refurbish, U4"/>
    <n v="35237.83"/>
    <n v="5285.6745000000001"/>
    <n v="5285.6745000000001"/>
    <n v="3523.7829999999999"/>
    <n v="8809.4575000000004"/>
    <n v="7047.5659999999998"/>
    <n v="5285.6745000000001"/>
    <n v="5285.6745000000001"/>
    <x v="26"/>
    <x v="27"/>
    <n v="-5285.6745000000001"/>
    <x v="4"/>
    <x v="4"/>
    <x v="0"/>
    <n v="0"/>
  </r>
  <r>
    <s v="A004"/>
    <x v="1"/>
    <s v="10025750"/>
    <x v="159"/>
    <s v="900"/>
    <s v="Fire Prot. Underground Pipe-14 - Fire Prot. Underground Pipe-14"/>
    <n v="6954.49"/>
    <n v="1043.1735000000001"/>
    <n v="1043.1735000000001"/>
    <n v="695.44899999999996"/>
    <n v="1738.6224999999999"/>
    <n v="1390.8979999999999"/>
    <n v="1043.1735000000001"/>
    <m/>
    <x v="26"/>
    <x v="27"/>
    <n v="0"/>
    <x v="4"/>
    <x v="4"/>
    <x v="0"/>
    <n v="1043.1735000000001"/>
  </r>
  <r>
    <s v="A004"/>
    <x v="1"/>
    <s v="10025728"/>
    <x v="5"/>
    <s v="900"/>
    <s v="Groundwater Mitigation-U34 - Groundwater Mitigation-U34"/>
    <n v="28766.799999999999"/>
    <n v="4315.0200000000004"/>
    <n v="4315.0200000000004"/>
    <n v="2876.68"/>
    <n v="7191.7"/>
    <n v="5753.36"/>
    <n v="4315.0200000000004"/>
    <m/>
    <x v="26"/>
    <x v="27"/>
    <n v="0"/>
    <x v="4"/>
    <x v="4"/>
    <x v="0"/>
    <n v="4315.0200000000004"/>
  </r>
  <r>
    <s v="A004"/>
    <x v="1"/>
    <s v="10025865"/>
    <x v="112"/>
    <s v="900"/>
    <s v="GSU Transformer Replacement - GSU Transformer Replacement"/>
    <n v="549736.97"/>
    <n v="82460.545499999993"/>
    <n v="82460.545499999993"/>
    <n v="54973.697"/>
    <n v="137434.24249999999"/>
    <n v="109947.394"/>
    <n v="82460.545499999993"/>
    <m/>
    <x v="26"/>
    <x v="27"/>
    <n v="0"/>
    <x v="4"/>
    <x v="4"/>
    <x v="0"/>
    <n v="82460.545499999993"/>
  </r>
  <r>
    <s v="A004"/>
    <x v="1"/>
    <s v="10025932"/>
    <x v="113"/>
    <s v="900"/>
    <s v="GSU Transformer U34 - U34 GSU Spare Transformer"/>
    <n v="29867.5"/>
    <n v="4480.125"/>
    <n v="4480.125"/>
    <n v="2986.75"/>
    <n v="7466.875"/>
    <n v="5973.5"/>
    <n v="4480.125"/>
    <m/>
    <x v="26"/>
    <x v="27"/>
    <n v="0"/>
    <x v="4"/>
    <x v="4"/>
    <x v="0"/>
    <n v="4480.125"/>
  </r>
  <r>
    <s v="A004"/>
    <x v="1"/>
    <s v="10025711"/>
    <x v="33"/>
    <s v="900"/>
    <s v="IP Turbine Overhaul, Unit 4 - IP Turbine Overhaul, Unit 4"/>
    <n v="700000"/>
    <n v="105000"/>
    <n v="105000"/>
    <n v="70000"/>
    <n v="175000"/>
    <n v="140000"/>
    <n v="105000"/>
    <n v="0"/>
    <x v="26"/>
    <x v="27"/>
    <n v="0"/>
    <x v="4"/>
    <x v="4"/>
    <x v="1"/>
    <n v="105000"/>
  </r>
  <r>
    <s v="A004"/>
    <x v="1"/>
    <s v="10025751"/>
    <x v="117"/>
    <s v="900"/>
    <s v="Mobile Equipment Repl, Un1-4 - 396- Power Equipment"/>
    <n v="16651.43"/>
    <n v="2497.7145"/>
    <n v="2497.7145"/>
    <n v="1665.143"/>
    <n v="4162.8575000000001"/>
    <n v="3330.2860000000001"/>
    <n v="2497.7145"/>
    <m/>
    <x v="26"/>
    <x v="27"/>
    <n v="0"/>
    <x v="4"/>
    <x v="4"/>
    <x v="0"/>
    <n v="2497.7145"/>
  </r>
  <r>
    <s v="A004"/>
    <x v="1"/>
    <s v="10025747"/>
    <x v="169"/>
    <s v="900"/>
    <s v="Plant Road Dust Control U14 - Plant Road Dust Control U14"/>
    <n v="12290.37"/>
    <n v="1843.5554999999999"/>
    <n v="1843.5554999999999"/>
    <n v="1229.037"/>
    <n v="3072.5925000000002"/>
    <n v="2458.0740000000001"/>
    <n v="1843.5554999999999"/>
    <m/>
    <x v="26"/>
    <x v="27"/>
    <n v="0"/>
    <x v="4"/>
    <x v="4"/>
    <x v="0"/>
    <n v="1843.5554999999999"/>
  </r>
  <r>
    <s v="A004"/>
    <x v="1"/>
    <s v="10025754"/>
    <x v="175"/>
    <s v="900"/>
    <s v="Radio System Replacement U14 - Radio System Replacement U14"/>
    <n v="33722.47"/>
    <n v="5058.3705"/>
    <n v="5058.3705"/>
    <n v="3372.2469999999998"/>
    <n v="8430.6175000000003"/>
    <n v="6744.4939999999997"/>
    <n v="5058.3705"/>
    <m/>
    <x v="26"/>
    <x v="27"/>
    <n v="0"/>
    <x v="4"/>
    <x v="4"/>
    <x v="0"/>
    <n v="5058.3705"/>
  </r>
  <r>
    <s v="A004"/>
    <x v="1"/>
    <s v="10025727"/>
    <x v="126"/>
    <s v="900"/>
    <s v="Relay Room Fire Protection-U34 - Relay Room Fire Protection-U34"/>
    <n v="48750.12"/>
    <n v="7312.518"/>
    <n v="7312.518"/>
    <n v="4875.0119999999997"/>
    <n v="12187.53"/>
    <n v="9750.0239999999994"/>
    <n v="7312.518"/>
    <m/>
    <x v="26"/>
    <x v="27"/>
    <n v="0"/>
    <x v="4"/>
    <x v="4"/>
    <x v="0"/>
    <n v="7312.518"/>
  </r>
  <r>
    <s v="A004"/>
    <x v="1"/>
    <s v="10025759"/>
    <x v="161"/>
    <s v="900"/>
    <s v="River Station Cathodic Protection U - RiverStationDischargeVlvRepU14"/>
    <n v="2244.7399999999998"/>
    <n v="336.71100000000001"/>
    <n v="336.71100000000001"/>
    <n v="224.47399999999999"/>
    <n v="561.18499999999995"/>
    <n v="448.94799999999998"/>
    <n v="336.71100000000001"/>
    <m/>
    <x v="26"/>
    <x v="27"/>
    <n v="0"/>
    <x v="4"/>
    <x v="4"/>
    <x v="0"/>
    <n v="336.71100000000001"/>
  </r>
  <r>
    <s v="A004"/>
    <x v="1"/>
    <s v="10025743"/>
    <x v="127"/>
    <s v="900"/>
    <s v="Safety Improvements, U3-4 - Safety Improvements, U3-4"/>
    <n v="11335.3"/>
    <n v="1700.2950000000001"/>
    <n v="1700.2950000000001"/>
    <n v="1133.53"/>
    <n v="2833.8249999999998"/>
    <n v="2267.06"/>
    <n v="1700.2950000000001"/>
    <n v="1700.2950000000001"/>
    <x v="26"/>
    <x v="27"/>
    <n v="-1700.2950000000001"/>
    <x v="4"/>
    <x v="4"/>
    <x v="0"/>
    <n v="0"/>
  </r>
  <r>
    <s v="A004"/>
    <x v="1"/>
    <s v="10025731"/>
    <x v="128"/>
    <s v="900"/>
    <s v="Scrubber ID Fan Mtr Rewnd-U34 - Scrubber ID Fan Mtr Rewnd-U34"/>
    <n v="62469.96"/>
    <n v="9370.4940000000006"/>
    <n v="9370.4940000000006"/>
    <n v="6246.9960000000001"/>
    <n v="15617.49"/>
    <n v="12493.992"/>
    <n v="9370.4940000000006"/>
    <m/>
    <x v="26"/>
    <x v="27"/>
    <n v="0"/>
    <x v="4"/>
    <x v="4"/>
    <x v="0"/>
    <n v="9370.4940000000006"/>
  </r>
  <r>
    <s v="A004"/>
    <x v="1"/>
    <s v="10025730"/>
    <x v="129"/>
    <s v="900"/>
    <s v="Scrubber Lime Slaker Rpl-U34 - Scrubber Lime Slaker Rpl-U34"/>
    <n v="43549.53"/>
    <n v="6532.4295000000002"/>
    <n v="6532.4295000000002"/>
    <n v="4354.9530000000004"/>
    <n v="10887.3825"/>
    <n v="8709.9060000000009"/>
    <n v="6532.4295000000002"/>
    <m/>
    <x v="26"/>
    <x v="27"/>
    <n v="0"/>
    <x v="4"/>
    <x v="4"/>
    <x v="0"/>
    <n v="6532.4295000000002"/>
  </r>
  <r>
    <s v="A004"/>
    <x v="1"/>
    <s v="10025720"/>
    <x v="151"/>
    <s v="900"/>
    <s v="Scrubber Mist Eliminator-U34 - Scrubber Mist Eliminatoer-U34"/>
    <n v="208826.27"/>
    <n v="31323.940500000001"/>
    <n v="31323.940500000001"/>
    <n v="20882.627"/>
    <n v="52206.567499999997"/>
    <n v="41765.254000000001"/>
    <n v="31323.940500000001"/>
    <m/>
    <x v="26"/>
    <x v="27"/>
    <n v="0"/>
    <x v="4"/>
    <x v="4"/>
    <x v="0"/>
    <n v="31323.940500000001"/>
  </r>
  <r>
    <s v="A004"/>
    <x v="1"/>
    <s v="10025744"/>
    <x v="135"/>
    <s v="900"/>
    <s v="Tepid Water Eye WashStation,34 - Tepid Water Eye WashStation,34"/>
    <n v="20835"/>
    <n v="3125.25"/>
    <n v="3125.25"/>
    <n v="2083.5"/>
    <n v="5208.75"/>
    <n v="4167"/>
    <n v="3125.25"/>
    <n v="3125.25"/>
    <x v="26"/>
    <x v="27"/>
    <n v="-3125.25"/>
    <x v="4"/>
    <x v="4"/>
    <x v="0"/>
    <n v="0"/>
  </r>
  <r>
    <s v="A004"/>
    <x v="1"/>
    <s v="10025752"/>
    <x v="170"/>
    <s v="900"/>
    <s v="Vehicle Replacement - 1-4 - 5 Year Life"/>
    <n v="17413.2"/>
    <n v="2611.98"/>
    <n v="2611.98"/>
    <n v="1741.32"/>
    <n v="4353.3"/>
    <n v="3482.64"/>
    <n v="2611.98"/>
    <m/>
    <x v="26"/>
    <x v="27"/>
    <n v="0"/>
    <x v="4"/>
    <x v="4"/>
    <x v="0"/>
    <n v="2611.98"/>
  </r>
  <r>
    <s v="A004"/>
    <x v="1"/>
    <s v="10023302"/>
    <x v="15"/>
    <s v="900"/>
    <s v="Water Management System,U34 - Water Management System, U34"/>
    <n v="598.28000000000702"/>
    <n v="89.742000000001099"/>
    <n v="89.742000000001099"/>
    <n v="59.828000000000699"/>
    <n v="149.57000000000201"/>
    <n v="119.656000000001"/>
    <n v="89.742000000001099"/>
    <m/>
    <x v="26"/>
    <x v="27"/>
    <n v="0"/>
    <x v="4"/>
    <x v="4"/>
    <x v="0"/>
    <n v="89.742000000001099"/>
  </r>
  <r>
    <s v="A004"/>
    <x v="1"/>
    <s v="10025764"/>
    <x v="167"/>
    <s v="900"/>
    <s v="Water Transfer Pump Purchase - Water Transfer Pump Purchase"/>
    <n v="72762.13"/>
    <n v="10914.3195"/>
    <n v="10914.3195"/>
    <n v="7276.2129999999997"/>
    <n v="18190.532500000001"/>
    <n v="14552.425999999999"/>
    <n v="10914.3195"/>
    <m/>
    <x v="26"/>
    <x v="27"/>
    <n v="0"/>
    <x v="4"/>
    <x v="4"/>
    <x v="0"/>
    <n v="10914.3195"/>
  </r>
  <r>
    <s v="A004"/>
    <x v="1"/>
    <s v="10025742"/>
    <x v="171"/>
    <s v="900"/>
    <s v="WECC Compliance-U34 - WECC Compliance-U34"/>
    <n v="35958.5"/>
    <n v="5393.7749999999996"/>
    <n v="5393.7749999999996"/>
    <n v="3595.85"/>
    <n v="8989.625"/>
    <n v="7191.7"/>
    <n v="5393.7749999999996"/>
    <n v="5393.7749999999996"/>
    <x v="26"/>
    <x v="27"/>
    <n v="-5393.7749999999996"/>
    <x v="4"/>
    <x v="4"/>
    <x v="0"/>
    <n v="0"/>
  </r>
  <r>
    <s v="A003"/>
    <x v="0"/>
    <s v="10025762"/>
    <x v="174"/>
    <s v="900"/>
    <s v="Aux. Serv. Floor Drain/Structural - Aux. Serv. Floor Drain/Structural"/>
    <n v="-9.9999999997635296E-3"/>
    <n v="-1.4999999999645299E-3"/>
    <n v="-1.4999999999645299E-3"/>
    <n v="-9.9999999997635292E-4"/>
    <n v="-2.4999999999408798E-3"/>
    <n v="-1.9999999999527102E-3"/>
    <n v="-1.4999999999645299E-3"/>
    <m/>
    <x v="27"/>
    <x v="28"/>
    <n v="0"/>
    <x v="0"/>
    <x v="4"/>
    <x v="0"/>
    <n v="-1.4999999999645299E-3"/>
  </r>
  <r>
    <s v="A003"/>
    <x v="0"/>
    <s v="10025741"/>
    <x v="168"/>
    <s v="900"/>
    <s v="Cathodic Prot-Condenser-U3 - Cathodic Prot-Condenser-U3"/>
    <n v="-19804.48"/>
    <n v="-2970.672"/>
    <n v="-2970.672"/>
    <n v="-1980.4480000000001"/>
    <n v="-4951.12"/>
    <n v="-3960.8960000000002"/>
    <n v="-2970.672"/>
    <n v="-2970.672"/>
    <x v="27"/>
    <x v="28"/>
    <n v="2970.672"/>
    <x v="0"/>
    <x v="4"/>
    <x v="0"/>
    <n v="0"/>
  </r>
  <r>
    <s v="A003"/>
    <x v="0"/>
    <s v="10025740"/>
    <x v="156"/>
    <s v="900"/>
    <s v="Cathodic Protection-U34 - Cathodic Protection-U34"/>
    <n v="0"/>
    <n v="0"/>
    <n v="0"/>
    <n v="0"/>
    <n v="0"/>
    <n v="0"/>
    <n v="0"/>
    <m/>
    <x v="27"/>
    <x v="28"/>
    <n v="0"/>
    <x v="0"/>
    <x v="4"/>
    <x v="0"/>
    <n v="0"/>
  </r>
  <r>
    <s v="A003"/>
    <x v="0"/>
    <s v="10025712"/>
    <x v="157"/>
    <s v="900"/>
    <s v="CCR - BC/XT Solids Waste Storage - CCR BC XT Solids Waste Storage"/>
    <n v="124.699999999997"/>
    <n v="18.7049999999996"/>
    <n v="18.7049999999996"/>
    <n v="12.4699999999997"/>
    <n v="31.174999999999301"/>
    <n v="24.939999999999401"/>
    <n v="18.7049999999996"/>
    <m/>
    <x v="27"/>
    <x v="28"/>
    <n v="0"/>
    <x v="0"/>
    <x v="4"/>
    <x v="0"/>
    <n v="18.7049999999996"/>
  </r>
  <r>
    <s v="A003"/>
    <x v="0"/>
    <s v="10025716"/>
    <x v="158"/>
    <s v="900"/>
    <s v="CCR - EHP - CCR EHP"/>
    <n v="6438.49"/>
    <n v="965.77350000000001"/>
    <n v="965.77350000000001"/>
    <n v="643.84900000000005"/>
    <n v="1609.6224999999999"/>
    <n v="1287.6980000000001"/>
    <n v="965.77350000000001"/>
    <m/>
    <x v="27"/>
    <x v="28"/>
    <n v="0"/>
    <x v="0"/>
    <x v="4"/>
    <x v="0"/>
    <n v="965.77350000000001"/>
  </r>
  <r>
    <s v="A003"/>
    <x v="0"/>
    <s v="10026151"/>
    <x v="172"/>
    <s v="900"/>
    <s v="Colstrip PBX U1-4 - Colstrip PBX"/>
    <n v="-190.02"/>
    <n v="-28.5030000000001"/>
    <n v="-28.5030000000001"/>
    <n v="-19.001999999999999"/>
    <n v="-47.505000000000102"/>
    <n v="-38.004000000000097"/>
    <n v="-28.5030000000001"/>
    <m/>
    <x v="27"/>
    <x v="28"/>
    <n v="0"/>
    <x v="0"/>
    <x v="4"/>
    <x v="0"/>
    <n v="-28.5030000000001"/>
  </r>
  <r>
    <s v="A003"/>
    <x v="0"/>
    <s v="10025732"/>
    <x v="104"/>
    <s v="900"/>
    <s v="Compressed Air System-U34 - Compressed Air System-U34"/>
    <n v="0"/>
    <n v="0"/>
    <n v="0"/>
    <n v="0"/>
    <n v="0"/>
    <n v="0"/>
    <n v="0"/>
    <m/>
    <x v="27"/>
    <x v="28"/>
    <n v="0"/>
    <x v="0"/>
    <x v="4"/>
    <x v="0"/>
    <n v="0"/>
  </r>
  <r>
    <s v="A003"/>
    <x v="0"/>
    <s v="10025750"/>
    <x v="159"/>
    <s v="900"/>
    <s v="Fire Prot. Underground Pipe-14 - Fire Prot. Underground Pipe-14"/>
    <n v="-5.1800000000000601"/>
    <n v="-0.77700000000001002"/>
    <n v="-0.77700000000001002"/>
    <n v="-0.51800000000000601"/>
    <n v="-1.2950000000000199"/>
    <n v="-1.03600000000001"/>
    <n v="-0.77700000000001002"/>
    <m/>
    <x v="27"/>
    <x v="28"/>
    <n v="0"/>
    <x v="0"/>
    <x v="4"/>
    <x v="0"/>
    <n v="-0.77700000000001002"/>
  </r>
  <r>
    <s v="A003"/>
    <x v="0"/>
    <s v="10025865"/>
    <x v="112"/>
    <s v="900"/>
    <s v="GSU Transformer Replacement - GSU Transformer Replacement"/>
    <n v="0"/>
    <n v="0"/>
    <n v="0"/>
    <n v="0"/>
    <n v="0"/>
    <n v="0"/>
    <n v="0"/>
    <m/>
    <x v="27"/>
    <x v="28"/>
    <n v="0"/>
    <x v="0"/>
    <x v="4"/>
    <x v="0"/>
    <n v="0"/>
  </r>
  <r>
    <s v="A003"/>
    <x v="0"/>
    <s v="10025751"/>
    <x v="117"/>
    <s v="900"/>
    <s v="Mobile Equipment Repl, Un1-4 - 396- Power Equipment"/>
    <n v="-1.0000000002037299E-2"/>
    <n v="-1.50000000030559E-3"/>
    <n v="-1.50000000030559E-3"/>
    <n v="-1.0000000002037301E-3"/>
    <n v="-2.5000000005093201E-3"/>
    <n v="-2.0000000004074502E-3"/>
    <n v="-1.50000000030559E-3"/>
    <m/>
    <x v="27"/>
    <x v="28"/>
    <n v="0"/>
    <x v="0"/>
    <x v="4"/>
    <x v="0"/>
    <n v="-1.50000000030559E-3"/>
  </r>
  <r>
    <s v="A003"/>
    <x v="0"/>
    <s v="10025747"/>
    <x v="169"/>
    <s v="900"/>
    <s v="Plant Road Dust Control U14 - Plant Road Dust Control U14"/>
    <n v="0"/>
    <n v="0"/>
    <n v="0"/>
    <n v="0"/>
    <n v="0"/>
    <n v="0"/>
    <n v="0"/>
    <m/>
    <x v="27"/>
    <x v="28"/>
    <n v="0"/>
    <x v="0"/>
    <x v="4"/>
    <x v="0"/>
    <n v="0"/>
  </r>
  <r>
    <s v="A003"/>
    <x v="0"/>
    <s v="10025727"/>
    <x v="126"/>
    <s v="900"/>
    <s v="Relay Room Fire Protection-U34 - Relay Room Fire Protection-U34"/>
    <n v="1463.25"/>
    <n v="219.48750000000001"/>
    <n v="219.48750000000001"/>
    <n v="146.32499999999999"/>
    <n v="365.8125"/>
    <n v="292.64999999999998"/>
    <n v="219.48750000000001"/>
    <m/>
    <x v="27"/>
    <x v="28"/>
    <n v="0"/>
    <x v="0"/>
    <x v="4"/>
    <x v="0"/>
    <n v="219.48750000000001"/>
  </r>
  <r>
    <s v="A003"/>
    <x v="0"/>
    <s v="10026183"/>
    <x v="7"/>
    <s v="900"/>
    <s v="Scrubber ID Fan Inlet Duct Coat U34 - Scrubber ID Fan Inlet Duct Coating"/>
    <n v="32788"/>
    <n v="4918.2"/>
    <n v="4918.2"/>
    <n v="3278.8"/>
    <n v="8197"/>
    <n v="6557.6"/>
    <n v="4918.2"/>
    <n v="4918.2"/>
    <x v="27"/>
    <x v="28"/>
    <n v="-4918.2"/>
    <x v="0"/>
    <x v="4"/>
    <x v="0"/>
    <n v="0"/>
  </r>
  <r>
    <s v="A003"/>
    <x v="0"/>
    <s v="10023302"/>
    <x v="15"/>
    <s v="900"/>
    <s v="Water Management System,U34 - Water Management System, U34"/>
    <n v="1637896.44"/>
    <n v="245684.46599999999"/>
    <n v="245684.46599999999"/>
    <n v="163789.644"/>
    <n v="409474.11"/>
    <n v="327579.288"/>
    <n v="245684.46599999999"/>
    <m/>
    <x v="27"/>
    <x v="28"/>
    <n v="0"/>
    <x v="0"/>
    <x v="4"/>
    <x v="0"/>
    <n v="245684.46599999999"/>
  </r>
  <r>
    <s v="A003"/>
    <x v="0"/>
    <s v="10025764"/>
    <x v="167"/>
    <s v="900"/>
    <s v="Water Transfer Pump Purchase - Water Transfer Pump Purchase"/>
    <n v="20545.63"/>
    <n v="3081.8445000000002"/>
    <n v="3081.8445000000002"/>
    <n v="2054.5630000000001"/>
    <n v="5136.4075000000003"/>
    <n v="4109.1260000000002"/>
    <n v="3081.8445000000002"/>
    <m/>
    <x v="27"/>
    <x v="28"/>
    <n v="0"/>
    <x v="0"/>
    <x v="4"/>
    <x v="0"/>
    <n v="3081.8445000000002"/>
  </r>
  <r>
    <s v="A003"/>
    <x v="0"/>
    <s v="10025742"/>
    <x v="171"/>
    <s v="900"/>
    <s v="WECC Compliance-U34 - WECC Compliance-U34"/>
    <n v="-858.09"/>
    <n v="-128.71350000000001"/>
    <n v="-128.71350000000001"/>
    <n v="-85.808999999999997"/>
    <n v="-214.52250000000001"/>
    <n v="-171.61799999999999"/>
    <n v="-128.71350000000001"/>
    <n v="-128.71350000000001"/>
    <x v="27"/>
    <x v="28"/>
    <n v="128.71350000000001"/>
    <x v="0"/>
    <x v="4"/>
    <x v="0"/>
    <n v="0"/>
  </r>
  <r>
    <s v="A004"/>
    <x v="1"/>
    <s v="10025762"/>
    <x v="174"/>
    <s v="900"/>
    <s v="Aux. Serv. Floor Drain/Structural - Aux. Serv. Floor Drain/Structural"/>
    <n v="0"/>
    <n v="0"/>
    <n v="0"/>
    <n v="0"/>
    <n v="0"/>
    <n v="0"/>
    <n v="0"/>
    <m/>
    <x v="27"/>
    <x v="28"/>
    <n v="0"/>
    <x v="0"/>
    <x v="4"/>
    <x v="0"/>
    <n v="0"/>
  </r>
  <r>
    <s v="A004"/>
    <x v="1"/>
    <s v="10025721"/>
    <x v="177"/>
    <s v="900"/>
    <s v="Boiler Coutant Bottom Rpl-U4 - Boiler Coutant Bottom Rpl-U4"/>
    <n v="0"/>
    <n v="0"/>
    <n v="0"/>
    <n v="0"/>
    <n v="0"/>
    <n v="0"/>
    <n v="0"/>
    <m/>
    <x v="27"/>
    <x v="28"/>
    <n v="0"/>
    <x v="0"/>
    <x v="4"/>
    <x v="0"/>
    <n v="0"/>
  </r>
  <r>
    <s v="A004"/>
    <x v="1"/>
    <s v="10025719"/>
    <x v="47"/>
    <s v="900"/>
    <s v="Boiler Snubber&amp;HangerRpl-U4 - Boiler Snubber&amp;HangerRpl-U4"/>
    <n v="32.350000000000399"/>
    <n v="4.8525000000000498"/>
    <n v="4.8525000000000498"/>
    <n v="3.2350000000000398"/>
    <n v="8.0875000000000892"/>
    <n v="6.4700000000000699"/>
    <n v="4.8525000000000498"/>
    <m/>
    <x v="27"/>
    <x v="28"/>
    <n v="0"/>
    <x v="0"/>
    <x v="4"/>
    <x v="0"/>
    <n v="4.8525000000000498"/>
  </r>
  <r>
    <s v="A004"/>
    <x v="1"/>
    <s v="10025740"/>
    <x v="156"/>
    <s v="900"/>
    <s v="Cathodic Protection-U34 - Cathodic Protection-U34"/>
    <n v="0"/>
    <n v="0"/>
    <n v="0"/>
    <n v="0"/>
    <n v="0"/>
    <n v="0"/>
    <n v="0"/>
    <m/>
    <x v="27"/>
    <x v="28"/>
    <n v="0"/>
    <x v="0"/>
    <x v="4"/>
    <x v="0"/>
    <n v="0"/>
  </r>
  <r>
    <s v="A004"/>
    <x v="1"/>
    <s v="10025712"/>
    <x v="157"/>
    <s v="900"/>
    <s v="CCR - BC/XT Solids Waste Storage - CCR BC XT Solids Waste Storage"/>
    <n v="124.68000000000799"/>
    <n v="18.7020000000011"/>
    <n v="18.7020000000011"/>
    <n v="12.468000000000799"/>
    <n v="31.170000000001899"/>
    <n v="24.936000000001499"/>
    <n v="18.7020000000011"/>
    <m/>
    <x v="27"/>
    <x v="28"/>
    <n v="0"/>
    <x v="0"/>
    <x v="4"/>
    <x v="0"/>
    <n v="18.7020000000011"/>
  </r>
  <r>
    <s v="A004"/>
    <x v="1"/>
    <s v="10025716"/>
    <x v="158"/>
    <s v="900"/>
    <s v="CCR - EHP - CCR EHP"/>
    <n v="6438.49"/>
    <n v="965.77350000000001"/>
    <n v="965.77350000000001"/>
    <n v="643.84900000000005"/>
    <n v="1609.6224999999999"/>
    <n v="1287.6980000000001"/>
    <n v="965.77350000000001"/>
    <m/>
    <x v="27"/>
    <x v="28"/>
    <n v="0"/>
    <x v="0"/>
    <x v="4"/>
    <x v="0"/>
    <n v="965.77350000000001"/>
  </r>
  <r>
    <s v="A004"/>
    <x v="1"/>
    <s v="10026151"/>
    <x v="172"/>
    <s v="900"/>
    <s v="Colstrip PBX U1-4 - Colstrip PBX"/>
    <n v="-189.969999999999"/>
    <n v="-28.4954999999999"/>
    <n v="-28.4954999999999"/>
    <n v="-18.9969999999999"/>
    <n v="-47.492499999999801"/>
    <n v="-37.9939999999999"/>
    <n v="-28.4954999999999"/>
    <m/>
    <x v="27"/>
    <x v="28"/>
    <n v="0"/>
    <x v="0"/>
    <x v="4"/>
    <x v="0"/>
    <n v="-28.4954999999999"/>
  </r>
  <r>
    <s v="A004"/>
    <x v="1"/>
    <s v="10025732"/>
    <x v="104"/>
    <s v="900"/>
    <s v="Compressed Air System-U34 - Compressed Air System-U34"/>
    <n v="0"/>
    <n v="0"/>
    <n v="0"/>
    <n v="0"/>
    <n v="0"/>
    <n v="0"/>
    <n v="0"/>
    <m/>
    <x v="27"/>
    <x v="28"/>
    <n v="0"/>
    <x v="0"/>
    <x v="4"/>
    <x v="0"/>
    <n v="0"/>
  </r>
  <r>
    <s v="A004"/>
    <x v="1"/>
    <s v="10025725"/>
    <x v="155"/>
    <s v="900"/>
    <s v="Elevator Reburbish, U4 - Elevator Refurbish, U4"/>
    <n v="0"/>
    <n v="0"/>
    <n v="0"/>
    <n v="0"/>
    <n v="0"/>
    <n v="0"/>
    <n v="0"/>
    <n v="0"/>
    <x v="27"/>
    <x v="28"/>
    <n v="0"/>
    <x v="0"/>
    <x v="4"/>
    <x v="0"/>
    <n v="0"/>
  </r>
  <r>
    <s v="A004"/>
    <x v="1"/>
    <s v="10025750"/>
    <x v="159"/>
    <s v="900"/>
    <s v="Fire Prot. Underground Pipe-14 - Fire Prot. Underground Pipe-14"/>
    <n v="-5.1700000000000701"/>
    <n v="-0.77550000000001096"/>
    <n v="-0.77550000000001096"/>
    <n v="-0.51700000000000701"/>
    <n v="-1.29250000000002"/>
    <n v="-1.03400000000001"/>
    <n v="-0.77550000000001096"/>
    <m/>
    <x v="27"/>
    <x v="28"/>
    <n v="0"/>
    <x v="0"/>
    <x v="4"/>
    <x v="0"/>
    <n v="-0.77550000000001096"/>
  </r>
  <r>
    <s v="A004"/>
    <x v="1"/>
    <s v="10025865"/>
    <x v="112"/>
    <s v="900"/>
    <s v="GSU Transformer Replacement - GSU Transformer Replacement"/>
    <n v="1.00000000002183E-2"/>
    <n v="1.5000000000327399E-3"/>
    <n v="1.5000000000327399E-3"/>
    <n v="1.00000000002183E-3"/>
    <n v="2.5000000000545701E-3"/>
    <n v="2.00000000004366E-3"/>
    <n v="1.5000000000327399E-3"/>
    <m/>
    <x v="27"/>
    <x v="28"/>
    <n v="0"/>
    <x v="0"/>
    <x v="4"/>
    <x v="0"/>
    <n v="1.5000000000327399E-3"/>
  </r>
  <r>
    <s v="A004"/>
    <x v="1"/>
    <s v="10025751"/>
    <x v="117"/>
    <s v="900"/>
    <s v="Mobile Equipment Repl, Un1-4 - 396- Power Equipment"/>
    <n v="-1.0000000002037299E-2"/>
    <n v="-1.50000000030559E-3"/>
    <n v="-1.50000000030559E-3"/>
    <n v="-1.0000000002037301E-3"/>
    <n v="-2.5000000005093201E-3"/>
    <n v="-2.0000000004074502E-3"/>
    <n v="-1.50000000030559E-3"/>
    <m/>
    <x v="27"/>
    <x v="28"/>
    <n v="0"/>
    <x v="0"/>
    <x v="4"/>
    <x v="0"/>
    <n v="-1.50000000030559E-3"/>
  </r>
  <r>
    <s v="A004"/>
    <x v="1"/>
    <s v="10025747"/>
    <x v="169"/>
    <s v="900"/>
    <s v="Plant Road Dust Control U14 - Plant Road Dust Control U14"/>
    <n v="0"/>
    <n v="0"/>
    <n v="0"/>
    <n v="0"/>
    <n v="0"/>
    <n v="0"/>
    <n v="0"/>
    <m/>
    <x v="27"/>
    <x v="28"/>
    <n v="0"/>
    <x v="0"/>
    <x v="4"/>
    <x v="0"/>
    <n v="0"/>
  </r>
  <r>
    <s v="A004"/>
    <x v="1"/>
    <s v="10025727"/>
    <x v="126"/>
    <s v="900"/>
    <s v="Relay Room Fire Protection-U34 - Relay Room Fire Protection-U34"/>
    <n v="1463.31"/>
    <n v="219.4965"/>
    <n v="219.4965"/>
    <n v="146.33099999999999"/>
    <n v="365.82749999999902"/>
    <n v="292.66199999999998"/>
    <n v="219.4965"/>
    <m/>
    <x v="27"/>
    <x v="28"/>
    <n v="0"/>
    <x v="0"/>
    <x v="4"/>
    <x v="0"/>
    <n v="219.4965"/>
  </r>
  <r>
    <s v="A004"/>
    <x v="1"/>
    <s v="10026183"/>
    <x v="7"/>
    <s v="900"/>
    <s v="Scrubber ID Fan Inlet Duct Coat U34 - Scrubber ID Fan Inlet Duct Coating"/>
    <n v="32788"/>
    <n v="4918.2"/>
    <n v="4918.2"/>
    <n v="3278.8"/>
    <n v="8197"/>
    <n v="6557.6"/>
    <n v="4918.2"/>
    <n v="4918.2"/>
    <x v="27"/>
    <x v="28"/>
    <n v="-4918.2"/>
    <x v="0"/>
    <x v="4"/>
    <x v="0"/>
    <n v="0"/>
  </r>
  <r>
    <s v="A004"/>
    <x v="1"/>
    <s v="10026173"/>
    <x v="178"/>
    <s v="900"/>
    <s v="U4 Mill Alley Crane/Hoist/Trolley - Mill Alley/Crane/Hoist/Trolley"/>
    <n v="126815.7"/>
    <n v="19022.355"/>
    <n v="19022.355"/>
    <n v="12681.57"/>
    <n v="31703.924999999999"/>
    <n v="25363.14"/>
    <n v="19022.355"/>
    <m/>
    <x v="27"/>
    <x v="28"/>
    <n v="0"/>
    <x v="0"/>
    <x v="4"/>
    <x v="0"/>
    <n v="19022.355"/>
  </r>
  <r>
    <s v="A004"/>
    <x v="1"/>
    <s v="10026165"/>
    <x v="19"/>
    <s v="900"/>
    <s v="U4 Plant Lighting - Plant Lighting Repl, U4"/>
    <n v="895.23"/>
    <n v="134.28450000000001"/>
    <n v="134.28450000000001"/>
    <n v="89.522999999999996"/>
    <n v="223.8075"/>
    <n v="179.04599999999999"/>
    <n v="134.28450000000001"/>
    <m/>
    <x v="27"/>
    <x v="28"/>
    <n v="0"/>
    <x v="0"/>
    <x v="4"/>
    <x v="0"/>
    <n v="134.28450000000001"/>
  </r>
  <r>
    <s v="A004"/>
    <x v="1"/>
    <s v="10023302"/>
    <x v="15"/>
    <s v="900"/>
    <s v="Water Management System,U34 - Water Management System, U34"/>
    <n v="1637896.33"/>
    <n v="245684.44949999999"/>
    <n v="245684.44949999999"/>
    <n v="163789.633"/>
    <n v="409474.08250000002"/>
    <n v="327579.266"/>
    <n v="245684.44949999999"/>
    <m/>
    <x v="27"/>
    <x v="28"/>
    <n v="0"/>
    <x v="0"/>
    <x v="4"/>
    <x v="0"/>
    <n v="245684.44949999999"/>
  </r>
  <r>
    <s v="A004"/>
    <x v="1"/>
    <s v="10025764"/>
    <x v="167"/>
    <s v="900"/>
    <s v="Water Transfer Pump Purchase - Water Transfer Pump Purchase"/>
    <n v="20545.66"/>
    <n v="3081.8490000000002"/>
    <n v="3081.8490000000002"/>
    <n v="2054.5659999999998"/>
    <n v="5136.415"/>
    <n v="4109.1319999999996"/>
    <n v="3081.8490000000002"/>
    <m/>
    <x v="27"/>
    <x v="28"/>
    <n v="0"/>
    <x v="0"/>
    <x v="4"/>
    <x v="0"/>
    <n v="3081.8490000000002"/>
  </r>
  <r>
    <s v="A004"/>
    <x v="1"/>
    <s v="10025742"/>
    <x v="171"/>
    <s v="900"/>
    <s v="WECC Compliance-U34 - WECC Compliance-U34"/>
    <n v="-858.08"/>
    <n v="-128.71199999999999"/>
    <n v="-128.71199999999999"/>
    <n v="-85.808000000000007"/>
    <n v="-214.52"/>
    <n v="-171.61600000000001"/>
    <n v="-128.71199999999999"/>
    <n v="-128.71199999999999"/>
    <x v="27"/>
    <x v="28"/>
    <n v="128.71199999999999"/>
    <x v="0"/>
    <x v="4"/>
    <x v="0"/>
    <n v="0"/>
  </r>
  <r>
    <s v="A003"/>
    <x v="0"/>
    <s v="10025712"/>
    <x v="157"/>
    <s v="900"/>
    <s v="CCR - BC/XT Solids Waste Storage - CCR BC XT Solids Waste Storage"/>
    <n v="1.00000000002183E-2"/>
    <n v="1.5000000000327399E-3"/>
    <n v="1.5000000000327399E-3"/>
    <n v="1.00000000002183E-3"/>
    <n v="2.5000000000545701E-3"/>
    <n v="2.00000000004366E-3"/>
    <n v="1.5000000000327399E-3"/>
    <m/>
    <x v="28"/>
    <x v="29"/>
    <n v="0"/>
    <x v="0"/>
    <x v="4"/>
    <x v="0"/>
    <n v="1.5000000000327399E-3"/>
  </r>
  <r>
    <s v="A003"/>
    <x v="0"/>
    <s v="10026151"/>
    <x v="172"/>
    <s v="900"/>
    <s v="Colstrip PBX U1-4 - Colstrip PBX"/>
    <n v="0"/>
    <n v="0"/>
    <n v="0"/>
    <n v="0"/>
    <n v="0"/>
    <n v="0"/>
    <n v="0"/>
    <m/>
    <x v="28"/>
    <x v="29"/>
    <n v="0"/>
    <x v="0"/>
    <x v="4"/>
    <x v="0"/>
    <n v="0"/>
  </r>
  <r>
    <s v="A003"/>
    <x v="0"/>
    <s v="10025750"/>
    <x v="159"/>
    <s v="900"/>
    <s v="Fire Prot. Underground Pipe-14 - Fire Prot. Underground Pipe-14"/>
    <n v="0"/>
    <n v="0"/>
    <n v="0"/>
    <n v="0"/>
    <n v="0"/>
    <n v="0"/>
    <n v="0"/>
    <m/>
    <x v="28"/>
    <x v="29"/>
    <n v="0"/>
    <x v="0"/>
    <x v="4"/>
    <x v="0"/>
    <n v="0"/>
  </r>
  <r>
    <s v="A003"/>
    <x v="0"/>
    <s v="10025865"/>
    <x v="112"/>
    <s v="900"/>
    <s v="GSU Transformer Replacement - GSU Transformer Replacement"/>
    <n v="1.00000000002183E-2"/>
    <n v="1.5000000000327399E-3"/>
    <n v="1.5000000000327399E-3"/>
    <n v="1.00000000002183E-3"/>
    <n v="2.5000000000545701E-3"/>
    <n v="2.00000000004366E-3"/>
    <n v="1.5000000000327399E-3"/>
    <m/>
    <x v="28"/>
    <x v="29"/>
    <n v="0"/>
    <x v="0"/>
    <x v="4"/>
    <x v="0"/>
    <n v="1.5000000000327399E-3"/>
  </r>
  <r>
    <s v="A003"/>
    <x v="0"/>
    <s v="10025932"/>
    <x v="113"/>
    <s v="900"/>
    <s v="GSU Transformer U34 - U34 GSU Spare Transformer"/>
    <n v="25579.1"/>
    <n v="3836.8649999999998"/>
    <n v="3836.8649999999998"/>
    <n v="2557.91"/>
    <n v="6394.7749999999996"/>
    <n v="5115.82"/>
    <n v="3836.8649999999998"/>
    <m/>
    <x v="28"/>
    <x v="29"/>
    <n v="0"/>
    <x v="0"/>
    <x v="4"/>
    <x v="0"/>
    <n v="3836.8649999999998"/>
  </r>
  <r>
    <s v="A003"/>
    <x v="0"/>
    <s v="10026164"/>
    <x v="179"/>
    <s v="900"/>
    <s v="Plant Lighting U3 - Plant Lighting Repl, U3"/>
    <n v="10043.540000000001"/>
    <n v="1506.5309999999999"/>
    <n v="1506.5309999999999"/>
    <n v="1004.354"/>
    <n v="2510.8850000000002"/>
    <n v="2008.7080000000001"/>
    <n v="1506.5309999999999"/>
    <m/>
    <x v="28"/>
    <x v="29"/>
    <n v="0"/>
    <x v="0"/>
    <x v="4"/>
    <x v="0"/>
    <n v="1506.5309999999999"/>
  </r>
  <r>
    <s v="A003"/>
    <x v="0"/>
    <s v="10025754"/>
    <x v="175"/>
    <s v="900"/>
    <s v="Radio System Replacement U14 - Radio System Replacement U14"/>
    <n v="-44707.02"/>
    <n v="-6706.0529999999999"/>
    <n v="-6706.0529999999999"/>
    <n v="-4470.7020000000002"/>
    <n v="-11176.754999999999"/>
    <n v="-8941.4040000000005"/>
    <n v="-6706.0529999999999"/>
    <m/>
    <x v="28"/>
    <x v="29"/>
    <n v="0"/>
    <x v="0"/>
    <x v="4"/>
    <x v="0"/>
    <n v="-6706.0529999999999"/>
  </r>
  <r>
    <s v="A003"/>
    <x v="0"/>
    <s v="10025727"/>
    <x v="126"/>
    <s v="900"/>
    <s v="Relay Room Fire Protection-U34 - Relay Room Fire Protection-U34"/>
    <n v="0"/>
    <n v="0"/>
    <n v="0"/>
    <n v="0"/>
    <n v="0"/>
    <n v="0"/>
    <n v="0"/>
    <m/>
    <x v="28"/>
    <x v="29"/>
    <n v="0"/>
    <x v="0"/>
    <x v="4"/>
    <x v="0"/>
    <n v="0"/>
  </r>
  <r>
    <s v="A003"/>
    <x v="0"/>
    <s v="10026183"/>
    <x v="7"/>
    <s v="900"/>
    <s v="Scrubber ID Fan Inlet Duct Coat U34 - Scrubber ID Fan Inlet Duct Coating"/>
    <n v="12612"/>
    <n v="1891.8"/>
    <n v="1891.8"/>
    <n v="1261.2"/>
    <n v="3153"/>
    <n v="2522.4"/>
    <n v="1891.8"/>
    <n v="1891.8"/>
    <x v="28"/>
    <x v="29"/>
    <n v="-1891.8"/>
    <x v="0"/>
    <x v="4"/>
    <x v="0"/>
    <n v="0"/>
  </r>
  <r>
    <s v="A003"/>
    <x v="0"/>
    <s v="10023302"/>
    <x v="15"/>
    <s v="900"/>
    <s v="Water Management System,U34 - Water Management System, U34"/>
    <n v="553914.04"/>
    <n v="83087.106"/>
    <n v="83087.106"/>
    <n v="55391.404000000002"/>
    <n v="138478.51"/>
    <n v="110782.808"/>
    <n v="83087.106"/>
    <m/>
    <x v="28"/>
    <x v="29"/>
    <n v="0"/>
    <x v="0"/>
    <x v="4"/>
    <x v="0"/>
    <n v="83087.106"/>
  </r>
  <r>
    <s v="A003"/>
    <x v="0"/>
    <s v="10025742"/>
    <x v="171"/>
    <s v="900"/>
    <s v="WECC Compliance-U34 - WECC Compliance-U34"/>
    <n v="0"/>
    <n v="0"/>
    <n v="0"/>
    <n v="0"/>
    <n v="0"/>
    <n v="0"/>
    <n v="0"/>
    <m/>
    <x v="28"/>
    <x v="29"/>
    <n v="0"/>
    <x v="0"/>
    <x v="4"/>
    <x v="0"/>
    <n v="0"/>
  </r>
  <r>
    <s v="A004"/>
    <x v="1"/>
    <s v="10025712"/>
    <x v="157"/>
    <s v="900"/>
    <s v="CCR - BC/XT Solids Waste Storage - CCR BC XT Solids Waste Storage"/>
    <n v="0"/>
    <n v="0"/>
    <n v="0"/>
    <n v="0"/>
    <n v="0"/>
    <n v="0"/>
    <n v="0"/>
    <m/>
    <x v="28"/>
    <x v="29"/>
    <n v="0"/>
    <x v="0"/>
    <x v="4"/>
    <x v="0"/>
    <n v="0"/>
  </r>
  <r>
    <s v="A004"/>
    <x v="1"/>
    <s v="10026151"/>
    <x v="172"/>
    <s v="900"/>
    <s v="Colstrip PBX U1-4 - Colstrip PBX"/>
    <n v="-0.02"/>
    <n v="-3.0000000000000001E-3"/>
    <n v="-3.0000000000000001E-3"/>
    <n v="-2E-3"/>
    <n v="-5.0000000000000001E-3"/>
    <n v="-4.0000000000000001E-3"/>
    <n v="-3.0000000000000001E-3"/>
    <m/>
    <x v="28"/>
    <x v="29"/>
    <n v="0"/>
    <x v="0"/>
    <x v="4"/>
    <x v="0"/>
    <n v="-3.0000000000000001E-3"/>
  </r>
  <r>
    <s v="A004"/>
    <x v="1"/>
    <s v="10025725"/>
    <x v="155"/>
    <s v="900"/>
    <s v="Elevator Reburbish, U4 - Elevator Refurbish, U4"/>
    <n v="1329"/>
    <n v="199.35"/>
    <n v="199.35"/>
    <n v="132.9"/>
    <n v="332.25"/>
    <n v="265.8"/>
    <n v="199.35"/>
    <n v="199.35"/>
    <x v="28"/>
    <x v="29"/>
    <n v="-199.35"/>
    <x v="0"/>
    <x v="4"/>
    <x v="0"/>
    <n v="0"/>
  </r>
  <r>
    <s v="A004"/>
    <x v="1"/>
    <s v="10025750"/>
    <x v="159"/>
    <s v="900"/>
    <s v="Fire Prot. Underground Pipe-14 - Fire Prot. Underground Pipe-14"/>
    <n v="-0.01"/>
    <n v="-1.5E-3"/>
    <n v="-1.5E-3"/>
    <n v="-1E-3"/>
    <n v="-2.5000000000000001E-3"/>
    <n v="-2E-3"/>
    <n v="-1.5E-3"/>
    <m/>
    <x v="28"/>
    <x v="29"/>
    <n v="0"/>
    <x v="0"/>
    <x v="4"/>
    <x v="0"/>
    <n v="-1.5E-3"/>
  </r>
  <r>
    <s v="A004"/>
    <x v="1"/>
    <s v="10025865"/>
    <x v="112"/>
    <s v="900"/>
    <s v="GSU Transformer Replacement - GSU Transformer Replacement"/>
    <n v="0"/>
    <n v="0"/>
    <n v="0"/>
    <n v="0"/>
    <n v="0"/>
    <n v="0"/>
    <n v="0"/>
    <m/>
    <x v="28"/>
    <x v="29"/>
    <n v="0"/>
    <x v="0"/>
    <x v="4"/>
    <x v="0"/>
    <n v="0"/>
  </r>
  <r>
    <s v="A004"/>
    <x v="1"/>
    <s v="10025932"/>
    <x v="113"/>
    <s v="900"/>
    <s v="GSU Transformer U34 - U34 GSU Spare Transformer"/>
    <n v="25579.09"/>
    <n v="3836.8634999999999"/>
    <n v="3836.8634999999999"/>
    <n v="2557.9090000000001"/>
    <n v="6394.7725"/>
    <n v="5115.8180000000002"/>
    <n v="3836.8634999999999"/>
    <m/>
    <x v="28"/>
    <x v="29"/>
    <n v="0"/>
    <x v="0"/>
    <x v="4"/>
    <x v="0"/>
    <n v="3836.8634999999999"/>
  </r>
  <r>
    <s v="A004"/>
    <x v="1"/>
    <s v="10025711"/>
    <x v="33"/>
    <s v="900"/>
    <s v="IP Turbine Overhaul, Unit 4 - IP Turbine Overhaul, Unit 4"/>
    <n v="817.51"/>
    <n v="122.62649999999999"/>
    <n v="122.62649999999999"/>
    <n v="81.751000000000005"/>
    <n v="204.3775"/>
    <n v="163.50200000000001"/>
    <n v="122.62649999999999"/>
    <m/>
    <x v="28"/>
    <x v="29"/>
    <n v="0"/>
    <x v="0"/>
    <x v="4"/>
    <x v="1"/>
    <n v="122.62649999999999"/>
  </r>
  <r>
    <s v="A004"/>
    <x v="1"/>
    <s v="10025754"/>
    <x v="175"/>
    <s v="900"/>
    <s v="Radio System Replacement U14 - Radio System Replacement U14"/>
    <n v="-44707.02"/>
    <n v="-6706.0529999999999"/>
    <n v="-6706.0529999999999"/>
    <n v="-4470.7020000000002"/>
    <n v="-11176.754999999999"/>
    <n v="-8941.4040000000005"/>
    <n v="-6706.0529999999999"/>
    <m/>
    <x v="28"/>
    <x v="29"/>
    <n v="0"/>
    <x v="0"/>
    <x v="4"/>
    <x v="0"/>
    <n v="-6706.0529999999999"/>
  </r>
  <r>
    <s v="A004"/>
    <x v="1"/>
    <s v="10025727"/>
    <x v="126"/>
    <s v="900"/>
    <s v="Relay Room Fire Protection-U34 - Relay Room Fire Protection-U34"/>
    <n v="0"/>
    <n v="0"/>
    <n v="0"/>
    <n v="0"/>
    <n v="0"/>
    <n v="0"/>
    <n v="0"/>
    <m/>
    <x v="28"/>
    <x v="29"/>
    <n v="0"/>
    <x v="0"/>
    <x v="4"/>
    <x v="0"/>
    <n v="0"/>
  </r>
  <r>
    <s v="A004"/>
    <x v="1"/>
    <s v="10026183"/>
    <x v="7"/>
    <s v="900"/>
    <s v="Scrubber ID Fan Inlet Duct Coat U34 - Scrubber ID Fan Inlet Duct Coating"/>
    <n v="12612"/>
    <n v="1891.8"/>
    <n v="1891.8"/>
    <n v="1261.2"/>
    <n v="3153"/>
    <n v="2522.4"/>
    <n v="1891.8"/>
    <n v="1891.8"/>
    <x v="28"/>
    <x v="29"/>
    <n v="-1891.8"/>
    <x v="0"/>
    <x v="4"/>
    <x v="0"/>
    <n v="0"/>
  </r>
  <r>
    <s v="A004"/>
    <x v="1"/>
    <s v="10026165"/>
    <x v="19"/>
    <s v="900"/>
    <s v="U4 Plant Lighting - Plant Lighting Repl, U4"/>
    <n v="438.92"/>
    <n v="65.837999999999994"/>
    <n v="65.837999999999994"/>
    <n v="43.892000000000003"/>
    <n v="109.73"/>
    <n v="87.784000000000006"/>
    <n v="65.837999999999994"/>
    <m/>
    <x v="28"/>
    <x v="29"/>
    <n v="0"/>
    <x v="0"/>
    <x v="4"/>
    <x v="0"/>
    <n v="65.837999999999994"/>
  </r>
  <r>
    <s v="A004"/>
    <x v="1"/>
    <s v="10023302"/>
    <x v="15"/>
    <s v="900"/>
    <s v="Water Management System,U34 - Water Management System, U34"/>
    <n v="553913.78"/>
    <n v="83087.066999999995"/>
    <n v="83087.066999999995"/>
    <n v="55391.377999999997"/>
    <n v="138478.44500000001"/>
    <n v="110782.75599999999"/>
    <n v="83087.066999999995"/>
    <m/>
    <x v="28"/>
    <x v="29"/>
    <n v="0"/>
    <x v="0"/>
    <x v="4"/>
    <x v="0"/>
    <n v="83087.066999999995"/>
  </r>
  <r>
    <s v="A003"/>
    <x v="0"/>
    <s v="10025712"/>
    <x v="157"/>
    <s v="900"/>
    <s v="CCR - BC/XT Solids Waste Storage - CCR BC XT Solids Waste Storage"/>
    <n v="0"/>
    <n v="0"/>
    <n v="0"/>
    <n v="0"/>
    <n v="0"/>
    <n v="0"/>
    <n v="0"/>
    <m/>
    <x v="29"/>
    <x v="30"/>
    <n v="0"/>
    <x v="0"/>
    <x v="4"/>
    <x v="0"/>
    <n v="0"/>
  </r>
  <r>
    <s v="A003"/>
    <x v="0"/>
    <s v="10026184"/>
    <x v="71"/>
    <s v="900"/>
    <s v="Coal Belt Replacement U34 - Coal Belt Replacement U34"/>
    <n v="9709.16"/>
    <n v="1456.374"/>
    <n v="1456.374"/>
    <n v="970.91600000000005"/>
    <n v="2427.29"/>
    <n v="1941.8320000000001"/>
    <n v="1456.374"/>
    <m/>
    <x v="29"/>
    <x v="30"/>
    <n v="0"/>
    <x v="0"/>
    <x v="4"/>
    <x v="0"/>
    <n v="1456.374"/>
  </r>
  <r>
    <s v="A003"/>
    <x v="0"/>
    <s v="10026151"/>
    <x v="172"/>
    <s v="900"/>
    <s v="Colstrip PBX U1-4 - Colstrip PBX"/>
    <n v="0"/>
    <n v="0"/>
    <n v="0"/>
    <n v="0"/>
    <n v="0"/>
    <n v="0"/>
    <n v="0"/>
    <m/>
    <x v="29"/>
    <x v="30"/>
    <n v="0"/>
    <x v="0"/>
    <x v="4"/>
    <x v="0"/>
    <n v="0"/>
  </r>
  <r>
    <s v="A003"/>
    <x v="0"/>
    <s v="10026170"/>
    <x v="180"/>
    <s v="900"/>
    <s v="Compressed Air System U34 - Compressed Air System-U34"/>
    <n v="21062.5"/>
    <n v="3159.375"/>
    <n v="3159.375"/>
    <n v="2106.25"/>
    <n v="5265.625"/>
    <n v="4212.5"/>
    <n v="3159.375"/>
    <m/>
    <x v="29"/>
    <x v="30"/>
    <n v="0"/>
    <x v="0"/>
    <x v="4"/>
    <x v="0"/>
    <n v="3159.375"/>
  </r>
  <r>
    <s v="A003"/>
    <x v="0"/>
    <s v="10025732"/>
    <x v="104"/>
    <s v="900"/>
    <s v="Compressed Air System-U34 - Compressed Air System-U34"/>
    <n v="0"/>
    <n v="0"/>
    <n v="0"/>
    <n v="0"/>
    <n v="0"/>
    <n v="0"/>
    <n v="0"/>
    <m/>
    <x v="29"/>
    <x v="30"/>
    <n v="0"/>
    <x v="0"/>
    <x v="4"/>
    <x v="0"/>
    <n v="0"/>
  </r>
  <r>
    <s v="A003"/>
    <x v="0"/>
    <s v="10026185"/>
    <x v="58"/>
    <s v="900"/>
    <s v="Drag Chain Gearbox U34 - Drag Chain Gearbox Rep-U34"/>
    <n v="21001.24"/>
    <n v="3150.1860000000001"/>
    <n v="3150.1860000000001"/>
    <n v="2100.1239999999998"/>
    <n v="5250.31"/>
    <n v="4200.2479999999996"/>
    <n v="3150.1860000000001"/>
    <m/>
    <x v="29"/>
    <x v="30"/>
    <n v="0"/>
    <x v="0"/>
    <x v="4"/>
    <x v="0"/>
    <n v="3150.1860000000001"/>
  </r>
  <r>
    <s v="A003"/>
    <x v="0"/>
    <s v="10026188"/>
    <x v="4"/>
    <s v="900"/>
    <s v="Fire Pump Addition - Fire Pump Addition"/>
    <n v="3553.96"/>
    <n v="533.09400000000005"/>
    <n v="533.09400000000005"/>
    <n v="355.39600000000002"/>
    <n v="888.49"/>
    <n v="710.79200000000003"/>
    <n v="533.09400000000005"/>
    <m/>
    <x v="29"/>
    <x v="30"/>
    <n v="0"/>
    <x v="0"/>
    <x v="4"/>
    <x v="0"/>
    <n v="533.09400000000005"/>
  </r>
  <r>
    <s v="A003"/>
    <x v="0"/>
    <s v="10025932"/>
    <x v="113"/>
    <s v="900"/>
    <s v="GSU Transformer U34 - U34 GSU Spare Transformer"/>
    <n v="1449.05"/>
    <n v="217.35749999999999"/>
    <n v="217.35749999999999"/>
    <n v="144.905"/>
    <n v="362.26249999999999"/>
    <n v="289.81"/>
    <n v="217.35749999999999"/>
    <m/>
    <x v="29"/>
    <x v="30"/>
    <n v="0"/>
    <x v="0"/>
    <x v="4"/>
    <x v="0"/>
    <n v="217.35749999999999"/>
  </r>
  <r>
    <s v="A003"/>
    <x v="0"/>
    <s v="10026186"/>
    <x v="181"/>
    <s v="900"/>
    <s v="Heavy Equipment Repl. - Heavy Equipment Replacement"/>
    <n v="21454.1"/>
    <n v="3218.1149999999998"/>
    <n v="3218.1149999999998"/>
    <n v="2145.41"/>
    <n v="5363.5249999999996"/>
    <n v="4290.82"/>
    <n v="3218.1149999999998"/>
    <m/>
    <x v="29"/>
    <x v="30"/>
    <n v="0"/>
    <x v="0"/>
    <x v="4"/>
    <x v="0"/>
    <n v="3218.1149999999998"/>
  </r>
  <r>
    <s v="A003"/>
    <x v="0"/>
    <s v="10026141"/>
    <x v="6"/>
    <s v="900"/>
    <s v="Paving / Dust Control U1-4 - Plant Road Dust Control U14"/>
    <n v="5086.13"/>
    <n v="762.91949999999997"/>
    <n v="762.91949999999997"/>
    <n v="508.613"/>
    <n v="1271.5325"/>
    <n v="1017.226"/>
    <n v="762.91949999999997"/>
    <m/>
    <x v="29"/>
    <x v="30"/>
    <n v="0"/>
    <x v="0"/>
    <x v="4"/>
    <x v="0"/>
    <n v="762.91949999999997"/>
  </r>
  <r>
    <s v="A003"/>
    <x v="0"/>
    <s v="10026164"/>
    <x v="179"/>
    <s v="900"/>
    <s v="Plant Lighting U3 - Plant Lighting Repl, U3"/>
    <n v="1096.8499999999999"/>
    <n v="164.5275"/>
    <n v="164.5275"/>
    <n v="109.685"/>
    <n v="274.21249999999998"/>
    <n v="219.37"/>
    <n v="164.5275"/>
    <m/>
    <x v="29"/>
    <x v="30"/>
    <n v="0"/>
    <x v="0"/>
    <x v="4"/>
    <x v="0"/>
    <n v="164.5275"/>
  </r>
  <r>
    <s v="A003"/>
    <x v="0"/>
    <s v="10025754"/>
    <x v="175"/>
    <s v="900"/>
    <s v="Radio System Replacement U14 - Radio System Replacement U14"/>
    <n v="37878.379999999997"/>
    <n v="5681.7569999999996"/>
    <n v="5681.7569999999996"/>
    <n v="3787.8380000000002"/>
    <n v="9469.5949999999993"/>
    <n v="7575.6760000000004"/>
    <n v="5681.7569999999996"/>
    <m/>
    <x v="29"/>
    <x v="30"/>
    <n v="0"/>
    <x v="0"/>
    <x v="4"/>
    <x v="0"/>
    <n v="5681.7569999999996"/>
  </r>
  <r>
    <s v="A003"/>
    <x v="0"/>
    <s v="10025727"/>
    <x v="126"/>
    <s v="900"/>
    <s v="Relay Room Fire Protection-U34 - Relay Room Fire Protection-U34"/>
    <n v="3296.25"/>
    <n v="494.4375"/>
    <n v="494.4375"/>
    <n v="329.625"/>
    <n v="824.0625"/>
    <n v="659.25"/>
    <n v="494.4375"/>
    <m/>
    <x v="29"/>
    <x v="30"/>
    <n v="0"/>
    <x v="0"/>
    <x v="4"/>
    <x v="0"/>
    <n v="494.4375"/>
  </r>
  <r>
    <s v="A003"/>
    <x v="0"/>
    <s v="10026182"/>
    <x v="8"/>
    <s v="900"/>
    <s v="Scrubber Lime Slaker Rpl U34 - Scrubber Lime Slaker Rpl-U34"/>
    <n v="18307.599999999999"/>
    <n v="2746.14"/>
    <n v="2746.14"/>
    <n v="1830.76"/>
    <n v="4576.8999999999996"/>
    <n v="3661.52"/>
    <n v="2746.14"/>
    <m/>
    <x v="29"/>
    <x v="30"/>
    <n v="0"/>
    <x v="0"/>
    <x v="4"/>
    <x v="0"/>
    <n v="2746.14"/>
  </r>
  <r>
    <s v="A003"/>
    <x v="0"/>
    <s v="10026175"/>
    <x v="182"/>
    <s v="900"/>
    <s v="U3 Stack Elevator Refurbishment - U3 Stack Elevator Refurbishment"/>
    <n v="121198"/>
    <n v="18179.7"/>
    <n v="18179.7"/>
    <n v="12119.8"/>
    <n v="30299.5"/>
    <n v="24239.599999999999"/>
    <n v="18179.7"/>
    <m/>
    <x v="29"/>
    <x v="30"/>
    <n v="0"/>
    <x v="0"/>
    <x v="4"/>
    <x v="0"/>
    <n v="18179.7"/>
  </r>
  <r>
    <s v="A003"/>
    <x v="0"/>
    <s v="10026172"/>
    <x v="183"/>
    <s v="900"/>
    <s v="U34 Turbine/Boiler Bld AHU Cntrls - U34 Turbine/Boiler Bld AHU Controls"/>
    <n v="44976.5"/>
    <n v="6746.4750000000004"/>
    <n v="6746.4750000000004"/>
    <n v="4497.6499999999996"/>
    <n v="11244.125"/>
    <n v="8995.2999999999993"/>
    <n v="6746.4750000000004"/>
    <m/>
    <x v="29"/>
    <x v="30"/>
    <n v="0"/>
    <x v="0"/>
    <x v="4"/>
    <x v="0"/>
    <n v="6746.4750000000004"/>
  </r>
  <r>
    <s v="A003"/>
    <x v="0"/>
    <s v="10023302"/>
    <x v="15"/>
    <s v="900"/>
    <s v="Water Management System,U34 - Water Management System, U34"/>
    <n v="228754.45"/>
    <n v="34313.167500000003"/>
    <n v="34313.167500000003"/>
    <n v="22875.445"/>
    <n v="57188.612500000003"/>
    <n v="45750.89"/>
    <n v="34313.167500000003"/>
    <m/>
    <x v="29"/>
    <x v="30"/>
    <n v="0"/>
    <x v="0"/>
    <x v="4"/>
    <x v="0"/>
    <n v="34313.167500000003"/>
  </r>
  <r>
    <s v="A003"/>
    <x v="0"/>
    <s v="10025764"/>
    <x v="167"/>
    <s v="900"/>
    <s v="Water Transfer Pump Purchase - Water Transfer Pump Purchase"/>
    <n v="960.95"/>
    <n v="144.14250000000001"/>
    <n v="144.14250000000001"/>
    <n v="96.094999999999999"/>
    <n v="240.23750000000001"/>
    <n v="192.19"/>
    <n v="144.14250000000001"/>
    <m/>
    <x v="29"/>
    <x v="30"/>
    <n v="0"/>
    <x v="0"/>
    <x v="4"/>
    <x v="0"/>
    <n v="144.14250000000001"/>
  </r>
  <r>
    <s v="A004"/>
    <x v="1"/>
    <s v="10025712"/>
    <x v="157"/>
    <s v="900"/>
    <s v="CCR - BC/XT Solids Waste Storage - CCR BC XT Solids Waste Storage"/>
    <n v="0"/>
    <n v="0"/>
    <n v="0"/>
    <n v="0"/>
    <n v="0"/>
    <n v="0"/>
    <n v="0"/>
    <m/>
    <x v="29"/>
    <x v="30"/>
    <n v="0"/>
    <x v="0"/>
    <x v="4"/>
    <x v="0"/>
    <n v="0"/>
  </r>
  <r>
    <s v="A004"/>
    <x v="1"/>
    <s v="10026184"/>
    <x v="71"/>
    <s v="900"/>
    <s v="Coal Belt Replacement U34 - Coal Belt Replacement U34"/>
    <n v="9709.16"/>
    <n v="1456.374"/>
    <n v="1456.374"/>
    <n v="970.91600000000005"/>
    <n v="2427.29"/>
    <n v="1941.8320000000001"/>
    <n v="1456.374"/>
    <m/>
    <x v="29"/>
    <x v="30"/>
    <n v="0"/>
    <x v="0"/>
    <x v="4"/>
    <x v="0"/>
    <n v="1456.374"/>
  </r>
  <r>
    <s v="A004"/>
    <x v="1"/>
    <s v="10026151"/>
    <x v="172"/>
    <s v="900"/>
    <s v="Colstrip PBX U1-4 - Colstrip PBX"/>
    <n v="0"/>
    <n v="0"/>
    <n v="0"/>
    <n v="0"/>
    <n v="0"/>
    <n v="0"/>
    <n v="0"/>
    <m/>
    <x v="29"/>
    <x v="30"/>
    <n v="0"/>
    <x v="0"/>
    <x v="4"/>
    <x v="0"/>
    <n v="0"/>
  </r>
  <r>
    <s v="A004"/>
    <x v="1"/>
    <s v="10026170"/>
    <x v="180"/>
    <s v="900"/>
    <s v="Compressed Air System U34 - Compressed Air System-U34"/>
    <n v="21062.5"/>
    <n v="3159.375"/>
    <n v="3159.375"/>
    <n v="2106.25"/>
    <n v="5265.625"/>
    <n v="4212.5"/>
    <n v="3159.375"/>
    <m/>
    <x v="29"/>
    <x v="30"/>
    <n v="0"/>
    <x v="0"/>
    <x v="4"/>
    <x v="0"/>
    <n v="3159.375"/>
  </r>
  <r>
    <s v="A004"/>
    <x v="1"/>
    <s v="10025732"/>
    <x v="104"/>
    <s v="900"/>
    <s v="Compressed Air System-U34 - Compressed Air System-U34"/>
    <n v="-9.9999999983992893E-3"/>
    <n v="-1.49999999975989E-3"/>
    <n v="-1.49999999975989E-3"/>
    <n v="-9.9999999983992906E-4"/>
    <n v="-2.4999999995998202E-3"/>
    <n v="-1.9999999996798599E-3"/>
    <n v="-1.49999999975989E-3"/>
    <m/>
    <x v="29"/>
    <x v="30"/>
    <n v="0"/>
    <x v="0"/>
    <x v="4"/>
    <x v="0"/>
    <n v="-1.49999999975989E-3"/>
  </r>
  <r>
    <s v="A004"/>
    <x v="1"/>
    <s v="10026185"/>
    <x v="58"/>
    <s v="900"/>
    <s v="Drag Chain Gearbox U34 - Drag Chain Gearbox Rep-U34"/>
    <n v="21001.24"/>
    <n v="3150.1860000000001"/>
    <n v="3150.1860000000001"/>
    <n v="2100.1239999999998"/>
    <n v="5250.31"/>
    <n v="4200.2479999999996"/>
    <n v="3150.1860000000001"/>
    <m/>
    <x v="29"/>
    <x v="30"/>
    <n v="0"/>
    <x v="0"/>
    <x v="4"/>
    <x v="0"/>
    <n v="3150.1860000000001"/>
  </r>
  <r>
    <s v="A004"/>
    <x v="1"/>
    <s v="10025725"/>
    <x v="155"/>
    <s v="900"/>
    <s v="Elevator Reburbish, U4 - Elevator Refurbish, U4"/>
    <n v="-1328.99"/>
    <n v="-199.3485"/>
    <n v="-199.3485"/>
    <n v="-132.899"/>
    <n v="-332.2475"/>
    <n v="-265.798"/>
    <n v="-199.3485"/>
    <n v="-199.3485"/>
    <x v="29"/>
    <x v="30"/>
    <n v="199.3485"/>
    <x v="0"/>
    <x v="4"/>
    <x v="0"/>
    <n v="0"/>
  </r>
  <r>
    <s v="A004"/>
    <x v="1"/>
    <s v="10026188"/>
    <x v="4"/>
    <s v="900"/>
    <s v="Fire Pump Addition - Fire Pump Addition"/>
    <n v="3553.94"/>
    <n v="533.09100000000001"/>
    <n v="533.09100000000001"/>
    <n v="355.39400000000001"/>
    <n v="888.48500000000001"/>
    <n v="710.78800000000001"/>
    <n v="533.09100000000001"/>
    <m/>
    <x v="29"/>
    <x v="30"/>
    <n v="0"/>
    <x v="0"/>
    <x v="4"/>
    <x v="0"/>
    <n v="533.09100000000001"/>
  </r>
  <r>
    <s v="A004"/>
    <x v="1"/>
    <s v="10025932"/>
    <x v="113"/>
    <s v="900"/>
    <s v="GSU Transformer U34 - U34 GSU Spare Transformer"/>
    <n v="1449.07"/>
    <n v="217.3605"/>
    <n v="217.3605"/>
    <n v="144.90700000000001"/>
    <n v="362.26749999999998"/>
    <n v="289.81400000000002"/>
    <n v="217.3605"/>
    <m/>
    <x v="29"/>
    <x v="30"/>
    <n v="0"/>
    <x v="0"/>
    <x v="4"/>
    <x v="0"/>
    <n v="217.3605"/>
  </r>
  <r>
    <s v="A004"/>
    <x v="1"/>
    <s v="10026186"/>
    <x v="181"/>
    <s v="900"/>
    <s v="Heavy Equipment Repl. - Heavy Equipment Replacement"/>
    <n v="21454.11"/>
    <n v="3218.1165000000001"/>
    <n v="3218.1165000000001"/>
    <n v="2145.4110000000001"/>
    <n v="5363.5275000000001"/>
    <n v="4290.8220000000001"/>
    <n v="3218.1165000000001"/>
    <m/>
    <x v="29"/>
    <x v="30"/>
    <n v="0"/>
    <x v="0"/>
    <x v="4"/>
    <x v="0"/>
    <n v="3218.1165000000001"/>
  </r>
  <r>
    <s v="A004"/>
    <x v="1"/>
    <s v="10025711"/>
    <x v="33"/>
    <s v="900"/>
    <s v="IP Turbine Overhaul, Unit 4 - IP Turbine Overhaul, Unit 4"/>
    <n v="1631894.86"/>
    <n v="244784.22899999999"/>
    <n v="244784.22899999999"/>
    <n v="163189.486"/>
    <n v="407973.71500000003"/>
    <n v="326378.97200000001"/>
    <n v="244784.22899999999"/>
    <m/>
    <x v="29"/>
    <x v="30"/>
    <n v="0"/>
    <x v="0"/>
    <x v="4"/>
    <x v="1"/>
    <n v="244784.22899999999"/>
  </r>
  <r>
    <s v="A004"/>
    <x v="1"/>
    <s v="10026141"/>
    <x v="6"/>
    <s v="900"/>
    <s v="Paving / Dust Control U1-4 - Plant Road Dust Control U14"/>
    <n v="5086.13"/>
    <n v="762.91949999999997"/>
    <n v="762.91949999999997"/>
    <n v="508.613"/>
    <n v="1271.5325"/>
    <n v="1017.226"/>
    <n v="762.91949999999997"/>
    <m/>
    <x v="29"/>
    <x v="30"/>
    <n v="0"/>
    <x v="0"/>
    <x v="4"/>
    <x v="0"/>
    <n v="762.91949999999997"/>
  </r>
  <r>
    <s v="A004"/>
    <x v="1"/>
    <s v="10025754"/>
    <x v="175"/>
    <s v="900"/>
    <s v="Radio System Replacement U14 - Radio System Replacement U14"/>
    <n v="37878.379999999997"/>
    <n v="5681.7569999999996"/>
    <n v="5681.7569999999996"/>
    <n v="3787.8380000000002"/>
    <n v="9469.5949999999993"/>
    <n v="7575.6760000000004"/>
    <n v="5681.7569999999996"/>
    <m/>
    <x v="29"/>
    <x v="30"/>
    <n v="0"/>
    <x v="0"/>
    <x v="4"/>
    <x v="0"/>
    <n v="5681.7569999999996"/>
  </r>
  <r>
    <s v="A004"/>
    <x v="1"/>
    <s v="10025727"/>
    <x v="126"/>
    <s v="900"/>
    <s v="Relay Room Fire Protection-U34 - Relay Room Fire Protection-U34"/>
    <n v="3296.25"/>
    <n v="494.4375"/>
    <n v="494.4375"/>
    <n v="329.625"/>
    <n v="824.0625"/>
    <n v="659.25"/>
    <n v="494.4375"/>
    <m/>
    <x v="29"/>
    <x v="30"/>
    <n v="0"/>
    <x v="0"/>
    <x v="4"/>
    <x v="0"/>
    <n v="494.4375"/>
  </r>
  <r>
    <s v="A004"/>
    <x v="1"/>
    <s v="10026182"/>
    <x v="8"/>
    <s v="900"/>
    <s v="Scrubber Lime Slaker Rpl U34 - Scrubber Lime Slaker Rpl-U34"/>
    <n v="18307.599999999999"/>
    <n v="2746.14"/>
    <n v="2746.14"/>
    <n v="1830.76"/>
    <n v="4576.8999999999996"/>
    <n v="3661.52"/>
    <n v="2746.14"/>
    <m/>
    <x v="29"/>
    <x v="30"/>
    <n v="0"/>
    <x v="0"/>
    <x v="4"/>
    <x v="0"/>
    <n v="2746.14"/>
  </r>
  <r>
    <s v="A004"/>
    <x v="1"/>
    <s v="10026172"/>
    <x v="183"/>
    <s v="900"/>
    <s v="U34 Turbine/Boiler Bld AHU Cntrls - U34 Turbine/Boiler Bld AHU Controls"/>
    <n v="44976.5"/>
    <n v="6746.4750000000004"/>
    <n v="6746.4750000000004"/>
    <n v="4497.6499999999996"/>
    <n v="11244.125"/>
    <n v="8995.2999999999993"/>
    <n v="6746.4750000000004"/>
    <m/>
    <x v="29"/>
    <x v="30"/>
    <n v="0"/>
    <x v="0"/>
    <x v="4"/>
    <x v="0"/>
    <n v="6746.4750000000004"/>
  </r>
  <r>
    <s v="A004"/>
    <x v="1"/>
    <s v="10026165"/>
    <x v="19"/>
    <s v="900"/>
    <s v="U4 Plant Lighting - Plant Lighting Repl, U4"/>
    <n v="12778.65"/>
    <n v="1916.7974999999999"/>
    <n v="1916.7974999999999"/>
    <n v="1277.865"/>
    <n v="3194.6624999999999"/>
    <n v="2555.73"/>
    <n v="1916.7974999999999"/>
    <m/>
    <x v="29"/>
    <x v="30"/>
    <n v="0"/>
    <x v="0"/>
    <x v="4"/>
    <x v="0"/>
    <n v="1916.7974999999999"/>
  </r>
  <r>
    <s v="A004"/>
    <x v="1"/>
    <s v="10023302"/>
    <x v="15"/>
    <s v="900"/>
    <s v="Water Management System,U34 - Water Management System, U34"/>
    <n v="228754.41"/>
    <n v="34313.161500000002"/>
    <n v="34313.161500000002"/>
    <n v="22875.440999999999"/>
    <n v="57188.602500000001"/>
    <n v="45750.881999999998"/>
    <n v="34313.161500000002"/>
    <m/>
    <x v="29"/>
    <x v="30"/>
    <n v="0"/>
    <x v="0"/>
    <x v="4"/>
    <x v="0"/>
    <n v="34313.161500000002"/>
  </r>
  <r>
    <s v="A004"/>
    <x v="1"/>
    <s v="10025764"/>
    <x v="167"/>
    <s v="900"/>
    <s v="Water Transfer Pump Purchase - Water Transfer Pump Purchase"/>
    <n v="960.96"/>
    <n v="144.14400000000001"/>
    <n v="144.14400000000001"/>
    <n v="96.096000000000004"/>
    <n v="240.24"/>
    <n v="192.19200000000001"/>
    <n v="144.14400000000001"/>
    <m/>
    <x v="29"/>
    <x v="30"/>
    <n v="0"/>
    <x v="0"/>
    <x v="4"/>
    <x v="0"/>
    <n v="144.14400000000001"/>
  </r>
  <r>
    <s v="A003"/>
    <x v="0"/>
    <s v="10026144"/>
    <x v="0"/>
    <s v="900"/>
    <s v="Aux Service Building Elevator U1-4 - Aux Service Building Elevator"/>
    <n v="57697.33"/>
    <n v="8654.5995000000003"/>
    <n v="8654.5995000000003"/>
    <n v="5769.7330000000002"/>
    <n v="14424.3325"/>
    <n v="11539.466"/>
    <n v="8654.5995000000003"/>
    <m/>
    <x v="30"/>
    <x v="31"/>
    <n v="0"/>
    <x v="0"/>
    <x v="4"/>
    <x v="0"/>
    <n v="8654.5995000000003"/>
  </r>
  <r>
    <s v="A003"/>
    <x v="0"/>
    <s v="10025712"/>
    <x v="157"/>
    <s v="900"/>
    <s v="CCR - BC/XT Solids Waste Storage - CCR BC XT Solids Waste Storage"/>
    <n v="16.07"/>
    <n v="2.4104999999999999"/>
    <n v="2.4104999999999999"/>
    <n v="1.607"/>
    <n v="4.0175000000000001"/>
    <n v="3.214"/>
    <n v="2.4104999999999999"/>
    <m/>
    <x v="30"/>
    <x v="31"/>
    <n v="0"/>
    <x v="0"/>
    <x v="4"/>
    <x v="0"/>
    <n v="2.4104999999999999"/>
  </r>
  <r>
    <s v="A003"/>
    <x v="0"/>
    <s v="10026151"/>
    <x v="172"/>
    <s v="900"/>
    <s v="Colstrip PBX U1-4 - Colstrip PBX"/>
    <n v="0"/>
    <n v="0"/>
    <n v="0"/>
    <n v="0"/>
    <n v="0"/>
    <n v="0"/>
    <n v="0"/>
    <m/>
    <x v="30"/>
    <x v="31"/>
    <n v="0"/>
    <x v="0"/>
    <x v="4"/>
    <x v="0"/>
    <n v="0"/>
  </r>
  <r>
    <s v="A003"/>
    <x v="0"/>
    <s v="10026185"/>
    <x v="58"/>
    <s v="900"/>
    <s v="Drag Chain Gearbox U34 - Drag Chain Gearbox Rep-U34"/>
    <n v="-21001.24"/>
    <n v="-3150.1860000000001"/>
    <n v="-3150.1860000000001"/>
    <n v="-2100.1239999999998"/>
    <n v="-5250.31"/>
    <n v="-4200.2479999999996"/>
    <n v="-3150.1860000000001"/>
    <m/>
    <x v="30"/>
    <x v="31"/>
    <n v="0"/>
    <x v="0"/>
    <x v="4"/>
    <x v="0"/>
    <n v="-3150.1860000000001"/>
  </r>
  <r>
    <s v="A003"/>
    <x v="0"/>
    <s v="10025750"/>
    <x v="159"/>
    <s v="900"/>
    <s v="Fire Prot. Underground Pipe-14 - Fire Prot. Underground Pipe-14"/>
    <n v="-190.2"/>
    <n v="-28.53"/>
    <n v="-28.53"/>
    <n v="-19.02"/>
    <n v="-47.55"/>
    <n v="-38.04"/>
    <n v="-28.53"/>
    <m/>
    <x v="30"/>
    <x v="31"/>
    <n v="0"/>
    <x v="0"/>
    <x v="4"/>
    <x v="0"/>
    <n v="-28.53"/>
  </r>
  <r>
    <s v="A003"/>
    <x v="0"/>
    <s v="10026188"/>
    <x v="4"/>
    <s v="900"/>
    <s v="Fire Pump Addition - Fire Pump Addition"/>
    <n v="5682.67"/>
    <n v="852.40049999999997"/>
    <n v="852.40049999999997"/>
    <n v="568.26700000000005"/>
    <n v="1420.6675"/>
    <n v="1136.5340000000001"/>
    <n v="852.40049999999997"/>
    <m/>
    <x v="30"/>
    <x v="31"/>
    <n v="0"/>
    <x v="0"/>
    <x v="4"/>
    <x v="0"/>
    <n v="852.40049999999997"/>
  </r>
  <r>
    <s v="A003"/>
    <x v="0"/>
    <s v="10025865"/>
    <x v="112"/>
    <s v="900"/>
    <s v="GSU Transformer Replacement - GSU Transformer Replacement"/>
    <n v="2597"/>
    <n v="389.55"/>
    <n v="389.55"/>
    <n v="259.7"/>
    <n v="649.25"/>
    <n v="519.4"/>
    <n v="389.55"/>
    <m/>
    <x v="30"/>
    <x v="31"/>
    <n v="0"/>
    <x v="0"/>
    <x v="4"/>
    <x v="0"/>
    <n v="389.55"/>
  </r>
  <r>
    <s v="A003"/>
    <x v="0"/>
    <s v="10025932"/>
    <x v="113"/>
    <s v="900"/>
    <s v="GSU Transformer U34 - U34 GSU Spare Transformer"/>
    <n v="489367.64"/>
    <n v="73405.145999999993"/>
    <n v="73405.145999999993"/>
    <n v="48936.764000000003"/>
    <n v="122341.91"/>
    <n v="97873.528000000006"/>
    <n v="73405.145999999993"/>
    <m/>
    <x v="30"/>
    <x v="31"/>
    <n v="0"/>
    <x v="0"/>
    <x v="4"/>
    <x v="0"/>
    <n v="73405.145999999993"/>
  </r>
  <r>
    <s v="A003"/>
    <x v="0"/>
    <s v="10026164"/>
    <x v="179"/>
    <s v="900"/>
    <s v="Plant Lighting U3 - Plant Lighting Repl, U3"/>
    <n v="11394.9"/>
    <n v="1709.2349999999999"/>
    <n v="1709.2349999999999"/>
    <n v="1139.49"/>
    <n v="2848.7249999999999"/>
    <n v="2278.98"/>
    <n v="1709.2349999999999"/>
    <m/>
    <x v="30"/>
    <x v="31"/>
    <n v="0"/>
    <x v="0"/>
    <x v="4"/>
    <x v="0"/>
    <n v="1709.2349999999999"/>
  </r>
  <r>
    <s v="A003"/>
    <x v="0"/>
    <s v="10025754"/>
    <x v="175"/>
    <s v="900"/>
    <s v="Radio System Replacement U14 - Radio System Replacement U14"/>
    <n v="177381.91"/>
    <n v="26607.286499999998"/>
    <n v="26607.286499999998"/>
    <n v="17738.190999999999"/>
    <n v="44345.477500000001"/>
    <n v="35476.381999999998"/>
    <n v="26607.286499999998"/>
    <m/>
    <x v="30"/>
    <x v="31"/>
    <n v="0"/>
    <x v="0"/>
    <x v="4"/>
    <x v="0"/>
    <n v="26607.286499999998"/>
  </r>
  <r>
    <s v="A003"/>
    <x v="0"/>
    <s v="10026175"/>
    <x v="182"/>
    <s v="900"/>
    <s v="U3 Stack Elevator Refurbishment - U3 Stack Elevator Refurbishment"/>
    <n v="81127.789999999994"/>
    <n v="12169.1685"/>
    <n v="12169.1685"/>
    <n v="8112.7790000000005"/>
    <n v="20281.947499999998"/>
    <n v="16225.558000000001"/>
    <n v="12169.1685"/>
    <m/>
    <x v="30"/>
    <x v="31"/>
    <n v="0"/>
    <x v="0"/>
    <x v="4"/>
    <x v="0"/>
    <n v="12169.1685"/>
  </r>
  <r>
    <s v="A003"/>
    <x v="0"/>
    <s v="10026172"/>
    <x v="183"/>
    <s v="900"/>
    <s v="U34 Turbine/Boiler Bld AHU Cntrls - U34 Turbine/Boiler Bld AHU Controls"/>
    <n v="18860.98"/>
    <n v="2829.1469999999999"/>
    <n v="2829.1469999999999"/>
    <n v="1886.098"/>
    <n v="4715.2449999999999"/>
    <n v="3772.1959999999999"/>
    <n v="2829.1469999999999"/>
    <m/>
    <x v="30"/>
    <x v="31"/>
    <n v="0"/>
    <x v="0"/>
    <x v="4"/>
    <x v="0"/>
    <n v="2829.1469999999999"/>
  </r>
  <r>
    <s v="A003"/>
    <x v="0"/>
    <s v="10023302"/>
    <x v="15"/>
    <s v="900"/>
    <s v="Water Management System,U34 - Water Management System, U34"/>
    <n v="205502.35"/>
    <n v="30825.352500000001"/>
    <n v="30825.352500000001"/>
    <n v="20550.235000000001"/>
    <n v="51375.587500000001"/>
    <n v="41100.47"/>
    <n v="30825.352500000001"/>
    <m/>
    <x v="30"/>
    <x v="31"/>
    <n v="0"/>
    <x v="0"/>
    <x v="4"/>
    <x v="0"/>
    <n v="30825.352500000001"/>
  </r>
  <r>
    <s v="A004"/>
    <x v="1"/>
    <s v="10026144"/>
    <x v="0"/>
    <s v="900"/>
    <s v="Aux Service Building Elevator U1-4 - Aux Service Building Elevator"/>
    <n v="57697.33"/>
    <n v="8654.5995000000003"/>
    <n v="8654.5995000000003"/>
    <n v="5769.7330000000002"/>
    <n v="14424.3325"/>
    <n v="11539.466"/>
    <n v="8654.5995000000003"/>
    <m/>
    <x v="30"/>
    <x v="31"/>
    <n v="0"/>
    <x v="0"/>
    <x v="4"/>
    <x v="0"/>
    <n v="8654.5995000000003"/>
  </r>
  <r>
    <s v="A004"/>
    <x v="1"/>
    <s v="10025712"/>
    <x v="157"/>
    <s v="900"/>
    <s v="CCR - BC/XT Solids Waste Storage - CCR BC XT Solids Waste Storage"/>
    <n v="16.07"/>
    <n v="2.4104999999999999"/>
    <n v="2.4104999999999999"/>
    <n v="1.607"/>
    <n v="4.0175000000000001"/>
    <n v="3.214"/>
    <n v="2.4104999999999999"/>
    <m/>
    <x v="30"/>
    <x v="31"/>
    <n v="0"/>
    <x v="0"/>
    <x v="4"/>
    <x v="0"/>
    <n v="2.4104999999999999"/>
  </r>
  <r>
    <s v="A004"/>
    <x v="1"/>
    <s v="10026151"/>
    <x v="172"/>
    <s v="900"/>
    <s v="Colstrip PBX U1-4 - Colstrip PBX"/>
    <n v="0"/>
    <n v="0"/>
    <n v="0"/>
    <n v="0"/>
    <n v="0"/>
    <n v="0"/>
    <n v="0"/>
    <m/>
    <x v="30"/>
    <x v="31"/>
    <n v="0"/>
    <x v="0"/>
    <x v="4"/>
    <x v="0"/>
    <n v="0"/>
  </r>
  <r>
    <s v="A004"/>
    <x v="1"/>
    <s v="10026185"/>
    <x v="58"/>
    <s v="900"/>
    <s v="Drag Chain Gearbox U34 - Drag Chain Gearbox Rep-U34"/>
    <n v="-21001.24"/>
    <n v="-3150.1860000000001"/>
    <n v="-3150.1860000000001"/>
    <n v="-2100.1239999999998"/>
    <n v="-5250.31"/>
    <n v="-4200.2479999999996"/>
    <n v="-3150.1860000000001"/>
    <m/>
    <x v="30"/>
    <x v="31"/>
    <n v="0"/>
    <x v="0"/>
    <x v="4"/>
    <x v="0"/>
    <n v="-3150.1860000000001"/>
  </r>
  <r>
    <s v="A004"/>
    <x v="1"/>
    <s v="10025750"/>
    <x v="159"/>
    <s v="900"/>
    <s v="Fire Prot. Underground Pipe-14 - Fire Prot. Underground Pipe-14"/>
    <n v="-190.2"/>
    <n v="-28.53"/>
    <n v="-28.53"/>
    <n v="-19.02"/>
    <n v="-47.55"/>
    <n v="-38.04"/>
    <n v="-28.53"/>
    <m/>
    <x v="30"/>
    <x v="31"/>
    <n v="0"/>
    <x v="0"/>
    <x v="4"/>
    <x v="0"/>
    <n v="-28.53"/>
  </r>
  <r>
    <s v="A004"/>
    <x v="1"/>
    <s v="10026188"/>
    <x v="4"/>
    <s v="900"/>
    <s v="Fire Pump Addition - Fire Pump Addition"/>
    <n v="5682.64"/>
    <n v="852.39599999999996"/>
    <n v="852.39599999999996"/>
    <n v="568.26400000000001"/>
    <n v="1420.66"/>
    <n v="1136.528"/>
    <n v="852.39599999999996"/>
    <m/>
    <x v="30"/>
    <x v="31"/>
    <n v="0"/>
    <x v="0"/>
    <x v="4"/>
    <x v="0"/>
    <n v="852.39599999999996"/>
  </r>
  <r>
    <s v="A004"/>
    <x v="1"/>
    <s v="10025865"/>
    <x v="112"/>
    <s v="900"/>
    <s v="GSU Transformer Replacement - GSU Transformer Replacement"/>
    <n v="2597"/>
    <n v="389.55"/>
    <n v="389.55"/>
    <n v="259.7"/>
    <n v="649.25"/>
    <n v="519.4"/>
    <n v="389.55"/>
    <m/>
    <x v="30"/>
    <x v="31"/>
    <n v="0"/>
    <x v="0"/>
    <x v="4"/>
    <x v="0"/>
    <n v="389.55"/>
  </r>
  <r>
    <s v="A004"/>
    <x v="1"/>
    <s v="10025932"/>
    <x v="113"/>
    <s v="900"/>
    <s v="GSU Transformer U34 - U34 GSU Spare Transformer"/>
    <n v="489367.64"/>
    <n v="73405.145999999993"/>
    <n v="73405.145999999993"/>
    <n v="48936.764000000003"/>
    <n v="122341.91"/>
    <n v="97873.528000000006"/>
    <n v="73405.145999999993"/>
    <m/>
    <x v="30"/>
    <x v="31"/>
    <n v="0"/>
    <x v="0"/>
    <x v="4"/>
    <x v="0"/>
    <n v="73405.145999999993"/>
  </r>
  <r>
    <s v="A004"/>
    <x v="1"/>
    <s v="10025711"/>
    <x v="33"/>
    <s v="900"/>
    <s v="IP Turbine Overhaul, Unit 4 - IP Turbine Overhaul, Unit 4"/>
    <n v="0"/>
    <n v="0"/>
    <n v="0"/>
    <n v="0"/>
    <n v="0"/>
    <n v="0"/>
    <n v="0"/>
    <m/>
    <x v="30"/>
    <x v="31"/>
    <n v="0"/>
    <x v="0"/>
    <x v="4"/>
    <x v="1"/>
    <n v="0"/>
  </r>
  <r>
    <s v="A004"/>
    <x v="1"/>
    <s v="10025754"/>
    <x v="175"/>
    <s v="900"/>
    <s v="Radio System Replacement U14 - Radio System Replacement U14"/>
    <n v="177381.91"/>
    <n v="26607.286499999998"/>
    <n v="26607.286499999998"/>
    <n v="17738.190999999999"/>
    <n v="44345.477500000001"/>
    <n v="35476.381999999998"/>
    <n v="26607.286499999998"/>
    <m/>
    <x v="30"/>
    <x v="31"/>
    <n v="0"/>
    <x v="0"/>
    <x v="4"/>
    <x v="0"/>
    <n v="26607.286499999998"/>
  </r>
  <r>
    <s v="A004"/>
    <x v="1"/>
    <s v="10026172"/>
    <x v="183"/>
    <s v="900"/>
    <s v="U34 Turbine/Boiler Bld AHU Cntrls - U34 Turbine/Boiler Bld AHU Controls"/>
    <n v="18860.98"/>
    <n v="2829.1469999999999"/>
    <n v="2829.1469999999999"/>
    <n v="1886.098"/>
    <n v="4715.2449999999999"/>
    <n v="3772.1959999999999"/>
    <n v="2829.1469999999999"/>
    <m/>
    <x v="30"/>
    <x v="31"/>
    <n v="0"/>
    <x v="0"/>
    <x v="4"/>
    <x v="0"/>
    <n v="2829.1469999999999"/>
  </r>
  <r>
    <s v="A004"/>
    <x v="1"/>
    <s v="10026165"/>
    <x v="19"/>
    <s v="900"/>
    <s v="U4 Plant Lighting - Plant Lighting Repl, U4"/>
    <n v="16339.26"/>
    <n v="2450.8890000000001"/>
    <n v="2450.8890000000001"/>
    <n v="1633.9259999999999"/>
    <n v="4084.8150000000001"/>
    <n v="3267.8519999999999"/>
    <n v="2450.8890000000001"/>
    <m/>
    <x v="30"/>
    <x v="31"/>
    <n v="0"/>
    <x v="0"/>
    <x v="4"/>
    <x v="0"/>
    <n v="2450.8890000000001"/>
  </r>
  <r>
    <s v="A004"/>
    <x v="1"/>
    <s v="10023302"/>
    <x v="15"/>
    <s v="900"/>
    <s v="Water Management System,U34 - Water Management System, U34"/>
    <n v="205502.22"/>
    <n v="30825.332999999999"/>
    <n v="30825.332999999999"/>
    <n v="20550.222000000002"/>
    <n v="51375.555"/>
    <n v="41100.444000000003"/>
    <n v="30825.332999999999"/>
    <m/>
    <x v="30"/>
    <x v="31"/>
    <n v="0"/>
    <x v="0"/>
    <x v="4"/>
    <x v="0"/>
    <n v="30825.332999999999"/>
  </r>
  <r>
    <s v="A003"/>
    <x v="0"/>
    <s v="10026184"/>
    <x v="71"/>
    <s v="900"/>
    <s v="Coal Belt Replacement U34 - Coal Belt Replacement U34"/>
    <n v="3623.8"/>
    <n v="543.57000000000005"/>
    <n v="543.57000000000005"/>
    <n v="362.38"/>
    <n v="905.95"/>
    <n v="724.76"/>
    <n v="543.57000000000005"/>
    <m/>
    <x v="31"/>
    <x v="32"/>
    <n v="0"/>
    <x v="0"/>
    <x v="4"/>
    <x v="0"/>
    <n v="543.57000000000005"/>
  </r>
  <r>
    <s v="A003"/>
    <x v="0"/>
    <s v="10026170"/>
    <x v="180"/>
    <s v="900"/>
    <s v="Compressed Air System U34 - Compressed Air System-U34"/>
    <n v="623.24"/>
    <n v="93.486000000000004"/>
    <n v="93.486000000000004"/>
    <n v="62.323999999999998"/>
    <n v="155.81"/>
    <n v="124.648"/>
    <n v="93.486000000000004"/>
    <m/>
    <x v="31"/>
    <x v="32"/>
    <n v="0"/>
    <x v="0"/>
    <x v="4"/>
    <x v="0"/>
    <n v="93.486000000000004"/>
  </r>
  <r>
    <s v="A003"/>
    <x v="0"/>
    <s v="10026185"/>
    <x v="58"/>
    <s v="900"/>
    <s v="Drag Chain Gearbox U34 - Drag Chain Gearbox Rep-U34"/>
    <n v="154"/>
    <n v="23.1"/>
    <n v="23.1"/>
    <n v="15.4"/>
    <n v="38.5"/>
    <n v="30.8"/>
    <n v="23.1"/>
    <m/>
    <x v="31"/>
    <x v="32"/>
    <n v="0"/>
    <x v="0"/>
    <x v="4"/>
    <x v="0"/>
    <n v="23.1"/>
  </r>
  <r>
    <s v="A003"/>
    <x v="0"/>
    <s v="10026190"/>
    <x v="3"/>
    <s v="900"/>
    <s v="Fire Protection Underground Piping - Fire Protection Underground Piping"/>
    <n v="8487.76"/>
    <n v="1273.164"/>
    <n v="1273.164"/>
    <n v="848.77599999999995"/>
    <n v="2121.94"/>
    <n v="1697.5519999999999"/>
    <n v="1273.164"/>
    <m/>
    <x v="31"/>
    <x v="32"/>
    <n v="0"/>
    <x v="0"/>
    <x v="4"/>
    <x v="0"/>
    <n v="1273.164"/>
  </r>
  <r>
    <s v="A003"/>
    <x v="0"/>
    <s v="10026188"/>
    <x v="4"/>
    <s v="900"/>
    <s v="Fire Pump Addition - Fire Pump Addition"/>
    <n v="1519.85"/>
    <n v="227.97749999999999"/>
    <n v="227.97749999999999"/>
    <n v="151.98500000000001"/>
    <n v="379.96249999999998"/>
    <n v="303.97000000000003"/>
    <n v="227.97749999999999"/>
    <m/>
    <x v="31"/>
    <x v="32"/>
    <n v="0"/>
    <x v="0"/>
    <x v="4"/>
    <x v="0"/>
    <n v="227.97749999999999"/>
  </r>
  <r>
    <s v="A003"/>
    <x v="0"/>
    <s v="10025932"/>
    <x v="113"/>
    <s v="900"/>
    <s v="GSU Transformer U34 - U34 GSU Spare Transformer"/>
    <n v="0"/>
    <n v="0"/>
    <n v="0"/>
    <n v="0"/>
    <n v="0"/>
    <n v="0"/>
    <n v="0"/>
    <m/>
    <x v="31"/>
    <x v="32"/>
    <n v="0"/>
    <x v="0"/>
    <x v="4"/>
    <x v="0"/>
    <n v="0"/>
  </r>
  <r>
    <s v="A003"/>
    <x v="0"/>
    <s v="10026149"/>
    <x v="184"/>
    <s v="900"/>
    <s v="Mobile Equipment U1-4 - 396- Power Equipment"/>
    <n v="25007.03"/>
    <n v="3751.0545000000002"/>
    <n v="3751.0545000000002"/>
    <n v="2500.703"/>
    <n v="6251.7574999999997"/>
    <n v="5001.4059999999999"/>
    <n v="3751.0545000000002"/>
    <m/>
    <x v="31"/>
    <x v="32"/>
    <n v="0"/>
    <x v="0"/>
    <x v="4"/>
    <x v="0"/>
    <n v="3751.0545000000002"/>
  </r>
  <r>
    <s v="A003"/>
    <x v="0"/>
    <s v="10026164"/>
    <x v="179"/>
    <s v="900"/>
    <s v="Plant Lighting U3 - Plant Lighting Repl, U3"/>
    <n v="70241.679999999993"/>
    <n v="10536.252"/>
    <n v="10536.252"/>
    <n v="7024.1679999999997"/>
    <n v="17560.419999999998"/>
    <n v="14048.335999999999"/>
    <n v="10536.252"/>
    <m/>
    <x v="31"/>
    <x v="32"/>
    <n v="0"/>
    <x v="0"/>
    <x v="4"/>
    <x v="0"/>
    <n v="10536.252"/>
  </r>
  <r>
    <s v="A003"/>
    <x v="0"/>
    <s v="10025754"/>
    <x v="175"/>
    <s v="900"/>
    <s v="Radio System Replacement U14 - Radio System Replacement U14"/>
    <n v="22113.86"/>
    <n v="3317.0790000000002"/>
    <n v="3317.0790000000002"/>
    <n v="2211.386"/>
    <n v="5528.4650000000001"/>
    <n v="4422.7719999999999"/>
    <n v="3317.0790000000002"/>
    <m/>
    <x v="31"/>
    <x v="32"/>
    <n v="0"/>
    <x v="0"/>
    <x v="4"/>
    <x v="0"/>
    <n v="3317.0790000000002"/>
  </r>
  <r>
    <s v="A003"/>
    <x v="0"/>
    <s v="10022099"/>
    <x v="185"/>
    <s v="900"/>
    <s v="Sample Lab Secondary Chiller,3 - Sample Lab Secondary Chiller,3"/>
    <n v="67.77"/>
    <n v="10.1655"/>
    <n v="10.1655"/>
    <n v="6.7770000000000001"/>
    <n v="16.942499999999999"/>
    <n v="13.554"/>
    <n v="10.1655"/>
    <m/>
    <x v="31"/>
    <x v="32"/>
    <n v="0"/>
    <x v="0"/>
    <x v="4"/>
    <x v="0"/>
    <n v="10.1655"/>
  </r>
  <r>
    <s v="A003"/>
    <x v="0"/>
    <s v="10026183"/>
    <x v="7"/>
    <s v="900"/>
    <s v="Scrubber ID Fan Inlet Duct Coat U34 - Scrubber ID Fan Inlet Duct Coating"/>
    <n v="46837.5"/>
    <n v="7025.625"/>
    <n v="7025.625"/>
    <n v="4683.75"/>
    <n v="11709.375"/>
    <n v="9367.5"/>
    <n v="7025.625"/>
    <n v="7025.625"/>
    <x v="31"/>
    <x v="32"/>
    <n v="-7025.625"/>
    <x v="0"/>
    <x v="4"/>
    <x v="0"/>
    <n v="0"/>
  </r>
  <r>
    <s v="A003"/>
    <x v="0"/>
    <s v="10026182"/>
    <x v="8"/>
    <s v="900"/>
    <s v="Scrubber Lime Slaker Rpl U34 - Scrubber Lime Slaker Rpl-U34"/>
    <n v="68653.490000000005"/>
    <n v="10298.023499999999"/>
    <n v="10298.023499999999"/>
    <n v="6865.3490000000002"/>
    <n v="17163.372500000001"/>
    <n v="13730.698"/>
    <n v="10298.023499999999"/>
    <m/>
    <x v="31"/>
    <x v="32"/>
    <n v="0"/>
    <x v="0"/>
    <x v="4"/>
    <x v="0"/>
    <n v="10298.023499999999"/>
  </r>
  <r>
    <s v="A003"/>
    <x v="0"/>
    <s v="10026148"/>
    <x v="10"/>
    <s v="900"/>
    <s v="Tools &amp; Equipment U1-4  - Tool &amp; Equipment Purchase-U14"/>
    <n v="22968.46"/>
    <n v="3445.2689999999998"/>
    <n v="3445.2689999999998"/>
    <n v="2296.846"/>
    <n v="5742.1149999999998"/>
    <n v="4593.692"/>
    <n v="3445.2689999999998"/>
    <m/>
    <x v="31"/>
    <x v="32"/>
    <n v="0"/>
    <x v="0"/>
    <x v="4"/>
    <x v="0"/>
    <n v="3445.2689999999998"/>
  </r>
  <r>
    <s v="A003"/>
    <x v="0"/>
    <s v="10026175"/>
    <x v="182"/>
    <s v="900"/>
    <s v="U3 Stack Elevator Refurbishment - U3 Stack Elevator Refurbishment"/>
    <n v="-4849.1499999999996"/>
    <n v="-727.37249999999995"/>
    <n v="-727.37249999999995"/>
    <n v="-484.91500000000002"/>
    <n v="-1212.2874999999999"/>
    <n v="-969.83"/>
    <n v="-727.37249999999995"/>
    <m/>
    <x v="31"/>
    <x v="32"/>
    <n v="0"/>
    <x v="0"/>
    <x v="4"/>
    <x v="0"/>
    <n v="-727.37249999999995"/>
  </r>
  <r>
    <s v="A003"/>
    <x v="0"/>
    <s v="10026177"/>
    <x v="13"/>
    <s v="900"/>
    <s v="U34 EHP Dry Disposal Pilot Test - U34 EHP Dry Disposal Pilot Test"/>
    <n v="539.98"/>
    <n v="80.997"/>
    <n v="80.997"/>
    <n v="53.997999999999998"/>
    <n v="134.995"/>
    <n v="107.996"/>
    <n v="80.997"/>
    <n v="80.997"/>
    <x v="31"/>
    <x v="32"/>
    <n v="-80.997"/>
    <x v="0"/>
    <x v="4"/>
    <x v="0"/>
    <n v="0"/>
  </r>
  <r>
    <s v="A003"/>
    <x v="0"/>
    <s v="10023302"/>
    <x v="15"/>
    <s v="900"/>
    <s v="Water Management System,U34 - Water Management System, U34"/>
    <n v="813010.75"/>
    <n v="121951.6125"/>
    <n v="121951.6125"/>
    <n v="81301.074999999997"/>
    <n v="203252.6875"/>
    <n v="162602.15"/>
    <n v="121951.6125"/>
    <m/>
    <x v="31"/>
    <x v="32"/>
    <n v="0"/>
    <x v="0"/>
    <x v="4"/>
    <x v="0"/>
    <n v="121951.6125"/>
  </r>
  <r>
    <s v="A004"/>
    <x v="1"/>
    <s v="10026526"/>
    <x v="186"/>
    <s v="900"/>
    <s v="AUX Transformer Unit 4 - AUX Transformer Unit 4"/>
    <n v="177884.19"/>
    <n v="26682.628499999999"/>
    <n v="26682.628499999999"/>
    <n v="17788.419000000002"/>
    <n v="44471.047500000001"/>
    <n v="35576.838000000003"/>
    <n v="26682.628499999999"/>
    <m/>
    <x v="31"/>
    <x v="32"/>
    <n v="0"/>
    <x v="0"/>
    <x v="4"/>
    <x v="0"/>
    <n v="26682.628499999999"/>
  </r>
  <r>
    <s v="A004"/>
    <x v="1"/>
    <s v="10026171"/>
    <x v="17"/>
    <s v="900"/>
    <s v="Cathodic Prot - Condenser U4 - Cathodic Prot-Condenser-U4"/>
    <n v="10675"/>
    <n v="1601.25"/>
    <n v="1601.25"/>
    <n v="1067.5"/>
    <n v="2668.75"/>
    <n v="2135"/>
    <n v="1601.25"/>
    <m/>
    <x v="31"/>
    <x v="32"/>
    <n v="0"/>
    <x v="0"/>
    <x v="4"/>
    <x v="0"/>
    <n v="1601.25"/>
  </r>
  <r>
    <s v="A004"/>
    <x v="1"/>
    <s v="10026184"/>
    <x v="71"/>
    <s v="900"/>
    <s v="Coal Belt Replacement U34 - Coal Belt Replacement U34"/>
    <n v="3623.75"/>
    <n v="543.5625"/>
    <n v="543.5625"/>
    <n v="362.375"/>
    <n v="905.9375"/>
    <n v="724.75"/>
    <n v="543.5625"/>
    <m/>
    <x v="31"/>
    <x v="32"/>
    <n v="0"/>
    <x v="0"/>
    <x v="4"/>
    <x v="0"/>
    <n v="543.5625"/>
  </r>
  <r>
    <s v="A004"/>
    <x v="1"/>
    <s v="10026170"/>
    <x v="180"/>
    <s v="900"/>
    <s v="Compressed Air System U34 - Compressed Air System-U34"/>
    <n v="623.24"/>
    <n v="93.486000000000004"/>
    <n v="93.486000000000004"/>
    <n v="62.323999999999998"/>
    <n v="155.81"/>
    <n v="124.648"/>
    <n v="93.486000000000004"/>
    <m/>
    <x v="31"/>
    <x v="32"/>
    <n v="0"/>
    <x v="0"/>
    <x v="4"/>
    <x v="0"/>
    <n v="93.486000000000004"/>
  </r>
  <r>
    <s v="A004"/>
    <x v="1"/>
    <s v="10026185"/>
    <x v="58"/>
    <s v="900"/>
    <s v="Drag Chain Gearbox U34 - Drag Chain Gearbox Rep-U34"/>
    <n v="153.98999999999799"/>
    <n v="23.098499999999699"/>
    <n v="23.098499999999699"/>
    <n v="15.3989999999998"/>
    <n v="38.497499999999498"/>
    <n v="30.7979999999996"/>
    <n v="23.098499999999699"/>
    <m/>
    <x v="31"/>
    <x v="32"/>
    <n v="0"/>
    <x v="0"/>
    <x v="4"/>
    <x v="0"/>
    <n v="23.098499999999699"/>
  </r>
  <r>
    <s v="A004"/>
    <x v="1"/>
    <s v="10026190"/>
    <x v="3"/>
    <s v="900"/>
    <s v="Fire Protection Underground Piping - Fire Protection Underground Piping"/>
    <n v="8487.76"/>
    <n v="1273.164"/>
    <n v="1273.164"/>
    <n v="848.77599999999995"/>
    <n v="2121.94"/>
    <n v="1697.5519999999999"/>
    <n v="1273.164"/>
    <m/>
    <x v="31"/>
    <x v="32"/>
    <n v="0"/>
    <x v="0"/>
    <x v="4"/>
    <x v="0"/>
    <n v="1273.164"/>
  </r>
  <r>
    <s v="A004"/>
    <x v="1"/>
    <s v="10026188"/>
    <x v="4"/>
    <s v="900"/>
    <s v="Fire Pump Addition - Fire Pump Addition"/>
    <n v="1519.86"/>
    <n v="227.97900000000001"/>
    <n v="227.97900000000001"/>
    <n v="151.98599999999999"/>
    <n v="379.96499999999997"/>
    <n v="303.97199999999998"/>
    <n v="227.97900000000001"/>
    <m/>
    <x v="31"/>
    <x v="32"/>
    <n v="0"/>
    <x v="0"/>
    <x v="4"/>
    <x v="0"/>
    <n v="227.97900000000001"/>
  </r>
  <r>
    <s v="A004"/>
    <x v="1"/>
    <s v="10025932"/>
    <x v="113"/>
    <s v="900"/>
    <s v="GSU Transformer U34 - U34 GSU Spare Transformer"/>
    <n v="0"/>
    <n v="0"/>
    <n v="0"/>
    <n v="0"/>
    <n v="0"/>
    <n v="0"/>
    <n v="0"/>
    <m/>
    <x v="31"/>
    <x v="32"/>
    <n v="0"/>
    <x v="0"/>
    <x v="4"/>
    <x v="0"/>
    <n v="0"/>
  </r>
  <r>
    <s v="A004"/>
    <x v="1"/>
    <s v="10026149"/>
    <x v="184"/>
    <s v="900"/>
    <s v="Mobile Equipment U1-4 - 396- Power Equipment"/>
    <n v="25007.040000000001"/>
    <n v="3751.056"/>
    <n v="3751.056"/>
    <n v="2500.7040000000002"/>
    <n v="6251.76"/>
    <n v="5001.4080000000004"/>
    <n v="3751.056"/>
    <m/>
    <x v="31"/>
    <x v="32"/>
    <n v="0"/>
    <x v="0"/>
    <x v="4"/>
    <x v="0"/>
    <n v="3751.056"/>
  </r>
  <r>
    <s v="A004"/>
    <x v="1"/>
    <s v="10025754"/>
    <x v="175"/>
    <s v="900"/>
    <s v="Radio System Replacement U14 - Radio System Replacement U14"/>
    <n v="22113.86"/>
    <n v="3317.0790000000002"/>
    <n v="3317.0790000000002"/>
    <n v="2211.386"/>
    <n v="5528.4650000000001"/>
    <n v="4422.7719999999999"/>
    <n v="3317.0790000000002"/>
    <m/>
    <x v="31"/>
    <x v="32"/>
    <n v="0"/>
    <x v="0"/>
    <x v="4"/>
    <x v="0"/>
    <n v="3317.0790000000002"/>
  </r>
  <r>
    <s v="A004"/>
    <x v="1"/>
    <s v="10026183"/>
    <x v="7"/>
    <s v="900"/>
    <s v="Scrubber ID Fan Inlet Duct Coat U34 - Scrubber ID Fan Inlet Duct Coating"/>
    <n v="46837.49"/>
    <n v="7025.6234999999997"/>
    <n v="7025.6234999999997"/>
    <n v="4683.7489999999998"/>
    <n v="11709.372499999999"/>
    <n v="9367.4979999999996"/>
    <n v="7025.6234999999997"/>
    <n v="7025.6234999999997"/>
    <x v="31"/>
    <x v="32"/>
    <n v="-7025.6234999999997"/>
    <x v="0"/>
    <x v="4"/>
    <x v="0"/>
    <n v="0"/>
  </r>
  <r>
    <s v="A004"/>
    <x v="1"/>
    <s v="10026182"/>
    <x v="8"/>
    <s v="900"/>
    <s v="Scrubber Lime Slaker Rpl U34 - Scrubber Lime Slaker Rpl-U34"/>
    <n v="68653.490000000005"/>
    <n v="10298.023499999999"/>
    <n v="10298.023499999999"/>
    <n v="6865.3490000000002"/>
    <n v="17163.372500000001"/>
    <n v="13730.698"/>
    <n v="10298.023499999999"/>
    <m/>
    <x v="31"/>
    <x v="32"/>
    <n v="0"/>
    <x v="0"/>
    <x v="4"/>
    <x v="0"/>
    <n v="10298.023499999999"/>
  </r>
  <r>
    <s v="A004"/>
    <x v="1"/>
    <s v="10026148"/>
    <x v="10"/>
    <s v="900"/>
    <s v="Tools &amp; Equipment U1-4  - Tool &amp; Equipment Purchase-U14"/>
    <n v="22968.46"/>
    <n v="3445.2689999999998"/>
    <n v="3445.2689999999998"/>
    <n v="2296.846"/>
    <n v="5742.1149999999998"/>
    <n v="4593.692"/>
    <n v="3445.2689999999998"/>
    <m/>
    <x v="31"/>
    <x v="32"/>
    <n v="0"/>
    <x v="0"/>
    <x v="4"/>
    <x v="0"/>
    <n v="3445.2689999999998"/>
  </r>
  <r>
    <s v="A004"/>
    <x v="1"/>
    <s v="10026177"/>
    <x v="13"/>
    <s v="900"/>
    <s v="U34 EHP Dry Disposal Pilot Test - U34 EHP Dry Disposal Pilot Test"/>
    <n v="539.98"/>
    <n v="80.997"/>
    <n v="80.997"/>
    <n v="53.997999999999998"/>
    <n v="134.995"/>
    <n v="107.996"/>
    <n v="80.997"/>
    <n v="80.997"/>
    <x v="31"/>
    <x v="32"/>
    <n v="-80.997"/>
    <x v="0"/>
    <x v="4"/>
    <x v="0"/>
    <n v="0"/>
  </r>
  <r>
    <s v="A004"/>
    <x v="1"/>
    <s v="10026165"/>
    <x v="19"/>
    <s v="900"/>
    <s v="U4 Plant Lighting - Plant Lighting Repl, U4"/>
    <n v="15788.2"/>
    <n v="2368.23"/>
    <n v="2368.23"/>
    <n v="1578.82"/>
    <n v="3947.05"/>
    <n v="3157.64"/>
    <n v="2368.23"/>
    <m/>
    <x v="31"/>
    <x v="32"/>
    <n v="0"/>
    <x v="0"/>
    <x v="4"/>
    <x v="0"/>
    <n v="2368.23"/>
  </r>
  <r>
    <s v="A004"/>
    <x v="1"/>
    <s v="10023302"/>
    <x v="15"/>
    <s v="900"/>
    <s v="Water Management System,U34 - Water Management System, U34"/>
    <n v="813010.44"/>
    <n v="121951.56600000001"/>
    <n v="121951.56600000001"/>
    <n v="81301.043999999994"/>
    <n v="203252.61"/>
    <n v="162602.08799999999"/>
    <n v="121951.56600000001"/>
    <m/>
    <x v="31"/>
    <x v="32"/>
    <n v="0"/>
    <x v="0"/>
    <x v="4"/>
    <x v="0"/>
    <n v="121951.56600000001"/>
  </r>
  <r>
    <s v="A003"/>
    <x v="0"/>
    <s v="10026169"/>
    <x v="2"/>
    <s v="900"/>
    <s v="Cathodic Protection U34 - Cathodic Protection-U34"/>
    <n v="1500"/>
    <n v="225"/>
    <n v="225"/>
    <n v="150"/>
    <n v="375"/>
    <n v="300"/>
    <n v="225"/>
    <n v="225"/>
    <x v="32"/>
    <x v="33"/>
    <n v="-225"/>
    <x v="0"/>
    <x v="4"/>
    <x v="0"/>
    <n v="0"/>
  </r>
  <r>
    <s v="A003"/>
    <x v="0"/>
    <s v="10026184"/>
    <x v="71"/>
    <s v="900"/>
    <s v="Coal Belt Replacement U34 - Coal Belt Replacement U34"/>
    <n v="83877.59"/>
    <n v="12581.638499999999"/>
    <n v="12581.638499999999"/>
    <n v="8387.759"/>
    <n v="20969.397499999999"/>
    <n v="16775.518"/>
    <n v="12581.638499999999"/>
    <m/>
    <x v="32"/>
    <x v="33"/>
    <n v="0"/>
    <x v="0"/>
    <x v="4"/>
    <x v="0"/>
    <n v="12581.638499999999"/>
  </r>
  <r>
    <s v="A003"/>
    <x v="0"/>
    <s v="10026170"/>
    <x v="180"/>
    <s v="900"/>
    <s v="Compressed Air System U34 - Compressed Air System-U34"/>
    <n v="4766.57"/>
    <n v="714.9855"/>
    <n v="714.9855"/>
    <n v="476.65699999999998"/>
    <n v="1191.6424999999999"/>
    <n v="953.31399999999996"/>
    <n v="714.9855"/>
    <m/>
    <x v="32"/>
    <x v="33"/>
    <n v="0"/>
    <x v="0"/>
    <x v="4"/>
    <x v="0"/>
    <n v="714.9855"/>
  </r>
  <r>
    <s v="A003"/>
    <x v="0"/>
    <s v="10026163"/>
    <x v="75"/>
    <s v="900"/>
    <s v="Demineralizer Resin Repl U34 - Demineralizer Resin Repl-U34"/>
    <n v="19962.5"/>
    <n v="2994.375"/>
    <n v="2994.375"/>
    <n v="1996.25"/>
    <n v="4990.625"/>
    <n v="3992.5"/>
    <n v="2994.375"/>
    <m/>
    <x v="32"/>
    <x v="33"/>
    <n v="0"/>
    <x v="0"/>
    <x v="4"/>
    <x v="0"/>
    <n v="2994.375"/>
  </r>
  <r>
    <s v="A003"/>
    <x v="0"/>
    <s v="10026185"/>
    <x v="58"/>
    <s v="900"/>
    <s v="Drag Chain Gearbox U34 - Drag Chain Gearbox Rep-U34"/>
    <n v="4683"/>
    <n v="702.45"/>
    <n v="702.45"/>
    <n v="468.3"/>
    <n v="1170.75"/>
    <n v="936.6"/>
    <n v="702.45"/>
    <m/>
    <x v="32"/>
    <x v="33"/>
    <n v="0"/>
    <x v="0"/>
    <x v="4"/>
    <x v="0"/>
    <n v="702.45"/>
  </r>
  <r>
    <s v="A003"/>
    <x v="0"/>
    <s v="10026188"/>
    <x v="4"/>
    <s v="900"/>
    <s v="Fire Pump Addition - Fire Pump Addition"/>
    <n v="1920"/>
    <n v="288"/>
    <n v="288"/>
    <n v="192"/>
    <n v="480"/>
    <n v="384"/>
    <n v="288"/>
    <m/>
    <x v="32"/>
    <x v="33"/>
    <n v="0"/>
    <x v="0"/>
    <x v="4"/>
    <x v="0"/>
    <n v="288"/>
  </r>
  <r>
    <s v="A003"/>
    <x v="0"/>
    <s v="10025865"/>
    <x v="112"/>
    <s v="900"/>
    <s v="GSU Transformer Replacement - GSU Transformer Replacement"/>
    <n v="-106.5"/>
    <n v="-15.975"/>
    <n v="-15.975"/>
    <n v="-10.65"/>
    <n v="-26.625"/>
    <n v="-21.3"/>
    <n v="-15.975"/>
    <m/>
    <x v="32"/>
    <x v="33"/>
    <n v="0"/>
    <x v="0"/>
    <x v="4"/>
    <x v="0"/>
    <n v="-15.975"/>
  </r>
  <r>
    <s v="A003"/>
    <x v="0"/>
    <s v="10026149"/>
    <x v="184"/>
    <s v="900"/>
    <s v="Mobile Equipment U1-4 - 396- Power Equipment"/>
    <n v="11821.17"/>
    <n v="1773.1755000000001"/>
    <n v="1773.1755000000001"/>
    <n v="1182.117"/>
    <n v="2955.2925"/>
    <n v="2364.2339999999999"/>
    <n v="1773.1755000000001"/>
    <m/>
    <x v="32"/>
    <x v="33"/>
    <n v="0"/>
    <x v="0"/>
    <x v="4"/>
    <x v="0"/>
    <n v="1773.1755000000001"/>
  </r>
  <r>
    <s v="A003"/>
    <x v="0"/>
    <s v="10026141"/>
    <x v="6"/>
    <s v="900"/>
    <s v="Paving / Dust Control U1-4 - Plant Road Dust Control U14"/>
    <n v="7050.57"/>
    <n v="1057.5854999999999"/>
    <n v="1057.5854999999999"/>
    <n v="705.05700000000002"/>
    <n v="1762.6424999999999"/>
    <n v="1410.114"/>
    <n v="1057.5854999999999"/>
    <m/>
    <x v="32"/>
    <x v="33"/>
    <n v="0"/>
    <x v="0"/>
    <x v="4"/>
    <x v="0"/>
    <n v="1057.5854999999999"/>
  </r>
  <r>
    <s v="A003"/>
    <x v="0"/>
    <s v="10026164"/>
    <x v="179"/>
    <s v="900"/>
    <s v="Plant Lighting U3 - Plant Lighting Repl, U3"/>
    <n v="32694.65"/>
    <n v="4904.1975000000002"/>
    <n v="4904.1975000000002"/>
    <n v="3269.4650000000001"/>
    <n v="8173.6625000000004"/>
    <n v="6538.93"/>
    <n v="4904.1975000000002"/>
    <m/>
    <x v="32"/>
    <x v="33"/>
    <n v="0"/>
    <x v="0"/>
    <x v="4"/>
    <x v="0"/>
    <n v="4904.1975000000002"/>
  </r>
  <r>
    <s v="A003"/>
    <x v="0"/>
    <s v="10025754"/>
    <x v="175"/>
    <s v="900"/>
    <s v="Radio System Replacement U14 - Radio System Replacement U14"/>
    <n v="6809.08"/>
    <n v="1021.362"/>
    <n v="1021.362"/>
    <n v="680.90800000000002"/>
    <n v="1702.27"/>
    <n v="1361.816"/>
    <n v="1021.362"/>
    <m/>
    <x v="32"/>
    <x v="33"/>
    <n v="0"/>
    <x v="0"/>
    <x v="4"/>
    <x v="0"/>
    <n v="1021.362"/>
  </r>
  <r>
    <s v="A003"/>
    <x v="0"/>
    <s v="10026183"/>
    <x v="7"/>
    <s v="900"/>
    <s v="Scrubber ID Fan Inlet Duct Coat U34 - Scrubber ID Fan Inlet Duct Coating"/>
    <n v="0"/>
    <n v="0"/>
    <n v="0"/>
    <n v="0"/>
    <n v="0"/>
    <n v="0"/>
    <n v="0"/>
    <n v="0"/>
    <x v="32"/>
    <x v="33"/>
    <n v="0"/>
    <x v="0"/>
    <x v="4"/>
    <x v="0"/>
    <n v="0"/>
  </r>
  <r>
    <s v="A003"/>
    <x v="0"/>
    <s v="10026181"/>
    <x v="187"/>
    <s v="900"/>
    <s v="Scrubber ID Fan Motor Rewind U34 - Scrubber ID Fan Mtr Rewnd-U34"/>
    <n v="58079.06"/>
    <n v="8711.8590000000004"/>
    <n v="8711.8590000000004"/>
    <n v="5807.9059999999999"/>
    <n v="14519.764999999999"/>
    <n v="11615.812"/>
    <n v="8711.8590000000004"/>
    <m/>
    <x v="32"/>
    <x v="33"/>
    <n v="0"/>
    <x v="0"/>
    <x v="4"/>
    <x v="0"/>
    <n v="8711.8590000000004"/>
  </r>
  <r>
    <s v="A003"/>
    <x v="0"/>
    <s v="10026139"/>
    <x v="188"/>
    <s v="900"/>
    <s v="Site Drainage U1-4 - Plantsite Drainage System U14"/>
    <n v="25722.39"/>
    <n v="3858.3584999999998"/>
    <n v="3858.3584999999998"/>
    <n v="2572.239"/>
    <n v="6430.5974999999999"/>
    <n v="5144.4780000000001"/>
    <n v="3858.3584999999998"/>
    <m/>
    <x v="32"/>
    <x v="33"/>
    <n v="0"/>
    <x v="0"/>
    <x v="4"/>
    <x v="0"/>
    <n v="3858.3584999999998"/>
  </r>
  <r>
    <s v="A003"/>
    <x v="0"/>
    <s v="10026175"/>
    <x v="182"/>
    <s v="900"/>
    <s v="U3 Stack Elevator Refurbishment - U3 Stack Elevator Refurbishment"/>
    <n v="0"/>
    <n v="0"/>
    <n v="0"/>
    <n v="0"/>
    <n v="0"/>
    <n v="0"/>
    <n v="0"/>
    <m/>
    <x v="32"/>
    <x v="33"/>
    <n v="0"/>
    <x v="0"/>
    <x v="4"/>
    <x v="0"/>
    <n v="0"/>
  </r>
  <r>
    <s v="A003"/>
    <x v="0"/>
    <s v="10026167"/>
    <x v="11"/>
    <s v="900"/>
    <s v="U34 Building Roof Repl  - Building Roof Repl, U3-4"/>
    <n v="23419"/>
    <n v="3512.85"/>
    <n v="3512.85"/>
    <n v="2341.9"/>
    <n v="5854.75"/>
    <n v="4683.8"/>
    <n v="3512.85"/>
    <m/>
    <x v="32"/>
    <x v="33"/>
    <n v="0"/>
    <x v="0"/>
    <x v="4"/>
    <x v="0"/>
    <n v="3512.85"/>
  </r>
  <r>
    <s v="A003"/>
    <x v="0"/>
    <s v="10026177"/>
    <x v="13"/>
    <s v="900"/>
    <s v="U34 EHP Dry Disposal Pilot Test - U34 EHP Dry Disposal Pilot Test"/>
    <n v="8015"/>
    <n v="1202.25"/>
    <n v="1202.25"/>
    <n v="801.5"/>
    <n v="2003.75"/>
    <n v="1603"/>
    <n v="1202.25"/>
    <n v="1202.25"/>
    <x v="32"/>
    <x v="33"/>
    <n v="-1202.25"/>
    <x v="0"/>
    <x v="4"/>
    <x v="0"/>
    <n v="0"/>
  </r>
  <r>
    <s v="A003"/>
    <x v="0"/>
    <s v="10026172"/>
    <x v="183"/>
    <s v="900"/>
    <s v="U34 Turbine/Boiler Bld AHU Cntrls - U34 Turbine/Boiler Bld AHU Controls"/>
    <n v="11655.49"/>
    <n v="1748.3235"/>
    <n v="1748.3235"/>
    <n v="1165.549"/>
    <n v="2913.8724999999999"/>
    <n v="2331.098"/>
    <n v="1748.3235"/>
    <m/>
    <x v="32"/>
    <x v="33"/>
    <n v="0"/>
    <x v="0"/>
    <x v="4"/>
    <x v="0"/>
    <n v="1748.3235"/>
  </r>
  <r>
    <s v="A003"/>
    <x v="0"/>
    <s v="10026150"/>
    <x v="189"/>
    <s v="900"/>
    <s v="Vehicle Replacement U1-4 - 5 Year Life"/>
    <n v="17027.64"/>
    <n v="2554.1460000000002"/>
    <n v="2554.1460000000002"/>
    <n v="1702.7639999999999"/>
    <n v="4256.91"/>
    <n v="3405.5279999999998"/>
    <n v="2554.1460000000002"/>
    <m/>
    <x v="32"/>
    <x v="33"/>
    <n v="0"/>
    <x v="0"/>
    <x v="4"/>
    <x v="0"/>
    <n v="2554.1460000000002"/>
  </r>
  <r>
    <s v="A003"/>
    <x v="0"/>
    <s v="10023302"/>
    <x v="15"/>
    <s v="900"/>
    <s v="Water Management System,U34 - Water Management System, U34"/>
    <n v="-330807.08"/>
    <n v="-49621.061999999998"/>
    <n v="-49621.061999999998"/>
    <n v="-33080.707999999999"/>
    <n v="-82701.77"/>
    <n v="-66161.415999999997"/>
    <n v="-49621.061999999998"/>
    <m/>
    <x v="32"/>
    <x v="33"/>
    <n v="0"/>
    <x v="0"/>
    <x v="4"/>
    <x v="0"/>
    <n v="-49621.061999999998"/>
  </r>
  <r>
    <s v="A003"/>
    <x v="0"/>
    <s v="10026157"/>
    <x v="16"/>
    <s v="900"/>
    <s v="WECC Compliance U34 - WECC Compliance-U34"/>
    <n v="-15000"/>
    <n v="-2250"/>
    <n v="-2250"/>
    <n v="-1500"/>
    <n v="-3750"/>
    <n v="-3000"/>
    <n v="-2250"/>
    <m/>
    <x v="32"/>
    <x v="33"/>
    <n v="0"/>
    <x v="0"/>
    <x v="4"/>
    <x v="0"/>
    <n v="-2250"/>
  </r>
  <r>
    <s v="A004"/>
    <x v="1"/>
    <s v="10026526"/>
    <x v="186"/>
    <s v="900"/>
    <s v="AUX Transformer Unit 4 - AUX Transformer Unit 4"/>
    <n v="3183.22"/>
    <n v="477.483"/>
    <n v="477.483"/>
    <n v="318.322"/>
    <n v="795.80499999999995"/>
    <n v="636.64400000000001"/>
    <n v="477.483"/>
    <m/>
    <x v="32"/>
    <x v="33"/>
    <n v="0"/>
    <x v="0"/>
    <x v="4"/>
    <x v="0"/>
    <n v="477.483"/>
  </r>
  <r>
    <s v="A004"/>
    <x v="1"/>
    <s v="10026171"/>
    <x v="17"/>
    <s v="900"/>
    <s v="Cathodic Prot - Condenser U4 - Cathodic Prot-Condenser-U4"/>
    <n v="5075"/>
    <n v="761.25"/>
    <n v="761.25"/>
    <n v="507.5"/>
    <n v="1268.75"/>
    <n v="1015"/>
    <n v="761.25"/>
    <m/>
    <x v="32"/>
    <x v="33"/>
    <n v="0"/>
    <x v="0"/>
    <x v="4"/>
    <x v="0"/>
    <n v="761.25"/>
  </r>
  <r>
    <s v="A004"/>
    <x v="1"/>
    <s v="10026169"/>
    <x v="2"/>
    <s v="900"/>
    <s v="Cathodic Protection U34 - Cathodic Protection-U34"/>
    <n v="1500"/>
    <n v="225"/>
    <n v="225"/>
    <n v="150"/>
    <n v="375"/>
    <n v="300"/>
    <n v="225"/>
    <n v="225"/>
    <x v="32"/>
    <x v="33"/>
    <n v="-225"/>
    <x v="0"/>
    <x v="4"/>
    <x v="0"/>
    <n v="0"/>
  </r>
  <r>
    <s v="A004"/>
    <x v="1"/>
    <s v="10026184"/>
    <x v="71"/>
    <s v="900"/>
    <s v="Coal Belt Replacement U34 - Coal Belt Replacement U34"/>
    <n v="83877.509999999995"/>
    <n v="12581.6265"/>
    <n v="12581.6265"/>
    <n v="8387.7510000000002"/>
    <n v="20969.377499999999"/>
    <n v="16775.502"/>
    <n v="12581.6265"/>
    <m/>
    <x v="32"/>
    <x v="33"/>
    <n v="0"/>
    <x v="0"/>
    <x v="4"/>
    <x v="0"/>
    <n v="12581.6265"/>
  </r>
  <r>
    <s v="A004"/>
    <x v="1"/>
    <s v="10026170"/>
    <x v="180"/>
    <s v="900"/>
    <s v="Compressed Air System U34 - Compressed Air System-U34"/>
    <n v="4766.55"/>
    <n v="714.98249999999996"/>
    <n v="714.98249999999996"/>
    <n v="476.65499999999997"/>
    <n v="1191.6375"/>
    <n v="953.31"/>
    <n v="714.98249999999996"/>
    <m/>
    <x v="32"/>
    <x v="33"/>
    <n v="0"/>
    <x v="0"/>
    <x v="4"/>
    <x v="0"/>
    <n v="714.98249999999996"/>
  </r>
  <r>
    <s v="A004"/>
    <x v="1"/>
    <s v="10026163"/>
    <x v="75"/>
    <s v="900"/>
    <s v="Demineralizer Resin Repl U34 - Demineralizer Resin Repl-U34"/>
    <n v="19962.490000000002"/>
    <n v="2994.3735000000001"/>
    <n v="2994.3735000000001"/>
    <n v="1996.249"/>
    <n v="4990.6225000000004"/>
    <n v="3992.498"/>
    <n v="2994.3735000000001"/>
    <m/>
    <x v="32"/>
    <x v="33"/>
    <n v="0"/>
    <x v="0"/>
    <x v="4"/>
    <x v="0"/>
    <n v="2994.3735000000001"/>
  </r>
  <r>
    <s v="A004"/>
    <x v="1"/>
    <s v="10026185"/>
    <x v="58"/>
    <s v="900"/>
    <s v="Drag Chain Gearbox U34 - Drag Chain Gearbox Rep-U34"/>
    <n v="4683"/>
    <n v="702.45"/>
    <n v="702.45"/>
    <n v="468.3"/>
    <n v="1170.75"/>
    <n v="936.6"/>
    <n v="702.45"/>
    <m/>
    <x v="32"/>
    <x v="33"/>
    <n v="0"/>
    <x v="0"/>
    <x v="4"/>
    <x v="0"/>
    <n v="702.45"/>
  </r>
  <r>
    <s v="A004"/>
    <x v="1"/>
    <s v="10026188"/>
    <x v="4"/>
    <s v="900"/>
    <s v="Fire Pump Addition - Fire Pump Addition"/>
    <n v="1920"/>
    <n v="288"/>
    <n v="288"/>
    <n v="192"/>
    <n v="480"/>
    <n v="384"/>
    <n v="288"/>
    <m/>
    <x v="32"/>
    <x v="33"/>
    <n v="0"/>
    <x v="0"/>
    <x v="4"/>
    <x v="0"/>
    <n v="288"/>
  </r>
  <r>
    <s v="A004"/>
    <x v="1"/>
    <s v="10025865"/>
    <x v="112"/>
    <s v="900"/>
    <s v="GSU Transformer Replacement - GSU Transformer Replacement"/>
    <n v="-106.49"/>
    <n v="-15.9735"/>
    <n v="-15.9735"/>
    <n v="-10.648999999999999"/>
    <n v="-26.622499999999999"/>
    <n v="-21.297999999999998"/>
    <n v="-15.9735"/>
    <m/>
    <x v="32"/>
    <x v="33"/>
    <n v="0"/>
    <x v="0"/>
    <x v="4"/>
    <x v="0"/>
    <n v="-15.9735"/>
  </r>
  <r>
    <s v="A004"/>
    <x v="1"/>
    <s v="10026149"/>
    <x v="184"/>
    <s v="900"/>
    <s v="Mobile Equipment U1-4 - 396- Power Equipment"/>
    <n v="11821.17"/>
    <n v="1773.1755000000001"/>
    <n v="1773.1755000000001"/>
    <n v="1182.117"/>
    <n v="2955.2925"/>
    <n v="2364.2339999999999"/>
    <n v="1773.1755000000001"/>
    <m/>
    <x v="32"/>
    <x v="33"/>
    <n v="0"/>
    <x v="0"/>
    <x v="4"/>
    <x v="0"/>
    <n v="1773.1755000000001"/>
  </r>
  <r>
    <s v="A004"/>
    <x v="1"/>
    <s v="10026141"/>
    <x v="6"/>
    <s v="900"/>
    <s v="Paving / Dust Control U1-4 - Plant Road Dust Control U14"/>
    <n v="7050.56"/>
    <n v="1057.5840000000001"/>
    <n v="1057.5840000000001"/>
    <n v="705.05600000000004"/>
    <n v="1762.64"/>
    <n v="1410.1120000000001"/>
    <n v="1057.5840000000001"/>
    <m/>
    <x v="32"/>
    <x v="33"/>
    <n v="0"/>
    <x v="0"/>
    <x v="4"/>
    <x v="0"/>
    <n v="1057.5840000000001"/>
  </r>
  <r>
    <s v="A004"/>
    <x v="1"/>
    <s v="10025754"/>
    <x v="175"/>
    <s v="900"/>
    <s v="Radio System Replacement U14 - Radio System Replacement U14"/>
    <n v="6809.08"/>
    <n v="1021.362"/>
    <n v="1021.362"/>
    <n v="680.90800000000002"/>
    <n v="1702.27"/>
    <n v="1361.816"/>
    <n v="1021.362"/>
    <m/>
    <x v="32"/>
    <x v="33"/>
    <n v="0"/>
    <x v="0"/>
    <x v="4"/>
    <x v="0"/>
    <n v="1021.362"/>
  </r>
  <r>
    <s v="A004"/>
    <x v="1"/>
    <s v="10026183"/>
    <x v="7"/>
    <s v="900"/>
    <s v="Scrubber ID Fan Inlet Duct Coat U34 - Scrubber ID Fan Inlet Duct Coating"/>
    <n v="0"/>
    <n v="0"/>
    <n v="0"/>
    <n v="0"/>
    <n v="0"/>
    <n v="0"/>
    <n v="0"/>
    <n v="0"/>
    <x v="32"/>
    <x v="33"/>
    <n v="0"/>
    <x v="0"/>
    <x v="4"/>
    <x v="0"/>
    <n v="0"/>
  </r>
  <r>
    <s v="A004"/>
    <x v="1"/>
    <s v="10026181"/>
    <x v="187"/>
    <s v="900"/>
    <s v="Scrubber ID Fan Motor Rewind U34 - Scrubber ID Fan Mtr Rewnd-U34"/>
    <n v="58078.89"/>
    <n v="8711.8335000000006"/>
    <n v="8711.8335000000006"/>
    <n v="5807.8890000000001"/>
    <n v="14519.7225"/>
    <n v="11615.778"/>
    <n v="8711.8335000000006"/>
    <m/>
    <x v="32"/>
    <x v="33"/>
    <n v="0"/>
    <x v="0"/>
    <x v="4"/>
    <x v="0"/>
    <n v="8711.8335000000006"/>
  </r>
  <r>
    <s v="A004"/>
    <x v="1"/>
    <s v="10026139"/>
    <x v="188"/>
    <s v="900"/>
    <s v="Site Drainage U1-4 - Plantsite Drainage System U14"/>
    <n v="25722.38"/>
    <n v="3858.357"/>
    <n v="3858.357"/>
    <n v="2572.2379999999998"/>
    <n v="6430.5950000000003"/>
    <n v="5144.4759999999997"/>
    <n v="3858.357"/>
    <m/>
    <x v="32"/>
    <x v="33"/>
    <n v="0"/>
    <x v="0"/>
    <x v="4"/>
    <x v="0"/>
    <n v="3858.357"/>
  </r>
  <r>
    <s v="A004"/>
    <x v="1"/>
    <s v="10026167"/>
    <x v="11"/>
    <s v="900"/>
    <s v="U34 Building Roof Repl  - Building Roof Repl, U3-4"/>
    <n v="23419"/>
    <n v="3512.85"/>
    <n v="3512.85"/>
    <n v="2341.9"/>
    <n v="5854.75"/>
    <n v="4683.8"/>
    <n v="3512.85"/>
    <m/>
    <x v="32"/>
    <x v="33"/>
    <n v="0"/>
    <x v="0"/>
    <x v="4"/>
    <x v="0"/>
    <n v="3512.85"/>
  </r>
  <r>
    <s v="A004"/>
    <x v="1"/>
    <s v="10026177"/>
    <x v="13"/>
    <s v="900"/>
    <s v="U34 EHP Dry Disposal Pilot Test - U34 EHP Dry Disposal Pilot Test"/>
    <n v="8015"/>
    <n v="1202.25"/>
    <n v="1202.25"/>
    <n v="801.5"/>
    <n v="2003.75"/>
    <n v="1603"/>
    <n v="1202.25"/>
    <n v="1202.25"/>
    <x v="32"/>
    <x v="33"/>
    <n v="-1202.25"/>
    <x v="0"/>
    <x v="4"/>
    <x v="0"/>
    <n v="0"/>
  </r>
  <r>
    <s v="A004"/>
    <x v="1"/>
    <s v="10026172"/>
    <x v="183"/>
    <s v="900"/>
    <s v="U34 Turbine/Boiler Bld AHU Cntrls - U34 Turbine/Boiler Bld AHU Controls"/>
    <n v="11655.49"/>
    <n v="1748.3235"/>
    <n v="1748.3235"/>
    <n v="1165.549"/>
    <n v="2913.8724999999999"/>
    <n v="2331.098"/>
    <n v="1748.3235"/>
    <m/>
    <x v="32"/>
    <x v="33"/>
    <n v="0"/>
    <x v="0"/>
    <x v="4"/>
    <x v="0"/>
    <n v="1748.3235"/>
  </r>
  <r>
    <s v="A004"/>
    <x v="1"/>
    <s v="10026166"/>
    <x v="18"/>
    <s v="900"/>
    <s v="U4 Building Roof Replacement - Building Roof Repl., U4"/>
    <n v="12786.48"/>
    <n v="1917.972"/>
    <n v="1917.972"/>
    <n v="1278.6479999999999"/>
    <n v="3196.62"/>
    <n v="2557.2959999999998"/>
    <n v="1917.972"/>
    <m/>
    <x v="32"/>
    <x v="33"/>
    <n v="0"/>
    <x v="0"/>
    <x v="4"/>
    <x v="0"/>
    <n v="1917.972"/>
  </r>
  <r>
    <s v="A004"/>
    <x v="1"/>
    <s v="10026173"/>
    <x v="178"/>
    <s v="900"/>
    <s v="U4 Mill Alley Crane/Hoist/Trolley - Mill Alley/Crane/Hoist/Trolley"/>
    <n v="126815.7"/>
    <n v="19022.355"/>
    <n v="19022.355"/>
    <n v="12681.57"/>
    <n v="31703.924999999999"/>
    <n v="25363.14"/>
    <n v="19022.355"/>
    <m/>
    <x v="32"/>
    <x v="33"/>
    <n v="0"/>
    <x v="0"/>
    <x v="4"/>
    <x v="0"/>
    <n v="19022.355"/>
  </r>
  <r>
    <s v="A004"/>
    <x v="1"/>
    <s v="10026165"/>
    <x v="19"/>
    <s v="900"/>
    <s v="U4 Plant Lighting - Plant Lighting Repl, U4"/>
    <n v="6937"/>
    <n v="1040.55"/>
    <n v="1040.55"/>
    <n v="693.7"/>
    <n v="1734.25"/>
    <n v="1387.4"/>
    <n v="1040.55"/>
    <m/>
    <x v="32"/>
    <x v="33"/>
    <n v="0"/>
    <x v="0"/>
    <x v="4"/>
    <x v="0"/>
    <n v="1040.55"/>
  </r>
  <r>
    <s v="A004"/>
    <x v="1"/>
    <s v="10026150"/>
    <x v="189"/>
    <s v="900"/>
    <s v="Vehicle Replacement U1-4 - 5 Year Life"/>
    <n v="17027.64"/>
    <n v="2554.1460000000002"/>
    <n v="2554.1460000000002"/>
    <n v="1702.7639999999999"/>
    <n v="4256.91"/>
    <n v="3405.5279999999998"/>
    <n v="2554.1460000000002"/>
    <m/>
    <x v="32"/>
    <x v="33"/>
    <n v="0"/>
    <x v="0"/>
    <x v="4"/>
    <x v="0"/>
    <n v="2554.1460000000002"/>
  </r>
  <r>
    <s v="A004"/>
    <x v="1"/>
    <s v="10023302"/>
    <x v="15"/>
    <s v="900"/>
    <s v="Water Management System,U34 - Water Management System, U34"/>
    <n v="-330807.36"/>
    <n v="-49621.103999999999"/>
    <n v="-49621.103999999999"/>
    <n v="-33080.735999999997"/>
    <n v="-82701.84"/>
    <n v="-66161.471999999994"/>
    <n v="-49621.103999999999"/>
    <m/>
    <x v="32"/>
    <x v="33"/>
    <n v="0"/>
    <x v="0"/>
    <x v="4"/>
    <x v="0"/>
    <n v="-49621.103999999999"/>
  </r>
  <r>
    <s v="A004"/>
    <x v="1"/>
    <s v="10026157"/>
    <x v="16"/>
    <s v="900"/>
    <s v="WECC Compliance U34 - WECC Compliance-U34"/>
    <n v="-15000"/>
    <n v="-2250"/>
    <n v="-2250"/>
    <n v="-1500"/>
    <n v="-3750"/>
    <n v="-3000"/>
    <n v="-2250"/>
    <m/>
    <x v="32"/>
    <x v="33"/>
    <n v="0"/>
    <x v="0"/>
    <x v="4"/>
    <x v="0"/>
    <n v="-2250"/>
  </r>
  <r>
    <s v="A003"/>
    <x v="0"/>
    <s v="10026169"/>
    <x v="2"/>
    <s v="900"/>
    <s v="Cathodic Protection U34 - Cathodic Protection-U34"/>
    <n v="3450"/>
    <n v="517.5"/>
    <n v="517.5"/>
    <n v="345"/>
    <n v="862.5"/>
    <n v="690"/>
    <n v="517.5"/>
    <n v="517.5"/>
    <x v="33"/>
    <x v="34"/>
    <n v="-517.5"/>
    <x v="0"/>
    <x v="4"/>
    <x v="0"/>
    <n v="0"/>
  </r>
  <r>
    <s v="A003"/>
    <x v="0"/>
    <s v="10025712"/>
    <x v="157"/>
    <s v="900"/>
    <s v="CCR - BC/XT Solids Waste Storage - CCR BC XT Solids Waste Storage"/>
    <n v="993.36"/>
    <n v="149.00399999999999"/>
    <n v="149.00399999999999"/>
    <n v="99.335999999999999"/>
    <n v="248.34"/>
    <n v="198.672"/>
    <n v="149.00399999999999"/>
    <m/>
    <x v="33"/>
    <x v="34"/>
    <n v="0"/>
    <x v="0"/>
    <x v="4"/>
    <x v="0"/>
    <n v="149.00399999999999"/>
  </r>
  <r>
    <s v="A003"/>
    <x v="0"/>
    <s v="10025716"/>
    <x v="158"/>
    <s v="900"/>
    <s v="CCR - EHP - CCR EHP"/>
    <n v="60"/>
    <n v="9"/>
    <n v="9"/>
    <n v="6"/>
    <n v="15"/>
    <n v="12"/>
    <n v="9"/>
    <m/>
    <x v="33"/>
    <x v="34"/>
    <n v="0"/>
    <x v="0"/>
    <x v="4"/>
    <x v="0"/>
    <n v="9"/>
  </r>
  <r>
    <s v="A003"/>
    <x v="0"/>
    <s v="10026184"/>
    <x v="71"/>
    <s v="900"/>
    <s v="Coal Belt Replacement U34 - Coal Belt Replacement U34"/>
    <n v="3166.42"/>
    <n v="474.96300000000002"/>
    <n v="474.96300000000002"/>
    <n v="316.642"/>
    <n v="791.60500000000002"/>
    <n v="633.28399999999999"/>
    <n v="474.96300000000002"/>
    <m/>
    <x v="33"/>
    <x v="34"/>
    <n v="0"/>
    <x v="0"/>
    <x v="4"/>
    <x v="0"/>
    <n v="474.96300000000002"/>
  </r>
  <r>
    <s v="A003"/>
    <x v="0"/>
    <s v="10026170"/>
    <x v="180"/>
    <s v="900"/>
    <s v="Compressed Air System U34 - Compressed Air System-U34"/>
    <n v="5938.32"/>
    <n v="890.74800000000005"/>
    <n v="890.74800000000005"/>
    <n v="593.83199999999999"/>
    <n v="1484.58"/>
    <n v="1187.664"/>
    <n v="890.74800000000005"/>
    <m/>
    <x v="33"/>
    <x v="34"/>
    <n v="0"/>
    <x v="0"/>
    <x v="4"/>
    <x v="0"/>
    <n v="890.74800000000005"/>
  </r>
  <r>
    <s v="A003"/>
    <x v="0"/>
    <s v="10026185"/>
    <x v="58"/>
    <s v="900"/>
    <s v="Drag Chain Gearbox U34 - Drag Chain Gearbox Rep-U34"/>
    <n v="4374"/>
    <n v="656.1"/>
    <n v="656.1"/>
    <n v="437.4"/>
    <n v="1093.5"/>
    <n v="874.8"/>
    <n v="656.1"/>
    <m/>
    <x v="33"/>
    <x v="34"/>
    <n v="0"/>
    <x v="0"/>
    <x v="4"/>
    <x v="0"/>
    <n v="656.1"/>
  </r>
  <r>
    <s v="A003"/>
    <x v="0"/>
    <s v="10025728"/>
    <x v="5"/>
    <s v="900"/>
    <s v="Groundwater Mitigation-U34 - Groundwater Mitigation-U34"/>
    <n v="21015.69"/>
    <n v="3152.3535000000002"/>
    <n v="3152.3535000000002"/>
    <n v="2101.569"/>
    <n v="5253.9224999999997"/>
    <n v="4203.1379999999999"/>
    <n v="3152.3535000000002"/>
    <m/>
    <x v="33"/>
    <x v="34"/>
    <n v="0"/>
    <x v="0"/>
    <x v="4"/>
    <x v="0"/>
    <n v="3152.3535000000002"/>
  </r>
  <r>
    <s v="A003"/>
    <x v="0"/>
    <s v="10026149"/>
    <x v="184"/>
    <s v="900"/>
    <s v="Mobile Equipment U1-4 - 396- Power Equipment"/>
    <n v="2932.76"/>
    <n v="439.91399999999999"/>
    <n v="439.91399999999999"/>
    <n v="293.27600000000001"/>
    <n v="733.19"/>
    <n v="586.55200000000002"/>
    <n v="439.91399999999999"/>
    <m/>
    <x v="33"/>
    <x v="34"/>
    <n v="0"/>
    <x v="0"/>
    <x v="4"/>
    <x v="0"/>
    <n v="439.91399999999999"/>
  </r>
  <r>
    <s v="A003"/>
    <x v="0"/>
    <s v="10026141"/>
    <x v="6"/>
    <s v="900"/>
    <s v="Paving / Dust Control U1-4 - Plant Road Dust Control U14"/>
    <n v="25448.89"/>
    <n v="3817.3335000000002"/>
    <n v="3817.3335000000002"/>
    <n v="2544.8890000000001"/>
    <n v="6362.2224999999999"/>
    <n v="5089.7780000000002"/>
    <n v="3817.3335000000002"/>
    <m/>
    <x v="33"/>
    <x v="34"/>
    <n v="0"/>
    <x v="0"/>
    <x v="4"/>
    <x v="0"/>
    <n v="3817.3335000000002"/>
  </r>
  <r>
    <s v="A003"/>
    <x v="0"/>
    <s v="10026164"/>
    <x v="179"/>
    <s v="900"/>
    <s v="Plant Lighting U3 - Plant Lighting Repl, U3"/>
    <n v="2482"/>
    <n v="372.3"/>
    <n v="372.3"/>
    <n v="248.2"/>
    <n v="620.5"/>
    <n v="496.4"/>
    <n v="372.3"/>
    <m/>
    <x v="33"/>
    <x v="34"/>
    <n v="0"/>
    <x v="0"/>
    <x v="4"/>
    <x v="0"/>
    <n v="372.3"/>
  </r>
  <r>
    <s v="A003"/>
    <x v="0"/>
    <s v="10025754"/>
    <x v="175"/>
    <s v="900"/>
    <s v="Radio System Replacement U14 - Radio System Replacement U14"/>
    <n v="-10941.7"/>
    <n v="-1641.2550000000001"/>
    <n v="-1641.2550000000001"/>
    <n v="-1094.17"/>
    <n v="-2735.4250000000002"/>
    <n v="-2188.34"/>
    <n v="-1641.2550000000001"/>
    <m/>
    <x v="33"/>
    <x v="34"/>
    <n v="0"/>
    <x v="0"/>
    <x v="4"/>
    <x v="0"/>
    <n v="-1641.2550000000001"/>
  </r>
  <r>
    <s v="A003"/>
    <x v="0"/>
    <s v="10026182"/>
    <x v="8"/>
    <s v="900"/>
    <s v="Scrubber Lime Slaker Rpl U34 - Scrubber Lime Slaker Rpl-U34"/>
    <n v="4206.07"/>
    <n v="630.91049999999996"/>
    <n v="630.91049999999996"/>
    <n v="420.60700000000003"/>
    <n v="1051.5174999999999"/>
    <n v="841.21400000000006"/>
    <n v="630.91049999999996"/>
    <m/>
    <x v="33"/>
    <x v="34"/>
    <n v="0"/>
    <x v="0"/>
    <x v="4"/>
    <x v="0"/>
    <n v="630.91049999999996"/>
  </r>
  <r>
    <s v="A003"/>
    <x v="0"/>
    <s v="10026168"/>
    <x v="9"/>
    <s v="900"/>
    <s v="Tepid Water Eyewash Station U34 - Tepid Water Eye WashStation,34"/>
    <n v="14916.58"/>
    <n v="2237.4870000000001"/>
    <n v="2237.4870000000001"/>
    <n v="1491.6579999999999"/>
    <n v="3729.145"/>
    <n v="2983.3159999999998"/>
    <n v="2237.4870000000001"/>
    <m/>
    <x v="33"/>
    <x v="34"/>
    <n v="0"/>
    <x v="0"/>
    <x v="4"/>
    <x v="0"/>
    <n v="2237.4870000000001"/>
  </r>
  <r>
    <s v="A003"/>
    <x v="0"/>
    <s v="10026148"/>
    <x v="10"/>
    <s v="900"/>
    <s v="Tools &amp; Equipment U1-4  - Tool &amp; Equipment Purchase-U14"/>
    <n v="0"/>
    <n v="0"/>
    <n v="0"/>
    <n v="0"/>
    <n v="0"/>
    <n v="0"/>
    <n v="0"/>
    <m/>
    <x v="33"/>
    <x v="34"/>
    <n v="0"/>
    <x v="0"/>
    <x v="4"/>
    <x v="0"/>
    <n v="0"/>
  </r>
  <r>
    <s v="A003"/>
    <x v="0"/>
    <s v="10026167"/>
    <x v="11"/>
    <s v="900"/>
    <s v="U34 Building Roof Repl  - Building Roof Repl, U3-4"/>
    <n v="42889.52"/>
    <n v="6433.4279999999999"/>
    <n v="6433.4279999999999"/>
    <n v="4288.9520000000002"/>
    <n v="10722.38"/>
    <n v="8577.9040000000005"/>
    <n v="6433.4279999999999"/>
    <m/>
    <x v="33"/>
    <x v="34"/>
    <n v="0"/>
    <x v="0"/>
    <x v="4"/>
    <x v="0"/>
    <n v="6433.4279999999999"/>
  </r>
  <r>
    <s v="A003"/>
    <x v="0"/>
    <s v="10026177"/>
    <x v="13"/>
    <s v="900"/>
    <s v="U34 EHP Dry Disposal Pilot Test - U34 EHP Dry Disposal Pilot Test"/>
    <n v="1412.02"/>
    <n v="211.803"/>
    <n v="211.803"/>
    <n v="141.202"/>
    <n v="353.005"/>
    <n v="282.404"/>
    <n v="211.803"/>
    <n v="211.803"/>
    <x v="33"/>
    <x v="34"/>
    <n v="-211.803"/>
    <x v="0"/>
    <x v="4"/>
    <x v="0"/>
    <n v="0"/>
  </r>
  <r>
    <s v="A003"/>
    <x v="0"/>
    <s v="10026150"/>
    <x v="189"/>
    <s v="900"/>
    <s v="Vehicle Replacement U1-4 - 5 Year Life"/>
    <n v="26637.52"/>
    <n v="3995.6280000000002"/>
    <n v="3995.6280000000002"/>
    <n v="2663.752"/>
    <n v="6659.38"/>
    <n v="5327.5039999999999"/>
    <n v="3995.6280000000002"/>
    <m/>
    <x v="33"/>
    <x v="34"/>
    <n v="0"/>
    <x v="0"/>
    <x v="4"/>
    <x v="0"/>
    <n v="3995.6280000000002"/>
  </r>
  <r>
    <s v="A003"/>
    <x v="0"/>
    <s v="10023302"/>
    <x v="15"/>
    <s v="900"/>
    <s v="Water Management System,U34 - Water Management System, U34"/>
    <n v="127205.29"/>
    <n v="19080.7935"/>
    <n v="19080.7935"/>
    <n v="12720.529"/>
    <n v="31801.322499999998"/>
    <n v="25441.058000000001"/>
    <n v="19080.7935"/>
    <m/>
    <x v="33"/>
    <x v="34"/>
    <n v="0"/>
    <x v="0"/>
    <x v="4"/>
    <x v="0"/>
    <n v="19080.7935"/>
  </r>
  <r>
    <s v="A004"/>
    <x v="1"/>
    <s v="10026526"/>
    <x v="186"/>
    <s v="900"/>
    <s v="AUX Transformer Unit 4 - AUX Transformer Unit 4"/>
    <n v="13896.29"/>
    <n v="2084.4434999999999"/>
    <n v="2084.4434999999999"/>
    <n v="1389.6289999999999"/>
    <n v="3474.0725000000002"/>
    <n v="2779.2579999999998"/>
    <n v="2084.4434999999999"/>
    <m/>
    <x v="33"/>
    <x v="34"/>
    <n v="0"/>
    <x v="0"/>
    <x v="4"/>
    <x v="0"/>
    <n v="2084.4434999999999"/>
  </r>
  <r>
    <s v="A004"/>
    <x v="1"/>
    <s v="10026171"/>
    <x v="17"/>
    <s v="900"/>
    <s v="Cathodic Prot - Condenser U4 - Cathodic Prot-Condenser-U4"/>
    <n v="815"/>
    <n v="122.25"/>
    <n v="122.25"/>
    <n v="81.5"/>
    <n v="203.75"/>
    <n v="163"/>
    <n v="122.25"/>
    <m/>
    <x v="33"/>
    <x v="34"/>
    <n v="0"/>
    <x v="0"/>
    <x v="4"/>
    <x v="0"/>
    <n v="122.25"/>
  </r>
  <r>
    <s v="A004"/>
    <x v="1"/>
    <s v="10026169"/>
    <x v="2"/>
    <s v="900"/>
    <s v="Cathodic Protection U34 - Cathodic Protection-U34"/>
    <n v="3450"/>
    <n v="517.5"/>
    <n v="517.5"/>
    <n v="345"/>
    <n v="862.5"/>
    <n v="690"/>
    <n v="517.5"/>
    <n v="517.5"/>
    <x v="33"/>
    <x v="34"/>
    <n v="-517.5"/>
    <x v="0"/>
    <x v="4"/>
    <x v="0"/>
    <n v="0"/>
  </r>
  <r>
    <s v="A004"/>
    <x v="1"/>
    <s v="10025712"/>
    <x v="157"/>
    <s v="900"/>
    <s v="CCR - BC/XT Solids Waste Storage - CCR BC XT Solids Waste Storage"/>
    <n v="993.36"/>
    <n v="149.00399999999999"/>
    <n v="149.00399999999999"/>
    <n v="99.335999999999999"/>
    <n v="248.34"/>
    <n v="198.672"/>
    <n v="149.00399999999999"/>
    <m/>
    <x v="33"/>
    <x v="34"/>
    <n v="0"/>
    <x v="0"/>
    <x v="4"/>
    <x v="0"/>
    <n v="149.00399999999999"/>
  </r>
  <r>
    <s v="A004"/>
    <x v="1"/>
    <s v="10025716"/>
    <x v="158"/>
    <s v="900"/>
    <s v="CCR - EHP - CCR EHP"/>
    <n v="60"/>
    <n v="9"/>
    <n v="9"/>
    <n v="6"/>
    <n v="15"/>
    <n v="12"/>
    <n v="9"/>
    <m/>
    <x v="33"/>
    <x v="34"/>
    <n v="0"/>
    <x v="0"/>
    <x v="4"/>
    <x v="0"/>
    <n v="9"/>
  </r>
  <r>
    <s v="A004"/>
    <x v="1"/>
    <s v="10026184"/>
    <x v="71"/>
    <s v="900"/>
    <s v="Coal Belt Replacement U34 - Coal Belt Replacement U34"/>
    <n v="3165.98"/>
    <n v="474.89699999999999"/>
    <n v="474.89699999999999"/>
    <n v="316.59800000000001"/>
    <n v="791.495"/>
    <n v="633.19600000000003"/>
    <n v="474.89699999999999"/>
    <m/>
    <x v="33"/>
    <x v="34"/>
    <n v="0"/>
    <x v="0"/>
    <x v="4"/>
    <x v="0"/>
    <n v="474.89699999999999"/>
  </r>
  <r>
    <s v="A004"/>
    <x v="1"/>
    <s v="10026170"/>
    <x v="180"/>
    <s v="900"/>
    <s v="Compressed Air System U34 - Compressed Air System-U34"/>
    <n v="5938.32"/>
    <n v="890.74800000000005"/>
    <n v="890.74800000000005"/>
    <n v="593.83199999999999"/>
    <n v="1484.58"/>
    <n v="1187.664"/>
    <n v="890.74800000000005"/>
    <m/>
    <x v="33"/>
    <x v="34"/>
    <n v="0"/>
    <x v="0"/>
    <x v="4"/>
    <x v="0"/>
    <n v="890.74800000000005"/>
  </r>
  <r>
    <s v="A004"/>
    <x v="1"/>
    <s v="10026185"/>
    <x v="58"/>
    <s v="900"/>
    <s v="Drag Chain Gearbox U34 - Drag Chain Gearbox Rep-U34"/>
    <n v="4374.01"/>
    <n v="656.10149999999999"/>
    <n v="656.10149999999999"/>
    <n v="437.40100000000001"/>
    <n v="1093.5025000000001"/>
    <n v="874.80200000000002"/>
    <n v="656.10149999999999"/>
    <m/>
    <x v="33"/>
    <x v="34"/>
    <n v="0"/>
    <x v="0"/>
    <x v="4"/>
    <x v="0"/>
    <n v="656.10149999999999"/>
  </r>
  <r>
    <s v="A004"/>
    <x v="1"/>
    <s v="10025728"/>
    <x v="5"/>
    <s v="900"/>
    <s v="Groundwater Mitigation-U34 - Groundwater Mitigation-U34"/>
    <n v="21015.7"/>
    <n v="3152.355"/>
    <n v="3152.355"/>
    <n v="2101.5700000000002"/>
    <n v="5253.9250000000002"/>
    <n v="4203.1400000000003"/>
    <n v="3152.355"/>
    <m/>
    <x v="33"/>
    <x v="34"/>
    <n v="0"/>
    <x v="0"/>
    <x v="4"/>
    <x v="0"/>
    <n v="3152.355"/>
  </r>
  <r>
    <s v="A004"/>
    <x v="1"/>
    <s v="10026149"/>
    <x v="184"/>
    <s v="900"/>
    <s v="Mobile Equipment U1-4 - 396- Power Equipment"/>
    <n v="2932.76"/>
    <n v="439.91399999999999"/>
    <n v="439.91399999999999"/>
    <n v="293.27600000000001"/>
    <n v="733.19"/>
    <n v="586.55200000000002"/>
    <n v="439.91399999999999"/>
    <m/>
    <x v="33"/>
    <x v="34"/>
    <n v="0"/>
    <x v="0"/>
    <x v="4"/>
    <x v="0"/>
    <n v="439.91399999999999"/>
  </r>
  <r>
    <s v="A004"/>
    <x v="1"/>
    <s v="10026141"/>
    <x v="6"/>
    <s v="900"/>
    <s v="Paving / Dust Control U1-4 - Plant Road Dust Control U14"/>
    <n v="25448.89"/>
    <n v="3817.3335000000002"/>
    <n v="3817.3335000000002"/>
    <n v="2544.8890000000001"/>
    <n v="6362.2224999999999"/>
    <n v="5089.7780000000002"/>
    <n v="3817.3335000000002"/>
    <m/>
    <x v="33"/>
    <x v="34"/>
    <n v="0"/>
    <x v="0"/>
    <x v="4"/>
    <x v="0"/>
    <n v="3817.3335000000002"/>
  </r>
  <r>
    <s v="A004"/>
    <x v="1"/>
    <s v="10025754"/>
    <x v="175"/>
    <s v="900"/>
    <s v="Radio System Replacement U14 - Radio System Replacement U14"/>
    <n v="-10941.7"/>
    <n v="-1641.2550000000001"/>
    <n v="-1641.2550000000001"/>
    <n v="-1094.17"/>
    <n v="-2735.4250000000002"/>
    <n v="-2188.34"/>
    <n v="-1641.2550000000001"/>
    <m/>
    <x v="33"/>
    <x v="34"/>
    <n v="0"/>
    <x v="0"/>
    <x v="4"/>
    <x v="0"/>
    <n v="-1641.2550000000001"/>
  </r>
  <r>
    <s v="A004"/>
    <x v="1"/>
    <s v="10026182"/>
    <x v="8"/>
    <s v="900"/>
    <s v="Scrubber Lime Slaker Rpl U34 - Scrubber Lime Slaker Rpl-U34"/>
    <n v="4206.04"/>
    <n v="630.90599999999995"/>
    <n v="630.90599999999995"/>
    <n v="420.60399999999998"/>
    <n v="1051.51"/>
    <n v="841.20799999999997"/>
    <n v="630.90599999999995"/>
    <m/>
    <x v="33"/>
    <x v="34"/>
    <n v="0"/>
    <x v="0"/>
    <x v="4"/>
    <x v="0"/>
    <n v="630.90599999999995"/>
  </r>
  <r>
    <s v="A004"/>
    <x v="1"/>
    <s v="10026168"/>
    <x v="9"/>
    <s v="900"/>
    <s v="Tepid Water Eyewash Station U34 - Tepid Water Eye WashStation,34"/>
    <n v="14916.59"/>
    <n v="2237.4884999999999"/>
    <n v="2237.4884999999999"/>
    <n v="1491.6590000000001"/>
    <n v="3729.1475"/>
    <n v="2983.3180000000002"/>
    <n v="2237.4884999999999"/>
    <m/>
    <x v="33"/>
    <x v="34"/>
    <n v="0"/>
    <x v="0"/>
    <x v="4"/>
    <x v="0"/>
    <n v="2237.4884999999999"/>
  </r>
  <r>
    <s v="A004"/>
    <x v="1"/>
    <s v="10026148"/>
    <x v="10"/>
    <s v="900"/>
    <s v="Tools &amp; Equipment U1-4  - Tool &amp; Equipment Purchase-U14"/>
    <n v="-0.02"/>
    <n v="-3.0000000000000001E-3"/>
    <n v="-3.0000000000000001E-3"/>
    <n v="-2E-3"/>
    <n v="-5.0000000000000001E-3"/>
    <n v="-4.0000000000000001E-3"/>
    <n v="-3.0000000000000001E-3"/>
    <m/>
    <x v="33"/>
    <x v="34"/>
    <n v="0"/>
    <x v="0"/>
    <x v="4"/>
    <x v="0"/>
    <n v="-3.0000000000000001E-3"/>
  </r>
  <r>
    <s v="A004"/>
    <x v="1"/>
    <s v="10026167"/>
    <x v="11"/>
    <s v="900"/>
    <s v="U34 Building Roof Repl  - Building Roof Repl, U3-4"/>
    <n v="42889.52"/>
    <n v="6433.4279999999999"/>
    <n v="6433.4279999999999"/>
    <n v="4288.9520000000002"/>
    <n v="10722.38"/>
    <n v="8577.9040000000005"/>
    <n v="6433.4279999999999"/>
    <m/>
    <x v="33"/>
    <x v="34"/>
    <n v="0"/>
    <x v="0"/>
    <x v="4"/>
    <x v="0"/>
    <n v="6433.4279999999999"/>
  </r>
  <r>
    <s v="A004"/>
    <x v="1"/>
    <s v="10026177"/>
    <x v="13"/>
    <s v="900"/>
    <s v="U34 EHP Dry Disposal Pilot Test - U34 EHP Dry Disposal Pilot Test"/>
    <n v="1412.02"/>
    <n v="211.803"/>
    <n v="211.803"/>
    <n v="141.202"/>
    <n v="353.005"/>
    <n v="282.404"/>
    <n v="211.803"/>
    <n v="211.803"/>
    <x v="33"/>
    <x v="34"/>
    <n v="-211.803"/>
    <x v="0"/>
    <x v="4"/>
    <x v="0"/>
    <n v="0"/>
  </r>
  <r>
    <s v="A004"/>
    <x v="1"/>
    <s v="10026166"/>
    <x v="18"/>
    <s v="900"/>
    <s v="U4 Building Roof Replacement - Building Roof Repl., U4"/>
    <n v="8530.07"/>
    <n v="1279.5105000000001"/>
    <n v="1279.5105000000001"/>
    <n v="853.00699999999995"/>
    <n v="2132.5174999999999"/>
    <n v="1706.0139999999999"/>
    <n v="1279.5105000000001"/>
    <m/>
    <x v="33"/>
    <x v="34"/>
    <n v="0"/>
    <x v="0"/>
    <x v="4"/>
    <x v="0"/>
    <n v="1279.5105000000001"/>
  </r>
  <r>
    <s v="A004"/>
    <x v="1"/>
    <s v="10026173"/>
    <x v="178"/>
    <s v="900"/>
    <s v="U4 Mill Alley Crane/Hoist/Trolley - Mill Alley/Crane/Hoist/Trolley"/>
    <n v="126815.7"/>
    <n v="19022.355"/>
    <n v="19022.355"/>
    <n v="12681.57"/>
    <n v="31703.924999999999"/>
    <n v="25363.14"/>
    <n v="19022.355"/>
    <m/>
    <x v="33"/>
    <x v="34"/>
    <n v="0"/>
    <x v="0"/>
    <x v="4"/>
    <x v="0"/>
    <n v="19022.355"/>
  </r>
  <r>
    <s v="A004"/>
    <x v="1"/>
    <s v="10026165"/>
    <x v="19"/>
    <s v="900"/>
    <s v="U4 Plant Lighting - Plant Lighting Repl, U4"/>
    <n v="15405.75"/>
    <n v="2310.8625000000002"/>
    <n v="2310.8625000000002"/>
    <n v="1540.575"/>
    <n v="3851.4375"/>
    <n v="3081.15"/>
    <n v="2310.8625000000002"/>
    <m/>
    <x v="33"/>
    <x v="34"/>
    <n v="0"/>
    <x v="0"/>
    <x v="4"/>
    <x v="0"/>
    <n v="2310.8625000000002"/>
  </r>
  <r>
    <s v="A004"/>
    <x v="1"/>
    <s v="10026150"/>
    <x v="189"/>
    <s v="900"/>
    <s v="Vehicle Replacement U1-4 - 5 Year Life"/>
    <n v="26637.52"/>
    <n v="3995.6280000000002"/>
    <n v="3995.6280000000002"/>
    <n v="2663.752"/>
    <n v="6659.38"/>
    <n v="5327.5039999999999"/>
    <n v="3995.6280000000002"/>
    <m/>
    <x v="33"/>
    <x v="34"/>
    <n v="0"/>
    <x v="0"/>
    <x v="4"/>
    <x v="0"/>
    <n v="3995.6280000000002"/>
  </r>
  <r>
    <s v="A004"/>
    <x v="1"/>
    <s v="10023302"/>
    <x v="15"/>
    <s v="900"/>
    <s v="Water Management System,U34 - Water Management System, U34"/>
    <n v="127205.39"/>
    <n v="19080.808499999999"/>
    <n v="19080.808499999999"/>
    <n v="12720.539000000001"/>
    <n v="31801.3475"/>
    <n v="25441.078000000001"/>
    <n v="19080.808499999999"/>
    <m/>
    <x v="33"/>
    <x v="34"/>
    <n v="0"/>
    <x v="0"/>
    <x v="4"/>
    <x v="0"/>
    <n v="19080.808499999999"/>
  </r>
  <r>
    <s v="A003"/>
    <x v="0"/>
    <s v="10026169"/>
    <x v="2"/>
    <s v="900"/>
    <s v="Cathodic Protection U34 - Cathodic Protection-U34"/>
    <n v="2025"/>
    <n v="303.75"/>
    <n v="303.75"/>
    <n v="202.5"/>
    <n v="506.25"/>
    <n v="405"/>
    <n v="303.75"/>
    <n v="303.75"/>
    <x v="34"/>
    <x v="35"/>
    <n v="-303.75"/>
    <x v="0"/>
    <x v="4"/>
    <x v="0"/>
    <n v="0"/>
  </r>
  <r>
    <s v="A003"/>
    <x v="0"/>
    <s v="10026184"/>
    <x v="71"/>
    <s v="900"/>
    <s v="Coal Belt Replacement U34 - Coal Belt Replacement U34"/>
    <n v="14117.97"/>
    <n v="2117.6954999999998"/>
    <n v="2117.6954999999998"/>
    <n v="1411.797"/>
    <n v="3529.4924999999998"/>
    <n v="2823.5940000000001"/>
    <n v="2117.6954999999998"/>
    <m/>
    <x v="34"/>
    <x v="35"/>
    <n v="0"/>
    <x v="0"/>
    <x v="4"/>
    <x v="0"/>
    <n v="2117.6954999999998"/>
  </r>
  <r>
    <s v="A003"/>
    <x v="0"/>
    <s v="10026170"/>
    <x v="180"/>
    <s v="900"/>
    <s v="Compressed Air System U34 - Compressed Air System-U34"/>
    <n v="4424.0600000000004"/>
    <n v="663.60900000000004"/>
    <n v="663.60900000000004"/>
    <n v="442.40600000000001"/>
    <n v="1106.0150000000001"/>
    <n v="884.81200000000001"/>
    <n v="663.60900000000004"/>
    <m/>
    <x v="34"/>
    <x v="35"/>
    <n v="0"/>
    <x v="0"/>
    <x v="4"/>
    <x v="0"/>
    <n v="663.60900000000004"/>
  </r>
  <r>
    <s v="A003"/>
    <x v="0"/>
    <s v="10026185"/>
    <x v="58"/>
    <s v="900"/>
    <s v="Drag Chain Gearbox U34 - Drag Chain Gearbox Rep-U34"/>
    <n v="-2741.21"/>
    <n v="-411.18150000000003"/>
    <n v="-411.18150000000003"/>
    <n v="-274.12099999999998"/>
    <n v="-685.30250000000001"/>
    <n v="-548.24199999999996"/>
    <n v="-411.18150000000003"/>
    <m/>
    <x v="34"/>
    <x v="35"/>
    <n v="0"/>
    <x v="0"/>
    <x v="4"/>
    <x v="0"/>
    <n v="-411.18150000000003"/>
  </r>
  <r>
    <s v="A003"/>
    <x v="0"/>
    <s v="10026188"/>
    <x v="4"/>
    <s v="900"/>
    <s v="Fire Pump Addition - Fire Pump Addition"/>
    <n v="9728.9500000000007"/>
    <n v="1459.3425"/>
    <n v="1459.3425"/>
    <n v="972.89499999999998"/>
    <n v="2432.2375000000002"/>
    <n v="1945.79"/>
    <n v="1459.3425"/>
    <m/>
    <x v="34"/>
    <x v="35"/>
    <n v="0"/>
    <x v="0"/>
    <x v="4"/>
    <x v="0"/>
    <n v="1459.3425"/>
  </r>
  <r>
    <s v="A003"/>
    <x v="0"/>
    <s v="10025728"/>
    <x v="5"/>
    <s v="900"/>
    <s v="Groundwater Mitigation-U34 - Groundwater Mitigation-U34"/>
    <n v="5983.29"/>
    <n v="897.49350000000004"/>
    <n v="897.49350000000004"/>
    <n v="598.32899999999995"/>
    <n v="1495.8225"/>
    <n v="1196.6579999999999"/>
    <n v="897.49350000000004"/>
    <m/>
    <x v="34"/>
    <x v="35"/>
    <n v="0"/>
    <x v="0"/>
    <x v="4"/>
    <x v="0"/>
    <n v="897.49350000000004"/>
  </r>
  <r>
    <s v="A003"/>
    <x v="0"/>
    <s v="10025932"/>
    <x v="113"/>
    <s v="900"/>
    <s v="GSU Transformer U34 - U34 GSU Spare Transformer"/>
    <n v="1596.1"/>
    <n v="239.41499999999999"/>
    <n v="239.41499999999999"/>
    <n v="159.61000000000001"/>
    <n v="399.02499999999998"/>
    <n v="319.22000000000003"/>
    <n v="239.41499999999999"/>
    <m/>
    <x v="34"/>
    <x v="35"/>
    <n v="0"/>
    <x v="0"/>
    <x v="4"/>
    <x v="0"/>
    <n v="239.41499999999999"/>
  </r>
  <r>
    <s v="A003"/>
    <x v="0"/>
    <s v="10026186"/>
    <x v="181"/>
    <s v="900"/>
    <s v="Heavy Equipment Repl. - Heavy Equipment Replacement"/>
    <n v="193086.93"/>
    <n v="28963.039499999999"/>
    <n v="28963.039499999999"/>
    <n v="19308.692999999999"/>
    <n v="48271.732499999998"/>
    <n v="38617.385999999999"/>
    <n v="28963.039499999999"/>
    <m/>
    <x v="34"/>
    <x v="35"/>
    <n v="0"/>
    <x v="0"/>
    <x v="4"/>
    <x v="0"/>
    <n v="28963.039499999999"/>
  </r>
  <r>
    <s v="A003"/>
    <x v="0"/>
    <s v="10026149"/>
    <x v="184"/>
    <s v="900"/>
    <s v="Mobile Equipment U1-4 - 396- Power Equipment"/>
    <n v="2801.88"/>
    <n v="420.28199999999998"/>
    <n v="420.28199999999998"/>
    <n v="280.18799999999999"/>
    <n v="700.47"/>
    <n v="560.37599999999998"/>
    <n v="420.28199999999998"/>
    <m/>
    <x v="34"/>
    <x v="35"/>
    <n v="0"/>
    <x v="0"/>
    <x v="4"/>
    <x v="0"/>
    <n v="420.28199999999998"/>
  </r>
  <r>
    <s v="A003"/>
    <x v="0"/>
    <s v="10026141"/>
    <x v="6"/>
    <s v="900"/>
    <s v="Paving / Dust Control U1-4 - Plant Road Dust Control U14"/>
    <n v="21018.67"/>
    <n v="3152.8004999999998"/>
    <n v="3152.8004999999998"/>
    <n v="2101.8670000000002"/>
    <n v="5254.6674999999996"/>
    <n v="4203.7340000000004"/>
    <n v="3152.8004999999998"/>
    <m/>
    <x v="34"/>
    <x v="35"/>
    <n v="0"/>
    <x v="0"/>
    <x v="4"/>
    <x v="0"/>
    <n v="3152.8004999999998"/>
  </r>
  <r>
    <s v="A003"/>
    <x v="0"/>
    <s v="10026164"/>
    <x v="179"/>
    <s v="900"/>
    <s v="Plant Lighting U3 - Plant Lighting Repl, U3"/>
    <n v="-46136.800000000003"/>
    <n v="-6920.52"/>
    <n v="-6920.52"/>
    <n v="-4613.68"/>
    <n v="-11534.2"/>
    <n v="-9227.36"/>
    <n v="-6920.52"/>
    <m/>
    <x v="34"/>
    <x v="35"/>
    <n v="0"/>
    <x v="0"/>
    <x v="4"/>
    <x v="0"/>
    <n v="-6920.52"/>
  </r>
  <r>
    <s v="A003"/>
    <x v="0"/>
    <s v="10026183"/>
    <x v="7"/>
    <s v="900"/>
    <s v="Scrubber ID Fan Inlet Duct Coat U34 - Scrubber ID Fan Inlet Duct Coating"/>
    <n v="46837.49"/>
    <n v="7025.6234999999997"/>
    <n v="7025.6234999999997"/>
    <n v="4683.7489999999998"/>
    <n v="11709.372499999999"/>
    <n v="9367.4979999999996"/>
    <n v="7025.6234999999997"/>
    <n v="7025.6234999999997"/>
    <x v="34"/>
    <x v="35"/>
    <n v="-7025.6234999999997"/>
    <x v="0"/>
    <x v="4"/>
    <x v="0"/>
    <n v="0"/>
  </r>
  <r>
    <s v="A003"/>
    <x v="0"/>
    <s v="10026182"/>
    <x v="8"/>
    <s v="900"/>
    <s v="Scrubber Lime Slaker Rpl U34 - Scrubber Lime Slaker Rpl-U34"/>
    <n v="9948.68"/>
    <n v="1492.3019999999999"/>
    <n v="1492.3019999999999"/>
    <n v="994.86800000000005"/>
    <n v="2487.17"/>
    <n v="1989.7360000000001"/>
    <n v="1492.3019999999999"/>
    <m/>
    <x v="34"/>
    <x v="35"/>
    <n v="0"/>
    <x v="0"/>
    <x v="4"/>
    <x v="0"/>
    <n v="1492.3019999999999"/>
  </r>
  <r>
    <s v="A003"/>
    <x v="0"/>
    <s v="10026168"/>
    <x v="9"/>
    <s v="900"/>
    <s v="Tepid Water Eyewash Station U34 - Tepid Water Eye WashStation,34"/>
    <n v="9372.0499999999993"/>
    <n v="1405.8074999999999"/>
    <n v="1405.8074999999999"/>
    <n v="937.20500000000004"/>
    <n v="2343.0124999999998"/>
    <n v="1874.41"/>
    <n v="1405.8074999999999"/>
    <m/>
    <x v="34"/>
    <x v="35"/>
    <n v="0"/>
    <x v="0"/>
    <x v="4"/>
    <x v="0"/>
    <n v="1405.8074999999999"/>
  </r>
  <r>
    <s v="A003"/>
    <x v="0"/>
    <s v="10026162"/>
    <x v="14"/>
    <s v="900"/>
    <s v="U34 Redundant PAC Cooling Tower - Redundant PAC Cooling Tower"/>
    <n v="37215"/>
    <n v="5582.25"/>
    <n v="5582.25"/>
    <n v="3721.5"/>
    <n v="9303.75"/>
    <n v="7443"/>
    <n v="5582.25"/>
    <m/>
    <x v="34"/>
    <x v="35"/>
    <n v="0"/>
    <x v="0"/>
    <x v="4"/>
    <x v="0"/>
    <n v="5582.25"/>
  </r>
  <r>
    <s v="A003"/>
    <x v="0"/>
    <s v="10026150"/>
    <x v="189"/>
    <s v="900"/>
    <s v="Vehicle Replacement U1-4 - 5 Year Life"/>
    <n v="-560"/>
    <n v="-84"/>
    <n v="-84"/>
    <n v="-56"/>
    <n v="-140"/>
    <n v="-112"/>
    <n v="-84"/>
    <m/>
    <x v="34"/>
    <x v="35"/>
    <n v="0"/>
    <x v="0"/>
    <x v="4"/>
    <x v="0"/>
    <n v="-84"/>
  </r>
  <r>
    <s v="A003"/>
    <x v="0"/>
    <s v="10023302"/>
    <x v="15"/>
    <s v="900"/>
    <s v="Water Management System,U34 - Water Management System, U34"/>
    <n v="602138.05000000005"/>
    <n v="90320.707500000004"/>
    <n v="90320.707500000004"/>
    <n v="60213.805"/>
    <n v="150534.51250000001"/>
    <n v="120427.61"/>
    <n v="90320.707500000004"/>
    <m/>
    <x v="34"/>
    <x v="35"/>
    <n v="0"/>
    <x v="0"/>
    <x v="4"/>
    <x v="0"/>
    <n v="90320.707500000004"/>
  </r>
  <r>
    <s v="A004"/>
    <x v="1"/>
    <s v="10026171"/>
    <x v="17"/>
    <s v="900"/>
    <s v="Cathodic Prot - Condenser U4 - Cathodic Prot-Condenser-U4"/>
    <n v="5214"/>
    <n v="782.1"/>
    <n v="782.1"/>
    <n v="521.4"/>
    <n v="1303.5"/>
    <n v="1042.8"/>
    <n v="782.1"/>
    <m/>
    <x v="34"/>
    <x v="35"/>
    <n v="0"/>
    <x v="0"/>
    <x v="4"/>
    <x v="0"/>
    <n v="782.1"/>
  </r>
  <r>
    <s v="A004"/>
    <x v="1"/>
    <s v="10026169"/>
    <x v="2"/>
    <s v="900"/>
    <s v="Cathodic Protection U34 - Cathodic Protection-U34"/>
    <n v="2025"/>
    <n v="303.75"/>
    <n v="303.75"/>
    <n v="202.5"/>
    <n v="506.25"/>
    <n v="405"/>
    <n v="303.75"/>
    <n v="303.75"/>
    <x v="34"/>
    <x v="35"/>
    <n v="-303.75"/>
    <x v="0"/>
    <x v="4"/>
    <x v="0"/>
    <n v="0"/>
  </r>
  <r>
    <s v="A004"/>
    <x v="1"/>
    <s v="10026184"/>
    <x v="71"/>
    <s v="900"/>
    <s v="Coal Belt Replacement U34 - Coal Belt Replacement U34"/>
    <n v="14118.14"/>
    <n v="2117.721"/>
    <n v="2117.721"/>
    <n v="1411.8140000000001"/>
    <n v="3529.5349999999999"/>
    <n v="2823.6280000000002"/>
    <n v="2117.721"/>
    <m/>
    <x v="34"/>
    <x v="35"/>
    <n v="0"/>
    <x v="0"/>
    <x v="4"/>
    <x v="0"/>
    <n v="2117.721"/>
  </r>
  <r>
    <s v="A004"/>
    <x v="1"/>
    <s v="10026170"/>
    <x v="180"/>
    <s v="900"/>
    <s v="Compressed Air System U34 - Compressed Air System-U34"/>
    <n v="4424.04"/>
    <n v="663.60599999999999"/>
    <n v="663.60599999999999"/>
    <n v="442.404"/>
    <n v="1106.01"/>
    <n v="884.80799999999999"/>
    <n v="663.60599999999999"/>
    <m/>
    <x v="34"/>
    <x v="35"/>
    <n v="0"/>
    <x v="0"/>
    <x v="4"/>
    <x v="0"/>
    <n v="663.60599999999999"/>
  </r>
  <r>
    <s v="A004"/>
    <x v="1"/>
    <s v="10026185"/>
    <x v="58"/>
    <s v="900"/>
    <s v="Drag Chain Gearbox U34 - Drag Chain Gearbox Rep-U34"/>
    <n v="-2741.19"/>
    <n v="-411.17849999999999"/>
    <n v="-411.17849999999999"/>
    <n v="-274.11900000000003"/>
    <n v="-685.29750000000001"/>
    <n v="-548.23800000000006"/>
    <n v="-411.17849999999999"/>
    <m/>
    <x v="34"/>
    <x v="35"/>
    <n v="0"/>
    <x v="0"/>
    <x v="4"/>
    <x v="0"/>
    <n v="-411.17849999999999"/>
  </r>
  <r>
    <s v="A004"/>
    <x v="1"/>
    <s v="10026188"/>
    <x v="4"/>
    <s v="900"/>
    <s v="Fire Pump Addition - Fire Pump Addition"/>
    <n v="9728.91"/>
    <n v="1459.3364999999999"/>
    <n v="1459.3364999999999"/>
    <n v="972.89099999999996"/>
    <n v="2432.2275"/>
    <n v="1945.7819999999999"/>
    <n v="1459.3364999999999"/>
    <m/>
    <x v="34"/>
    <x v="35"/>
    <n v="0"/>
    <x v="0"/>
    <x v="4"/>
    <x v="0"/>
    <n v="1459.3364999999999"/>
  </r>
  <r>
    <s v="A004"/>
    <x v="1"/>
    <s v="10025728"/>
    <x v="5"/>
    <s v="900"/>
    <s v="Groundwater Mitigation-U34 - Groundwater Mitigation-U34"/>
    <n v="5983.29"/>
    <n v="897.49350000000004"/>
    <n v="897.49350000000004"/>
    <n v="598.32899999999995"/>
    <n v="1495.8225"/>
    <n v="1196.6579999999999"/>
    <n v="897.49350000000004"/>
    <m/>
    <x v="34"/>
    <x v="35"/>
    <n v="0"/>
    <x v="0"/>
    <x v="4"/>
    <x v="0"/>
    <n v="897.49350000000004"/>
  </r>
  <r>
    <s v="A004"/>
    <x v="1"/>
    <s v="10025932"/>
    <x v="113"/>
    <s v="900"/>
    <s v="GSU Transformer U34 - U34 GSU Spare Transformer"/>
    <n v="1596.1"/>
    <n v="239.41499999999999"/>
    <n v="239.41499999999999"/>
    <n v="159.61000000000001"/>
    <n v="399.02499999999998"/>
    <n v="319.22000000000003"/>
    <n v="239.41499999999999"/>
    <m/>
    <x v="34"/>
    <x v="35"/>
    <n v="0"/>
    <x v="0"/>
    <x v="4"/>
    <x v="0"/>
    <n v="239.41499999999999"/>
  </r>
  <r>
    <s v="A004"/>
    <x v="1"/>
    <s v="10026186"/>
    <x v="181"/>
    <s v="900"/>
    <s v="Heavy Equipment Repl. - Heavy Equipment Replacement"/>
    <n v="193086.93"/>
    <n v="28963.039499999999"/>
    <n v="28963.039499999999"/>
    <n v="19308.692999999999"/>
    <n v="48271.732499999998"/>
    <n v="38617.385999999999"/>
    <n v="28963.039499999999"/>
    <m/>
    <x v="34"/>
    <x v="35"/>
    <n v="0"/>
    <x v="0"/>
    <x v="4"/>
    <x v="0"/>
    <n v="28963.039499999999"/>
  </r>
  <r>
    <s v="A004"/>
    <x v="1"/>
    <s v="10026149"/>
    <x v="184"/>
    <s v="900"/>
    <s v="Mobile Equipment U1-4 - 396- Power Equipment"/>
    <n v="2801.88"/>
    <n v="420.28199999999998"/>
    <n v="420.28199999999998"/>
    <n v="280.18799999999999"/>
    <n v="700.47"/>
    <n v="560.37599999999998"/>
    <n v="420.28199999999998"/>
    <m/>
    <x v="34"/>
    <x v="35"/>
    <n v="0"/>
    <x v="0"/>
    <x v="4"/>
    <x v="0"/>
    <n v="420.28199999999998"/>
  </r>
  <r>
    <s v="A004"/>
    <x v="1"/>
    <s v="10026141"/>
    <x v="6"/>
    <s v="900"/>
    <s v="Paving / Dust Control U1-4 - Plant Road Dust Control U14"/>
    <n v="21018.67"/>
    <n v="3152.8004999999998"/>
    <n v="3152.8004999999998"/>
    <n v="2101.8670000000002"/>
    <n v="5254.6674999999996"/>
    <n v="4203.7340000000004"/>
    <n v="3152.8004999999998"/>
    <m/>
    <x v="34"/>
    <x v="35"/>
    <n v="0"/>
    <x v="0"/>
    <x v="4"/>
    <x v="0"/>
    <n v="3152.8004999999998"/>
  </r>
  <r>
    <s v="A004"/>
    <x v="1"/>
    <s v="10026183"/>
    <x v="7"/>
    <s v="900"/>
    <s v="Scrubber ID Fan Inlet Duct Coat U34 - Scrubber ID Fan Inlet Duct Coating"/>
    <n v="46837.49"/>
    <n v="7025.6234999999997"/>
    <n v="7025.6234999999997"/>
    <n v="4683.7489999999998"/>
    <n v="11709.372499999999"/>
    <n v="9367.4979999999996"/>
    <n v="7025.6234999999997"/>
    <n v="7025.6234999999997"/>
    <x v="34"/>
    <x v="35"/>
    <n v="-7025.6234999999997"/>
    <x v="0"/>
    <x v="4"/>
    <x v="0"/>
    <n v="0"/>
  </r>
  <r>
    <s v="A004"/>
    <x v="1"/>
    <s v="10026182"/>
    <x v="8"/>
    <s v="900"/>
    <s v="Scrubber Lime Slaker Rpl U34 - Scrubber Lime Slaker Rpl-U34"/>
    <n v="9948.66"/>
    <n v="1492.299"/>
    <n v="1492.299"/>
    <n v="994.86599999999999"/>
    <n v="2487.165"/>
    <n v="1989.732"/>
    <n v="1492.299"/>
    <m/>
    <x v="34"/>
    <x v="35"/>
    <n v="0"/>
    <x v="0"/>
    <x v="4"/>
    <x v="0"/>
    <n v="1492.299"/>
  </r>
  <r>
    <s v="A004"/>
    <x v="1"/>
    <s v="10026168"/>
    <x v="9"/>
    <s v="900"/>
    <s v="Tepid Water Eyewash Station U34 - Tepid Water Eye WashStation,34"/>
    <n v="9372.0499999999993"/>
    <n v="1405.8074999999999"/>
    <n v="1405.8074999999999"/>
    <n v="937.20500000000004"/>
    <n v="2343.0124999999998"/>
    <n v="1874.41"/>
    <n v="1405.8074999999999"/>
    <m/>
    <x v="34"/>
    <x v="35"/>
    <n v="0"/>
    <x v="0"/>
    <x v="4"/>
    <x v="0"/>
    <n v="1405.8074999999999"/>
  </r>
  <r>
    <s v="A004"/>
    <x v="1"/>
    <s v="10026162"/>
    <x v="14"/>
    <s v="900"/>
    <s v="U34 Redundant PAC Cooling Tower - Redundant PAC Cooling Tower"/>
    <n v="37215"/>
    <n v="5582.25"/>
    <n v="5582.25"/>
    <n v="3721.5"/>
    <n v="9303.75"/>
    <n v="7443"/>
    <n v="5582.25"/>
    <m/>
    <x v="34"/>
    <x v="35"/>
    <n v="0"/>
    <x v="0"/>
    <x v="4"/>
    <x v="0"/>
    <n v="5582.25"/>
  </r>
  <r>
    <s v="A004"/>
    <x v="1"/>
    <s v="10026166"/>
    <x v="18"/>
    <s v="900"/>
    <s v="U4 Building Roof Replacement - Building Roof Repl., U4"/>
    <n v="1847.24"/>
    <n v="277.08600000000001"/>
    <n v="277.08600000000001"/>
    <n v="184.72399999999999"/>
    <n v="461.81"/>
    <n v="369.44799999999998"/>
    <n v="277.08600000000001"/>
    <m/>
    <x v="34"/>
    <x v="35"/>
    <n v="0"/>
    <x v="0"/>
    <x v="4"/>
    <x v="0"/>
    <n v="277.08600000000001"/>
  </r>
  <r>
    <s v="A004"/>
    <x v="1"/>
    <s v="10026173"/>
    <x v="178"/>
    <s v="900"/>
    <s v="U4 Mill Alley Crane/Hoist/Trolley - Mill Alley/Crane/Hoist/Trolley"/>
    <n v="42271.89"/>
    <n v="6340.7834999999995"/>
    <n v="6340.7834999999995"/>
    <n v="4227.1890000000003"/>
    <n v="10567.9725"/>
    <n v="8454.3780000000006"/>
    <n v="6340.7834999999995"/>
    <m/>
    <x v="34"/>
    <x v="35"/>
    <n v="0"/>
    <x v="0"/>
    <x v="4"/>
    <x v="0"/>
    <n v="6340.7834999999995"/>
  </r>
  <r>
    <s v="A004"/>
    <x v="1"/>
    <s v="10026150"/>
    <x v="189"/>
    <s v="900"/>
    <s v="Vehicle Replacement U1-4 - 5 Year Life"/>
    <n v="-560"/>
    <n v="-84"/>
    <n v="-84"/>
    <n v="-56"/>
    <n v="-140"/>
    <n v="-112"/>
    <n v="-84"/>
    <m/>
    <x v="34"/>
    <x v="35"/>
    <n v="0"/>
    <x v="0"/>
    <x v="4"/>
    <x v="0"/>
    <n v="-84"/>
  </r>
  <r>
    <s v="A004"/>
    <x v="1"/>
    <s v="10023302"/>
    <x v="15"/>
    <s v="900"/>
    <s v="Water Management System,U34 - Water Management System, U34"/>
    <n v="602137.97"/>
    <n v="90320.695500000002"/>
    <n v="90320.695500000002"/>
    <n v="60213.796999999999"/>
    <n v="150534.49249999999"/>
    <n v="120427.594"/>
    <n v="90320.695500000002"/>
    <m/>
    <x v="34"/>
    <x v="35"/>
    <n v="0"/>
    <x v="0"/>
    <x v="4"/>
    <x v="0"/>
    <n v="90320.695500000002"/>
  </r>
  <r>
    <s v="A003"/>
    <x v="0"/>
    <s v="10025713"/>
    <x v="40"/>
    <s v="900"/>
    <s v="Air Preheater-U4 - Air Preheater-U4"/>
    <n v="214627.49"/>
    <n v="32194.123500000002"/>
    <n v="32194.123500000002"/>
    <n v="21462.749"/>
    <n v="53656.872499999998"/>
    <n v="42925.498"/>
    <n v="32194.123500000002"/>
    <m/>
    <x v="35"/>
    <x v="36"/>
    <n v="0"/>
    <x v="0"/>
    <x v="4"/>
    <x v="0"/>
    <n v="32194.123500000002"/>
  </r>
  <r>
    <s v="A003"/>
    <x v="0"/>
    <s v="10026170"/>
    <x v="180"/>
    <s v="900"/>
    <s v="Compressed Air System U34 - Compressed Air System-U34"/>
    <n v="11337.34"/>
    <n v="1700.6010000000001"/>
    <n v="1700.6010000000001"/>
    <n v="1133.7339999999999"/>
    <n v="2834.335"/>
    <n v="2267.4679999999998"/>
    <n v="1700.6010000000001"/>
    <m/>
    <x v="35"/>
    <x v="36"/>
    <n v="0"/>
    <x v="0"/>
    <x v="4"/>
    <x v="0"/>
    <n v="1700.6010000000001"/>
  </r>
  <r>
    <s v="A003"/>
    <x v="0"/>
    <s v="10026185"/>
    <x v="58"/>
    <s v="900"/>
    <s v="Drag Chain Gearbox U34 - Drag Chain Gearbox Rep-U34"/>
    <n v="357.29"/>
    <n v="53.593499999999999"/>
    <n v="53.593499999999999"/>
    <n v="35.728999999999999"/>
    <n v="89.322500000000005"/>
    <n v="71.457999999999998"/>
    <n v="53.593499999999999"/>
    <m/>
    <x v="35"/>
    <x v="36"/>
    <n v="0"/>
    <x v="0"/>
    <x v="4"/>
    <x v="0"/>
    <n v="53.593499999999999"/>
  </r>
  <r>
    <s v="A003"/>
    <x v="0"/>
    <s v="10026188"/>
    <x v="4"/>
    <s v="900"/>
    <s v="Fire Pump Addition - Fire Pump Addition"/>
    <n v="20216.21"/>
    <n v="3032.4315000000001"/>
    <n v="3032.4315000000001"/>
    <n v="2021.6210000000001"/>
    <n v="5054.0524999999998"/>
    <n v="4043.2420000000002"/>
    <n v="3032.4315000000001"/>
    <m/>
    <x v="35"/>
    <x v="36"/>
    <n v="0"/>
    <x v="0"/>
    <x v="4"/>
    <x v="0"/>
    <n v="3032.4315000000001"/>
  </r>
  <r>
    <s v="A003"/>
    <x v="0"/>
    <s v="10025728"/>
    <x v="5"/>
    <s v="900"/>
    <s v="Groundwater Mitigation-U34 - Groundwater Mitigation-U34"/>
    <n v="0"/>
    <n v="0"/>
    <n v="0"/>
    <n v="0"/>
    <n v="0"/>
    <n v="0"/>
    <n v="0"/>
    <m/>
    <x v="35"/>
    <x v="36"/>
    <n v="0"/>
    <x v="0"/>
    <x v="4"/>
    <x v="0"/>
    <n v="0"/>
  </r>
  <r>
    <s v="A003"/>
    <x v="0"/>
    <s v="10026141"/>
    <x v="6"/>
    <s v="900"/>
    <s v="Paving / Dust Control U1-4 - Plant Road Dust Control U14"/>
    <n v="55897.36"/>
    <n v="8384.6039999999994"/>
    <n v="8384.6039999999994"/>
    <n v="5589.7359999999999"/>
    <n v="13974.34"/>
    <n v="11179.472"/>
    <n v="8384.6039999999994"/>
    <m/>
    <x v="35"/>
    <x v="36"/>
    <n v="0"/>
    <x v="0"/>
    <x v="4"/>
    <x v="0"/>
    <n v="8384.6039999999994"/>
  </r>
  <r>
    <s v="A003"/>
    <x v="0"/>
    <s v="10026183"/>
    <x v="7"/>
    <s v="900"/>
    <s v="Scrubber ID Fan Inlet Duct Coat U34 - Scrubber ID Fan Inlet Duct Coating"/>
    <n v="46837.49"/>
    <n v="7025.6234999999997"/>
    <n v="7025.6234999999997"/>
    <n v="4683.7489999999998"/>
    <n v="11709.372499999999"/>
    <n v="9367.4979999999996"/>
    <n v="7025.6234999999997"/>
    <n v="7025.62"/>
    <x v="35"/>
    <x v="36"/>
    <n v="-7025.62"/>
    <x v="0"/>
    <x v="4"/>
    <x v="0"/>
    <n v="3.4999999998035491E-3"/>
  </r>
  <r>
    <s v="A003"/>
    <x v="0"/>
    <s v="10026182"/>
    <x v="8"/>
    <s v="900"/>
    <s v="Scrubber Lime Slaker Rpl U34 - Scrubber Lime Slaker Rpl-U34"/>
    <n v="24161.19"/>
    <n v="3624.1785"/>
    <n v="3624.1785"/>
    <n v="2416.1190000000001"/>
    <n v="6040.2974999999997"/>
    <n v="4832.2380000000003"/>
    <n v="3624.1785"/>
    <m/>
    <x v="35"/>
    <x v="36"/>
    <n v="0"/>
    <x v="0"/>
    <x v="4"/>
    <x v="0"/>
    <n v="3624.1785"/>
  </r>
  <r>
    <s v="A003"/>
    <x v="0"/>
    <s v="10026148"/>
    <x v="10"/>
    <s v="900"/>
    <s v="Tools &amp; Equipment U1-4  - Tool &amp; Equipment Purchase-U14"/>
    <n v="1997.65"/>
    <n v="299.64749999999998"/>
    <n v="299.64749999999998"/>
    <n v="199.76499999999999"/>
    <n v="499.41250000000002"/>
    <n v="399.53"/>
    <n v="299.64749999999998"/>
    <m/>
    <x v="35"/>
    <x v="36"/>
    <n v="0"/>
    <x v="0"/>
    <x v="4"/>
    <x v="0"/>
    <n v="299.64749999999998"/>
  </r>
  <r>
    <s v="A003"/>
    <x v="0"/>
    <s v="10026167"/>
    <x v="11"/>
    <s v="900"/>
    <s v="U34 Building Roof Repl  - Building Roof Repl, U3-4"/>
    <n v="175"/>
    <n v="26.25"/>
    <n v="26.25"/>
    <n v="17.5"/>
    <n v="43.75"/>
    <n v="35"/>
    <n v="26.25"/>
    <m/>
    <x v="35"/>
    <x v="36"/>
    <n v="0"/>
    <x v="0"/>
    <x v="4"/>
    <x v="0"/>
    <n v="26.25"/>
  </r>
  <r>
    <s v="A003"/>
    <x v="0"/>
    <s v="10026174"/>
    <x v="12"/>
    <s v="900"/>
    <s v="U34 Diesel Tnk Fire Prot Foam Sys - U34 Diesel Tnk Fire Prot Foam Syst"/>
    <n v="33.33"/>
    <n v="4.9995000000000003"/>
    <n v="4.9995000000000003"/>
    <n v="3.3330000000000002"/>
    <n v="8.3324999999999996"/>
    <n v="6.6660000000000004"/>
    <n v="4.9995000000000003"/>
    <m/>
    <x v="35"/>
    <x v="36"/>
    <n v="0"/>
    <x v="0"/>
    <x v="4"/>
    <x v="0"/>
    <n v="4.9995000000000003"/>
  </r>
  <r>
    <s v="A003"/>
    <x v="0"/>
    <s v="10026598"/>
    <x v="190"/>
    <s v="900"/>
    <s v="Unit 3 Aux Transformer Replacement - AUX Transformer Unit 3"/>
    <n v="88052.68"/>
    <n v="13207.902"/>
    <n v="13207.902"/>
    <n v="8805.268"/>
    <n v="22013.17"/>
    <n v="17610.536"/>
    <n v="13207.902"/>
    <m/>
    <x v="35"/>
    <x v="36"/>
    <n v="0"/>
    <x v="0"/>
    <x v="4"/>
    <x v="0"/>
    <n v="13207.902"/>
  </r>
  <r>
    <s v="A003"/>
    <x v="0"/>
    <s v="10026150"/>
    <x v="189"/>
    <s v="900"/>
    <s v="Vehicle Replacement U1-4 - 5 Year Life"/>
    <n v="0"/>
    <n v="0"/>
    <n v="0"/>
    <n v="0"/>
    <n v="0"/>
    <n v="0"/>
    <n v="0"/>
    <m/>
    <x v="35"/>
    <x v="36"/>
    <n v="0"/>
    <x v="0"/>
    <x v="4"/>
    <x v="0"/>
    <n v="0"/>
  </r>
  <r>
    <s v="A003"/>
    <x v="0"/>
    <s v="10023302"/>
    <x v="15"/>
    <s v="900"/>
    <s v="Water Management System,U34 - Water Management System, U34"/>
    <n v="11129.9"/>
    <n v="1669.4849999999999"/>
    <n v="1669.4849999999999"/>
    <n v="1112.99"/>
    <n v="2782.4749999999999"/>
    <n v="2225.98"/>
    <n v="1669.4849999999999"/>
    <m/>
    <x v="35"/>
    <x v="36"/>
    <n v="0"/>
    <x v="0"/>
    <x v="4"/>
    <x v="0"/>
    <n v="1669.4849999999999"/>
  </r>
  <r>
    <s v="A004"/>
    <x v="1"/>
    <s v="10026526"/>
    <x v="186"/>
    <s v="900"/>
    <s v="AUX Transformer Unit 4 - AUX Transformer Unit 4"/>
    <n v="446307.81"/>
    <n v="66946.171499999997"/>
    <n v="66946.171499999997"/>
    <n v="44630.781000000003"/>
    <n v="111576.9525"/>
    <n v="89261.562000000005"/>
    <n v="66946.171499999997"/>
    <m/>
    <x v="35"/>
    <x v="36"/>
    <n v="0"/>
    <x v="0"/>
    <x v="4"/>
    <x v="0"/>
    <n v="66946.171499999997"/>
  </r>
  <r>
    <s v="A004"/>
    <x v="1"/>
    <s v="10026171"/>
    <x v="17"/>
    <s v="900"/>
    <s v="Cathodic Prot - Condenser U4 - Cathodic Prot-Condenser-U4"/>
    <n v="9823.32"/>
    <n v="1473.498"/>
    <n v="1473.498"/>
    <n v="982.33199999999999"/>
    <n v="2455.83"/>
    <n v="1964.664"/>
    <n v="1473.498"/>
    <m/>
    <x v="35"/>
    <x v="36"/>
    <n v="0"/>
    <x v="0"/>
    <x v="4"/>
    <x v="0"/>
    <n v="1473.498"/>
  </r>
  <r>
    <s v="A004"/>
    <x v="1"/>
    <s v="10026170"/>
    <x v="180"/>
    <s v="900"/>
    <s v="Compressed Air System U34 - Compressed Air System-U34"/>
    <n v="11337.27"/>
    <n v="1700.5905"/>
    <n v="1700.5905"/>
    <n v="1133.7270000000001"/>
    <n v="2834.3175000000001"/>
    <n v="2267.4540000000002"/>
    <n v="1700.5905"/>
    <m/>
    <x v="35"/>
    <x v="36"/>
    <n v="0"/>
    <x v="0"/>
    <x v="4"/>
    <x v="0"/>
    <n v="1700.5905"/>
  </r>
  <r>
    <s v="A004"/>
    <x v="1"/>
    <s v="10026185"/>
    <x v="58"/>
    <s v="900"/>
    <s v="Drag Chain Gearbox U34 - Drag Chain Gearbox Rep-U34"/>
    <n v="357.29"/>
    <n v="53.593499999999999"/>
    <n v="53.593499999999999"/>
    <n v="35.728999999999999"/>
    <n v="89.322500000000005"/>
    <n v="71.457999999999998"/>
    <n v="53.593499999999999"/>
    <m/>
    <x v="35"/>
    <x v="36"/>
    <n v="0"/>
    <x v="0"/>
    <x v="4"/>
    <x v="0"/>
    <n v="53.593499999999999"/>
  </r>
  <r>
    <s v="A004"/>
    <x v="1"/>
    <s v="10026188"/>
    <x v="4"/>
    <s v="900"/>
    <s v="Fire Pump Addition - Fire Pump Addition"/>
    <n v="20216.09"/>
    <n v="3032.4135000000001"/>
    <n v="3032.4135000000001"/>
    <n v="2021.6089999999999"/>
    <n v="5054.0225"/>
    <n v="4043.2179999999998"/>
    <n v="3032.4135000000001"/>
    <m/>
    <x v="35"/>
    <x v="36"/>
    <n v="0"/>
    <x v="0"/>
    <x v="4"/>
    <x v="0"/>
    <n v="3032.4135000000001"/>
  </r>
  <r>
    <s v="A004"/>
    <x v="1"/>
    <s v="10025728"/>
    <x v="5"/>
    <s v="900"/>
    <s v="Groundwater Mitigation-U34 - Groundwater Mitigation-U34"/>
    <n v="0"/>
    <n v="0"/>
    <n v="0"/>
    <n v="0"/>
    <n v="0"/>
    <n v="0"/>
    <n v="0"/>
    <m/>
    <x v="35"/>
    <x v="36"/>
    <n v="0"/>
    <x v="0"/>
    <x v="4"/>
    <x v="0"/>
    <n v="0"/>
  </r>
  <r>
    <s v="A004"/>
    <x v="1"/>
    <s v="10026141"/>
    <x v="6"/>
    <s v="900"/>
    <s v="Paving / Dust Control U1-4 - Plant Road Dust Control U14"/>
    <n v="55897.36"/>
    <n v="8384.6039999999994"/>
    <n v="8384.6039999999994"/>
    <n v="5589.7359999999999"/>
    <n v="13974.34"/>
    <n v="11179.472"/>
    <n v="8384.6039999999994"/>
    <m/>
    <x v="35"/>
    <x v="36"/>
    <n v="0"/>
    <x v="0"/>
    <x v="4"/>
    <x v="0"/>
    <n v="8384.6039999999994"/>
  </r>
  <r>
    <s v="A004"/>
    <x v="1"/>
    <s v="10026183"/>
    <x v="7"/>
    <s v="900"/>
    <s v="Scrubber ID Fan Inlet Duct Coat U34 - Scrubber ID Fan Inlet Duct Coating"/>
    <n v="46837.49"/>
    <n v="7025.6234999999997"/>
    <n v="7025.6234999999997"/>
    <n v="4683.7489999999998"/>
    <n v="11709.372499999999"/>
    <n v="9367.4979999999996"/>
    <n v="7025.6234999999997"/>
    <n v="7025.62"/>
    <x v="35"/>
    <x v="36"/>
    <n v="-7025.62"/>
    <x v="0"/>
    <x v="4"/>
    <x v="0"/>
    <n v="3.4999999998035491E-3"/>
  </r>
  <r>
    <s v="A004"/>
    <x v="1"/>
    <s v="10026182"/>
    <x v="8"/>
    <s v="900"/>
    <s v="Scrubber Lime Slaker Rpl U34 - Scrubber Lime Slaker Rpl-U34"/>
    <n v="24161.11"/>
    <n v="3624.1664999999998"/>
    <n v="3624.1664999999998"/>
    <n v="2416.1109999999999"/>
    <n v="6040.2775000000001"/>
    <n v="4832.2219999999998"/>
    <n v="3624.1664999999998"/>
    <m/>
    <x v="35"/>
    <x v="36"/>
    <n v="0"/>
    <x v="0"/>
    <x v="4"/>
    <x v="0"/>
    <n v="3624.1664999999998"/>
  </r>
  <r>
    <s v="A004"/>
    <x v="1"/>
    <s v="10026148"/>
    <x v="10"/>
    <s v="900"/>
    <s v="Tools &amp; Equipment U1-4  - Tool &amp; Equipment Purchase-U14"/>
    <n v="1997.65"/>
    <n v="299.64749999999998"/>
    <n v="299.64749999999998"/>
    <n v="199.76499999999999"/>
    <n v="499.41250000000002"/>
    <n v="399.53"/>
    <n v="299.64749999999998"/>
    <m/>
    <x v="35"/>
    <x v="36"/>
    <n v="0"/>
    <x v="0"/>
    <x v="4"/>
    <x v="0"/>
    <n v="299.64749999999998"/>
  </r>
  <r>
    <s v="A004"/>
    <x v="1"/>
    <s v="10026167"/>
    <x v="11"/>
    <s v="900"/>
    <s v="U34 Building Roof Repl  - Building Roof Repl, U3-4"/>
    <n v="175"/>
    <n v="26.25"/>
    <n v="26.25"/>
    <n v="17.5"/>
    <n v="43.75"/>
    <n v="35"/>
    <n v="26.25"/>
    <m/>
    <x v="35"/>
    <x v="36"/>
    <n v="0"/>
    <x v="0"/>
    <x v="4"/>
    <x v="0"/>
    <n v="26.25"/>
  </r>
  <r>
    <s v="A004"/>
    <x v="1"/>
    <s v="10026174"/>
    <x v="12"/>
    <s v="900"/>
    <s v="U34 Diesel Tnk Fire Prot Foam Sys - U34 Diesel Tnk Fire Prot Foam Syst"/>
    <n v="33.32"/>
    <n v="4.9980000000000002"/>
    <n v="4.9980000000000002"/>
    <n v="3.3319999999999999"/>
    <n v="8.33"/>
    <n v="6.6639999999999997"/>
    <n v="4.9980000000000002"/>
    <m/>
    <x v="35"/>
    <x v="36"/>
    <n v="0"/>
    <x v="0"/>
    <x v="4"/>
    <x v="0"/>
    <n v="4.9980000000000002"/>
  </r>
  <r>
    <s v="A004"/>
    <x v="1"/>
    <s v="10026160"/>
    <x v="191"/>
    <s v="900"/>
    <s v="U4 Hot Air Gate Replacement - Hot Air Gate Replacement-U4"/>
    <n v="100000"/>
    <n v="15000"/>
    <n v="15000"/>
    <n v="10000"/>
    <n v="25000"/>
    <n v="20000"/>
    <n v="15000"/>
    <m/>
    <x v="35"/>
    <x v="36"/>
    <n v="0"/>
    <x v="0"/>
    <x v="4"/>
    <x v="0"/>
    <n v="15000"/>
  </r>
  <r>
    <s v="A004"/>
    <x v="1"/>
    <s v="10026173"/>
    <x v="178"/>
    <s v="900"/>
    <s v="U4 Mill Alley Crane/Hoist/Trolley - Mill Alley/Crane/Hoist/Trolley"/>
    <n v="0"/>
    <n v="0"/>
    <n v="0"/>
    <n v="0"/>
    <n v="0"/>
    <n v="0"/>
    <n v="0"/>
    <m/>
    <x v="35"/>
    <x v="36"/>
    <n v="0"/>
    <x v="0"/>
    <x v="4"/>
    <x v="0"/>
    <n v="0"/>
  </r>
  <r>
    <s v="A004"/>
    <x v="1"/>
    <s v="10026165"/>
    <x v="19"/>
    <s v="900"/>
    <s v="U4 Plant Lighting - Plant Lighting Repl, U4"/>
    <n v="12452.98"/>
    <n v="1867.9469999999999"/>
    <n v="1867.9469999999999"/>
    <n v="1245.298"/>
    <n v="3113.2449999999999"/>
    <n v="2490.596"/>
    <n v="1867.9469999999999"/>
    <m/>
    <x v="35"/>
    <x v="36"/>
    <n v="0"/>
    <x v="0"/>
    <x v="4"/>
    <x v="0"/>
    <n v="1867.9469999999999"/>
  </r>
  <r>
    <s v="A004"/>
    <x v="1"/>
    <s v="10026150"/>
    <x v="189"/>
    <s v="900"/>
    <s v="Vehicle Replacement U1-4 - 5 Year Life"/>
    <n v="0"/>
    <n v="0"/>
    <n v="0"/>
    <n v="0"/>
    <n v="0"/>
    <n v="0"/>
    <n v="0"/>
    <m/>
    <x v="35"/>
    <x v="36"/>
    <n v="0"/>
    <x v="0"/>
    <x v="4"/>
    <x v="0"/>
    <n v="0"/>
  </r>
  <r>
    <s v="A004"/>
    <x v="1"/>
    <s v="10023302"/>
    <x v="15"/>
    <s v="900"/>
    <s v="Water Management System,U34 - Water Management System, U34"/>
    <n v="11129.83"/>
    <n v="1669.4745"/>
    <n v="1669.4745"/>
    <n v="1112.9829999999999"/>
    <n v="2782.4575"/>
    <n v="2225.9659999999999"/>
    <n v="1669.4745"/>
    <m/>
    <x v="35"/>
    <x v="36"/>
    <n v="0"/>
    <x v="0"/>
    <x v="4"/>
    <x v="0"/>
    <n v="1669.4745"/>
  </r>
  <r>
    <s v="A003"/>
    <x v="0"/>
    <s v="10025713"/>
    <x v="40"/>
    <s v="900"/>
    <s v="Air Preheater-U4 - Air Preheater-U4"/>
    <n v="70373"/>
    <n v="10555.95"/>
    <n v="10555.95"/>
    <n v="7037.3"/>
    <n v="17593.25"/>
    <n v="14074.6"/>
    <n v="10555.95"/>
    <m/>
    <x v="36"/>
    <x v="37"/>
    <n v="0"/>
    <x v="0"/>
    <x v="4"/>
    <x v="0"/>
    <n v="10555.95"/>
  </r>
  <r>
    <s v="A003"/>
    <x v="0"/>
    <s v="10026144"/>
    <x v="0"/>
    <s v="900"/>
    <s v="Aux Service Building Elevator U1-4 - Aux Service Building Elevator"/>
    <n v="28848.65"/>
    <n v="4327.2974999999997"/>
    <n v="4327.2974999999997"/>
    <n v="2884.8649999999998"/>
    <n v="7212.1625000000004"/>
    <n v="5769.73"/>
    <n v="4327.2974999999997"/>
    <m/>
    <x v="36"/>
    <x v="37"/>
    <n v="0"/>
    <x v="0"/>
    <x v="4"/>
    <x v="0"/>
    <n v="4327.2974999999997"/>
  </r>
  <r>
    <s v="A003"/>
    <x v="0"/>
    <s v="10026170"/>
    <x v="180"/>
    <s v="900"/>
    <s v="Compressed Air System U34 - Compressed Air System-U34"/>
    <n v="5275.78"/>
    <n v="791.36699999999996"/>
    <n v="791.36699999999996"/>
    <n v="527.57799999999997"/>
    <n v="1318.9449999999999"/>
    <n v="1055.1559999999999"/>
    <n v="791.36699999999996"/>
    <m/>
    <x v="36"/>
    <x v="37"/>
    <n v="0"/>
    <x v="0"/>
    <x v="4"/>
    <x v="0"/>
    <n v="791.36699999999996"/>
  </r>
  <r>
    <s v="A003"/>
    <x v="0"/>
    <s v="10026163"/>
    <x v="75"/>
    <s v="900"/>
    <s v="Demineralizer Resin Repl U34 - Demineralizer Resin Repl-U34"/>
    <n v="38062.5"/>
    <n v="5709.375"/>
    <n v="5709.375"/>
    <n v="3806.25"/>
    <n v="9515.625"/>
    <n v="7612.5"/>
    <n v="5709.375"/>
    <m/>
    <x v="36"/>
    <x v="37"/>
    <n v="0"/>
    <x v="0"/>
    <x v="4"/>
    <x v="0"/>
    <n v="5709.375"/>
  </r>
  <r>
    <s v="A003"/>
    <x v="0"/>
    <s v="10026190"/>
    <x v="3"/>
    <s v="900"/>
    <s v="Fire Protection Underground Piping - Fire Protection Underground Piping"/>
    <n v="8226.36"/>
    <n v="1233.954"/>
    <n v="1233.954"/>
    <n v="822.63599999999997"/>
    <n v="2056.59"/>
    <n v="1645.2719999999999"/>
    <n v="1233.954"/>
    <m/>
    <x v="36"/>
    <x v="37"/>
    <n v="0"/>
    <x v="0"/>
    <x v="4"/>
    <x v="0"/>
    <n v="1233.954"/>
  </r>
  <r>
    <s v="A003"/>
    <x v="0"/>
    <s v="10026188"/>
    <x v="4"/>
    <s v="900"/>
    <s v="Fire Pump Addition - Fire Pump Addition"/>
    <n v="1986.97"/>
    <n v="298.0455"/>
    <n v="298.0455"/>
    <n v="198.697"/>
    <n v="496.74250000000001"/>
    <n v="397.39400000000001"/>
    <n v="298.0455"/>
    <m/>
    <x v="36"/>
    <x v="37"/>
    <n v="0"/>
    <x v="0"/>
    <x v="4"/>
    <x v="0"/>
    <n v="298.0455"/>
  </r>
  <r>
    <s v="A003"/>
    <x v="0"/>
    <s v="10025728"/>
    <x v="5"/>
    <s v="900"/>
    <s v="Groundwater Mitigation-U34 - Groundwater Mitigation-U34"/>
    <n v="24688.85"/>
    <n v="3703.3274999999999"/>
    <n v="3703.3274999999999"/>
    <n v="2468.8850000000002"/>
    <n v="6172.2124999999996"/>
    <n v="4937.7700000000004"/>
    <n v="3703.3274999999999"/>
    <m/>
    <x v="36"/>
    <x v="37"/>
    <n v="0"/>
    <x v="0"/>
    <x v="4"/>
    <x v="0"/>
    <n v="3703.3274999999999"/>
  </r>
  <r>
    <s v="A003"/>
    <x v="0"/>
    <s v="10026141"/>
    <x v="6"/>
    <s v="900"/>
    <s v="Paving / Dust Control U1-4 - Plant Road Dust Control U14"/>
    <n v="268.83"/>
    <n v="40.3245"/>
    <n v="40.3245"/>
    <n v="26.882999999999999"/>
    <n v="67.207499999999996"/>
    <n v="53.765999999999998"/>
    <n v="40.3245"/>
    <m/>
    <x v="36"/>
    <x v="37"/>
    <n v="0"/>
    <x v="0"/>
    <x v="4"/>
    <x v="0"/>
    <n v="40.3245"/>
  </r>
  <r>
    <s v="A003"/>
    <x v="0"/>
    <s v="10026164"/>
    <x v="179"/>
    <s v="900"/>
    <s v="Plant Lighting U3 - Plant Lighting Repl, U3"/>
    <n v="38242"/>
    <n v="5736.3"/>
    <n v="5736.3"/>
    <n v="3824.2"/>
    <n v="9560.5"/>
    <n v="7648.4"/>
    <n v="5736.3"/>
    <m/>
    <x v="36"/>
    <x v="37"/>
    <n v="0"/>
    <x v="0"/>
    <x v="4"/>
    <x v="0"/>
    <n v="5736.3"/>
  </r>
  <r>
    <s v="A003"/>
    <x v="0"/>
    <s v="10026182"/>
    <x v="8"/>
    <s v="900"/>
    <s v="Scrubber Lime Slaker Rpl U34 - Scrubber Lime Slaker Rpl-U34"/>
    <n v="16313.23"/>
    <n v="2446.9845"/>
    <n v="2446.9845"/>
    <n v="1631.3230000000001"/>
    <n v="4078.3074999999999"/>
    <n v="3262.6460000000002"/>
    <n v="2446.9845"/>
    <m/>
    <x v="36"/>
    <x v="37"/>
    <n v="0"/>
    <x v="0"/>
    <x v="4"/>
    <x v="0"/>
    <n v="2446.9845"/>
  </r>
  <r>
    <s v="A003"/>
    <x v="0"/>
    <s v="10026148"/>
    <x v="10"/>
    <s v="900"/>
    <s v="Tools &amp; Equipment U1-4  - Tool &amp; Equipment Purchase-U14"/>
    <n v="3675.03"/>
    <n v="551.25450000000001"/>
    <n v="551.25450000000001"/>
    <n v="367.50299999999999"/>
    <n v="918.75750000000005"/>
    <n v="735.00599999999997"/>
    <n v="551.25450000000001"/>
    <m/>
    <x v="36"/>
    <x v="37"/>
    <n v="0"/>
    <x v="0"/>
    <x v="4"/>
    <x v="0"/>
    <n v="551.25450000000001"/>
  </r>
  <r>
    <s v="A003"/>
    <x v="0"/>
    <s v="10026174"/>
    <x v="12"/>
    <s v="900"/>
    <s v="U34 Diesel Tnk Fire Prot Foam Sys - U34 Diesel Tnk Fire Prot Foam Syst"/>
    <n v="5868.05"/>
    <n v="880.20749999999998"/>
    <n v="880.20749999999998"/>
    <n v="586.80499999999995"/>
    <n v="1467.0125"/>
    <n v="1173.6099999999999"/>
    <n v="880.20749999999998"/>
    <m/>
    <x v="36"/>
    <x v="37"/>
    <n v="0"/>
    <x v="0"/>
    <x v="4"/>
    <x v="0"/>
    <n v="880.20749999999998"/>
  </r>
  <r>
    <s v="A003"/>
    <x v="0"/>
    <s v="10026162"/>
    <x v="14"/>
    <s v="900"/>
    <s v="U34 Redundant PAC Cooling Tower - Redundant PAC Cooling Tower"/>
    <n v="8977.08"/>
    <n v="1346.5619999999999"/>
    <n v="1346.5619999999999"/>
    <n v="897.70799999999997"/>
    <n v="2244.27"/>
    <n v="1795.4159999999999"/>
    <n v="1346.5619999999999"/>
    <m/>
    <x v="36"/>
    <x v="37"/>
    <n v="0"/>
    <x v="0"/>
    <x v="4"/>
    <x v="0"/>
    <n v="1346.5619999999999"/>
  </r>
  <r>
    <s v="A003"/>
    <x v="0"/>
    <s v="10023302"/>
    <x v="15"/>
    <s v="900"/>
    <s v="Water Management System,U34 - Water Management System, U34"/>
    <n v="3160.71"/>
    <n v="474.10649999999998"/>
    <n v="474.10649999999998"/>
    <n v="316.07100000000003"/>
    <n v="790.17750000000001"/>
    <n v="632.14200000000005"/>
    <n v="474.10649999999998"/>
    <m/>
    <x v="36"/>
    <x v="37"/>
    <n v="0"/>
    <x v="0"/>
    <x v="4"/>
    <x v="0"/>
    <n v="474.10649999999998"/>
  </r>
  <r>
    <s v="A004"/>
    <x v="1"/>
    <s v="10026144"/>
    <x v="0"/>
    <s v="900"/>
    <s v="Aux Service Building Elevator U1-4 - Aux Service Building Elevator"/>
    <n v="28848.67"/>
    <n v="4327.3005000000003"/>
    <n v="4327.3005000000003"/>
    <n v="2884.8670000000002"/>
    <n v="7212.1674999999996"/>
    <n v="5769.7340000000004"/>
    <n v="4327.3005000000003"/>
    <m/>
    <x v="36"/>
    <x v="37"/>
    <n v="0"/>
    <x v="0"/>
    <x v="4"/>
    <x v="0"/>
    <n v="4327.3005000000003"/>
  </r>
  <r>
    <s v="A004"/>
    <x v="1"/>
    <s v="10026526"/>
    <x v="186"/>
    <s v="900"/>
    <s v="AUX Transformer Unit 4 - AUX Transformer Unit 4"/>
    <n v="2073.5"/>
    <n v="311.02499999999998"/>
    <n v="311.02499999999998"/>
    <n v="207.35"/>
    <n v="518.375"/>
    <n v="414.7"/>
    <n v="311.02499999999998"/>
    <m/>
    <x v="36"/>
    <x v="37"/>
    <n v="0"/>
    <x v="0"/>
    <x v="4"/>
    <x v="0"/>
    <n v="311.02499999999998"/>
  </r>
  <r>
    <s v="A004"/>
    <x v="1"/>
    <s v="10026171"/>
    <x v="17"/>
    <s v="900"/>
    <s v="Cathodic Prot - Condenser U4 - Cathodic Prot-Condenser-U4"/>
    <n v="9020.4500000000007"/>
    <n v="1353.0675000000001"/>
    <n v="1353.0675000000001"/>
    <n v="902.04499999999996"/>
    <n v="2255.1125000000002"/>
    <n v="1804.09"/>
    <n v="1353.0675000000001"/>
    <m/>
    <x v="36"/>
    <x v="37"/>
    <n v="0"/>
    <x v="0"/>
    <x v="4"/>
    <x v="0"/>
    <n v="1353.0675000000001"/>
  </r>
  <r>
    <s v="A004"/>
    <x v="1"/>
    <s v="10026170"/>
    <x v="180"/>
    <s v="900"/>
    <s v="Compressed Air System U34 - Compressed Air System-U34"/>
    <n v="5275.77"/>
    <n v="791.3655"/>
    <n v="791.3655"/>
    <n v="527.577"/>
    <n v="1318.9425000000001"/>
    <n v="1055.154"/>
    <n v="791.3655"/>
    <m/>
    <x v="36"/>
    <x v="37"/>
    <n v="0"/>
    <x v="0"/>
    <x v="4"/>
    <x v="0"/>
    <n v="791.3655"/>
  </r>
  <r>
    <s v="A004"/>
    <x v="1"/>
    <s v="10026163"/>
    <x v="75"/>
    <s v="900"/>
    <s v="Demineralizer Resin Repl U34 - Demineralizer Resin Repl-U34"/>
    <n v="38062.5"/>
    <n v="5709.375"/>
    <n v="5709.375"/>
    <n v="3806.25"/>
    <n v="9515.625"/>
    <n v="7612.5"/>
    <n v="5709.375"/>
    <m/>
    <x v="36"/>
    <x v="37"/>
    <n v="0"/>
    <x v="0"/>
    <x v="4"/>
    <x v="0"/>
    <n v="5709.375"/>
  </r>
  <r>
    <s v="A004"/>
    <x v="1"/>
    <s v="10026190"/>
    <x v="3"/>
    <s v="900"/>
    <s v="Fire Protection Underground Piping - Fire Protection Underground Piping"/>
    <n v="8226.4"/>
    <n v="1233.96"/>
    <n v="1233.96"/>
    <n v="822.64"/>
    <n v="2056.6"/>
    <n v="1645.28"/>
    <n v="1233.96"/>
    <m/>
    <x v="36"/>
    <x v="37"/>
    <n v="0"/>
    <x v="0"/>
    <x v="4"/>
    <x v="0"/>
    <n v="1233.96"/>
  </r>
  <r>
    <s v="A004"/>
    <x v="1"/>
    <s v="10026188"/>
    <x v="4"/>
    <s v="900"/>
    <s v="Fire Pump Addition - Fire Pump Addition"/>
    <n v="1986.99"/>
    <n v="298.04849999999999"/>
    <n v="298.04849999999999"/>
    <n v="198.69900000000001"/>
    <n v="496.7475"/>
    <n v="397.39800000000002"/>
    <n v="298.04849999999999"/>
    <m/>
    <x v="36"/>
    <x v="37"/>
    <n v="0"/>
    <x v="0"/>
    <x v="4"/>
    <x v="0"/>
    <n v="298.04849999999999"/>
  </r>
  <r>
    <s v="A004"/>
    <x v="1"/>
    <s v="10025728"/>
    <x v="5"/>
    <s v="900"/>
    <s v="Groundwater Mitigation-U34 - Groundwater Mitigation-U34"/>
    <n v="24688.86"/>
    <n v="3703.3290000000002"/>
    <n v="3703.3290000000002"/>
    <n v="2468.886"/>
    <n v="6172.2150000000001"/>
    <n v="4937.7719999999999"/>
    <n v="3703.3290000000002"/>
    <m/>
    <x v="36"/>
    <x v="37"/>
    <n v="0"/>
    <x v="0"/>
    <x v="4"/>
    <x v="0"/>
    <n v="3703.3290000000002"/>
  </r>
  <r>
    <s v="A004"/>
    <x v="1"/>
    <s v="10026141"/>
    <x v="6"/>
    <s v="900"/>
    <s v="Paving / Dust Control U1-4 - Plant Road Dust Control U14"/>
    <n v="268.82"/>
    <n v="40.323"/>
    <n v="40.323"/>
    <n v="26.882000000000001"/>
    <n v="67.204999999999998"/>
    <n v="53.764000000000003"/>
    <n v="40.323"/>
    <m/>
    <x v="36"/>
    <x v="37"/>
    <n v="0"/>
    <x v="0"/>
    <x v="4"/>
    <x v="0"/>
    <n v="40.323"/>
  </r>
  <r>
    <s v="A004"/>
    <x v="1"/>
    <s v="10026182"/>
    <x v="8"/>
    <s v="900"/>
    <s v="Scrubber Lime Slaker Rpl U34 - Scrubber Lime Slaker Rpl-U34"/>
    <n v="16313.19"/>
    <n v="2446.9785000000002"/>
    <n v="2446.9785000000002"/>
    <n v="1631.319"/>
    <n v="4078.2975000000001"/>
    <n v="3262.6379999999999"/>
    <n v="2446.9785000000002"/>
    <m/>
    <x v="36"/>
    <x v="37"/>
    <n v="0"/>
    <x v="0"/>
    <x v="4"/>
    <x v="0"/>
    <n v="2446.9785000000002"/>
  </r>
  <r>
    <s v="A004"/>
    <x v="1"/>
    <s v="10026148"/>
    <x v="10"/>
    <s v="900"/>
    <s v="Tools &amp; Equipment U1-4  - Tool &amp; Equipment Purchase-U14"/>
    <n v="3675.03"/>
    <n v="551.25450000000001"/>
    <n v="551.25450000000001"/>
    <n v="367.50299999999999"/>
    <n v="918.75750000000005"/>
    <n v="735.00599999999997"/>
    <n v="551.25450000000001"/>
    <m/>
    <x v="36"/>
    <x v="37"/>
    <n v="0"/>
    <x v="0"/>
    <x v="4"/>
    <x v="0"/>
    <n v="551.25450000000001"/>
  </r>
  <r>
    <s v="A004"/>
    <x v="1"/>
    <s v="10026174"/>
    <x v="12"/>
    <s v="900"/>
    <s v="U34 Diesel Tnk Fire Prot Foam Sys - U34 Diesel Tnk Fire Prot Foam Syst"/>
    <n v="5868.05"/>
    <n v="880.20749999999998"/>
    <n v="880.20749999999998"/>
    <n v="586.80499999999995"/>
    <n v="1467.0125"/>
    <n v="1173.6099999999999"/>
    <n v="880.20749999999998"/>
    <m/>
    <x v="36"/>
    <x v="37"/>
    <n v="0"/>
    <x v="0"/>
    <x v="4"/>
    <x v="0"/>
    <n v="880.20749999999998"/>
  </r>
  <r>
    <s v="A004"/>
    <x v="1"/>
    <s v="10026162"/>
    <x v="14"/>
    <s v="900"/>
    <s v="U34 Redundant PAC Cooling Tower - Redundant PAC Cooling Tower"/>
    <n v="8976.34"/>
    <n v="1346.451"/>
    <n v="1346.451"/>
    <n v="897.63400000000001"/>
    <n v="2244.085"/>
    <n v="1795.268"/>
    <n v="1346.451"/>
    <m/>
    <x v="36"/>
    <x v="37"/>
    <n v="0"/>
    <x v="0"/>
    <x v="4"/>
    <x v="0"/>
    <n v="1346.451"/>
  </r>
  <r>
    <s v="A004"/>
    <x v="1"/>
    <s v="10026777"/>
    <x v="192"/>
    <s v="900"/>
    <s v="U4 Boiler and Aux Air Replacement - U4 Boiler and Aux Air Replacement"/>
    <n v="25000"/>
    <n v="3750"/>
    <n v="3750"/>
    <n v="2500"/>
    <n v="6250"/>
    <n v="5000"/>
    <n v="3750"/>
    <m/>
    <x v="36"/>
    <x v="37"/>
    <n v="0"/>
    <x v="0"/>
    <x v="4"/>
    <x v="0"/>
    <n v="3750"/>
  </r>
  <r>
    <s v="A004"/>
    <x v="1"/>
    <s v="10026166"/>
    <x v="18"/>
    <s v="900"/>
    <s v="U4 Building Roof Replacement - Building Roof Repl., U4"/>
    <n v="2273.0300000000002"/>
    <n v="340.9545"/>
    <n v="340.9545"/>
    <n v="227.303"/>
    <n v="568.25750000000005"/>
    <n v="454.60599999999999"/>
    <n v="340.9545"/>
    <m/>
    <x v="36"/>
    <x v="37"/>
    <n v="0"/>
    <x v="0"/>
    <x v="4"/>
    <x v="0"/>
    <n v="340.9545"/>
  </r>
  <r>
    <s v="A004"/>
    <x v="1"/>
    <s v="10026165"/>
    <x v="19"/>
    <s v="900"/>
    <s v="U4 Plant Lighting - Plant Lighting Repl, U4"/>
    <n v="15470.49"/>
    <n v="2320.5735"/>
    <n v="2320.5735"/>
    <n v="1547.049"/>
    <n v="3867.6224999999999"/>
    <n v="3094.098"/>
    <n v="2320.5735"/>
    <m/>
    <x v="36"/>
    <x v="37"/>
    <n v="0"/>
    <x v="0"/>
    <x v="4"/>
    <x v="0"/>
    <n v="2320.5735"/>
  </r>
  <r>
    <s v="A004"/>
    <x v="1"/>
    <s v="10026778"/>
    <x v="36"/>
    <s v="900"/>
    <s v="U4 SOFA Bucket Replacement - U4 SOFA Bucket Replacement"/>
    <n v="25000"/>
    <n v="3750"/>
    <n v="3750"/>
    <n v="2500"/>
    <n v="6250"/>
    <n v="5000"/>
    <n v="3750"/>
    <m/>
    <x v="36"/>
    <x v="37"/>
    <n v="0"/>
    <x v="0"/>
    <x v="4"/>
    <x v="0"/>
    <n v="3750"/>
  </r>
  <r>
    <s v="A004"/>
    <x v="1"/>
    <s v="10026779"/>
    <x v="37"/>
    <s v="900"/>
    <s v="U4 TOFA Bucket Replacement  - U4 TOFA Bucket Replacement "/>
    <n v="25000"/>
    <n v="3750"/>
    <n v="3750"/>
    <n v="2500"/>
    <n v="6250"/>
    <n v="5000"/>
    <n v="3750"/>
    <m/>
    <x v="36"/>
    <x v="37"/>
    <n v="0"/>
    <x v="0"/>
    <x v="4"/>
    <x v="0"/>
    <n v="3750"/>
  </r>
  <r>
    <s v="A004"/>
    <x v="1"/>
    <s v="10023302"/>
    <x v="15"/>
    <s v="900"/>
    <s v="Water Management System,U34 - Water Management System, U34"/>
    <n v="3160.71"/>
    <n v="474.10649999999998"/>
    <n v="474.10649999999998"/>
    <n v="316.07100000000003"/>
    <n v="790.17750000000001"/>
    <n v="632.14200000000005"/>
    <n v="474.10649999999998"/>
    <m/>
    <x v="36"/>
    <x v="37"/>
    <n v="0"/>
    <x v="0"/>
    <x v="4"/>
    <x v="0"/>
    <n v="474.10649999999998"/>
  </r>
  <r>
    <s v="A003"/>
    <x v="0"/>
    <s v="10026144"/>
    <x v="0"/>
    <s v="900"/>
    <s v="Aux Service Building Elevator U1-4 - Aux Service Building Elevator"/>
    <n v="28848.68"/>
    <n v="4327.3019999999997"/>
    <n v="4327.3019999999997"/>
    <n v="2884.8679999999999"/>
    <n v="7212.17"/>
    <n v="5769.7359999999999"/>
    <n v="4327.3019999999997"/>
    <m/>
    <x v="37"/>
    <x v="15"/>
    <n v="0"/>
    <x v="0"/>
    <x v="4"/>
    <x v="0"/>
    <n v="4327.3019999999997"/>
  </r>
  <r>
    <s v="A003"/>
    <x v="0"/>
    <s v="10026798"/>
    <x v="1"/>
    <s v="900"/>
    <s v="Brake/Shear/Elect Shop/CaBr System  - Brake/Shear/Elect Shop/CaBr System "/>
    <n v="2116.85"/>
    <n v="317.52749999999997"/>
    <n v="317.52749999999997"/>
    <n v="211.685"/>
    <n v="529.21249999999998"/>
    <n v="423.37"/>
    <n v="317.52749999999997"/>
    <m/>
    <x v="37"/>
    <x v="15"/>
    <n v="0"/>
    <x v="0"/>
    <x v="4"/>
    <x v="0"/>
    <n v="317.52749999999997"/>
  </r>
  <r>
    <s v="A003"/>
    <x v="0"/>
    <s v="10026190"/>
    <x v="3"/>
    <s v="900"/>
    <s v="Fire Protection Underground Piping - Fire Protection Underground Piping"/>
    <n v="23934.95"/>
    <n v="3590.2424999999998"/>
    <n v="3590.2424999999998"/>
    <n v="2393.4949999999999"/>
    <n v="5983.7375000000002"/>
    <n v="4786.99"/>
    <n v="3590.2424999999998"/>
    <m/>
    <x v="37"/>
    <x v="15"/>
    <n v="0"/>
    <x v="0"/>
    <x v="4"/>
    <x v="0"/>
    <n v="3590.2424999999998"/>
  </r>
  <r>
    <s v="A003"/>
    <x v="0"/>
    <s v="10026188"/>
    <x v="4"/>
    <s v="900"/>
    <s v="Fire Pump Addition - Fire Pump Addition"/>
    <n v="49585.49"/>
    <n v="7437.8235000000004"/>
    <n v="7437.8235000000004"/>
    <n v="4958.549"/>
    <n v="12396.372499999999"/>
    <n v="9917.098"/>
    <n v="7437.8235000000004"/>
    <m/>
    <x v="37"/>
    <x v="15"/>
    <n v="0"/>
    <x v="0"/>
    <x v="4"/>
    <x v="0"/>
    <n v="7437.8235000000004"/>
  </r>
  <r>
    <s v="A003"/>
    <x v="0"/>
    <s v="10025728"/>
    <x v="5"/>
    <s v="900"/>
    <s v="Groundwater Mitigation-U34 - Groundwater Mitigation-U34"/>
    <n v="41632.25"/>
    <n v="6244.8374999999996"/>
    <n v="6244.8374999999996"/>
    <n v="4163.2250000000004"/>
    <n v="10408.0625"/>
    <n v="8326.4500000000007"/>
    <n v="6244.8374999999996"/>
    <m/>
    <x v="37"/>
    <x v="15"/>
    <n v="0"/>
    <x v="0"/>
    <x v="4"/>
    <x v="0"/>
    <n v="6244.8374999999996"/>
  </r>
  <r>
    <s v="A003"/>
    <x v="0"/>
    <s v="10026141"/>
    <x v="6"/>
    <s v="900"/>
    <s v="Paving / Dust Control U1-4 - Plant Road Dust Control U14"/>
    <n v="56351.53"/>
    <n v="8452.7294999999995"/>
    <n v="8452.7294999999995"/>
    <n v="5635.1530000000002"/>
    <n v="14087.8825"/>
    <n v="11270.306"/>
    <n v="8452.7294999999995"/>
    <m/>
    <x v="37"/>
    <x v="15"/>
    <n v="0"/>
    <x v="0"/>
    <x v="4"/>
    <x v="0"/>
    <n v="8452.7294999999995"/>
  </r>
  <r>
    <s v="A003"/>
    <x v="0"/>
    <s v="10026164"/>
    <x v="179"/>
    <s v="900"/>
    <s v="Plant Lighting U3 - Plant Lighting Repl, U3"/>
    <n v="16530.28"/>
    <n v="2479.5419999999999"/>
    <n v="2479.5419999999999"/>
    <n v="1653.028"/>
    <n v="4132.57"/>
    <n v="3306.056"/>
    <n v="2479.5419999999999"/>
    <m/>
    <x v="37"/>
    <x v="15"/>
    <n v="0"/>
    <x v="0"/>
    <x v="4"/>
    <x v="0"/>
    <n v="2479.5419999999999"/>
  </r>
  <r>
    <s v="A003"/>
    <x v="0"/>
    <s v="10026182"/>
    <x v="8"/>
    <s v="900"/>
    <s v="Scrubber Lime Slaker Rpl U34 - Scrubber Lime Slaker Rpl-U34"/>
    <n v="3005.39"/>
    <n v="450.80849999999998"/>
    <n v="450.80849999999998"/>
    <n v="300.53899999999999"/>
    <n v="751.34749999999997"/>
    <n v="601.07799999999997"/>
    <n v="450.80849999999998"/>
    <m/>
    <x v="37"/>
    <x v="15"/>
    <n v="0"/>
    <x v="0"/>
    <x v="4"/>
    <x v="0"/>
    <n v="450.80849999999998"/>
  </r>
  <r>
    <s v="A003"/>
    <x v="0"/>
    <s v="10026139"/>
    <x v="188"/>
    <s v="900"/>
    <s v="Site Drainage U1-4 - Plantsite Drainage System U14"/>
    <n v="74080.490000000005"/>
    <n v="11112.0735"/>
    <n v="11112.0735"/>
    <n v="7408.049"/>
    <n v="18520.122500000001"/>
    <n v="14816.098"/>
    <n v="11112.0735"/>
    <m/>
    <x v="37"/>
    <x v="15"/>
    <n v="0"/>
    <x v="0"/>
    <x v="4"/>
    <x v="0"/>
    <n v="11112.0735"/>
  </r>
  <r>
    <s v="A003"/>
    <x v="0"/>
    <s v="10026168"/>
    <x v="9"/>
    <s v="900"/>
    <s v="Tepid Water Eyewash Station U34 - Tepid Water Eye WashStation,34"/>
    <n v="138.21"/>
    <n v="20.7315"/>
    <n v="20.7315"/>
    <n v="13.821"/>
    <n v="34.552500000000002"/>
    <n v="27.641999999999999"/>
    <n v="20.7315"/>
    <m/>
    <x v="37"/>
    <x v="15"/>
    <n v="0"/>
    <x v="0"/>
    <x v="4"/>
    <x v="0"/>
    <n v="20.7315"/>
  </r>
  <r>
    <s v="A003"/>
    <x v="0"/>
    <s v="10026148"/>
    <x v="10"/>
    <s v="900"/>
    <s v="Tools &amp; Equipment U1-4  - Tool &amp; Equipment Purchase-U14"/>
    <n v="3998.03"/>
    <n v="599.70450000000005"/>
    <n v="599.70450000000005"/>
    <n v="399.803"/>
    <n v="999.50750000000005"/>
    <n v="799.60599999999999"/>
    <n v="599.70450000000005"/>
    <m/>
    <x v="37"/>
    <x v="15"/>
    <n v="0"/>
    <x v="0"/>
    <x v="4"/>
    <x v="0"/>
    <n v="599.70450000000005"/>
  </r>
  <r>
    <s v="A003"/>
    <x v="0"/>
    <s v="10026174"/>
    <x v="12"/>
    <s v="900"/>
    <s v="U34 Diesel Tnk Fire Prot Foam Sys - U34 Diesel Tnk Fire Prot Foam Syst"/>
    <n v="3189.23"/>
    <n v="478.3845"/>
    <n v="478.3845"/>
    <n v="318.923"/>
    <n v="797.3075"/>
    <n v="637.846"/>
    <n v="478.3845"/>
    <m/>
    <x v="37"/>
    <x v="15"/>
    <n v="0"/>
    <x v="0"/>
    <x v="4"/>
    <x v="0"/>
    <n v="478.3845"/>
  </r>
  <r>
    <s v="A003"/>
    <x v="0"/>
    <s v="10026177"/>
    <x v="13"/>
    <s v="900"/>
    <s v="U34 EHP Dry Disposal Pilot Test - U34 EHP Dry Disposal Pilot Test"/>
    <n v="11493.13"/>
    <n v="1723.9694999999999"/>
    <n v="1723.9694999999999"/>
    <n v="1149.3130000000001"/>
    <n v="2873.2824999999998"/>
    <n v="2298.6260000000002"/>
    <n v="1723.9694999999999"/>
    <n v="1723.97"/>
    <x v="37"/>
    <x v="15"/>
    <n v="-1723.97"/>
    <x v="0"/>
    <x v="4"/>
    <x v="0"/>
    <n v="-5.0000000010186341E-4"/>
  </r>
  <r>
    <s v="A003"/>
    <x v="0"/>
    <s v="10026162"/>
    <x v="14"/>
    <s v="900"/>
    <s v="U34 Redundant PAC Cooling Tower - Redundant PAC Cooling Tower"/>
    <n v="-2272.46"/>
    <n v="-340.86900000000003"/>
    <n v="-340.86900000000003"/>
    <n v="-227.24600000000001"/>
    <n v="-568.11500000000001"/>
    <n v="-454.49200000000002"/>
    <n v="-340.86900000000003"/>
    <m/>
    <x v="37"/>
    <x v="15"/>
    <n v="0"/>
    <x v="0"/>
    <x v="4"/>
    <x v="0"/>
    <n v="-340.86900000000003"/>
  </r>
  <r>
    <s v="A003"/>
    <x v="0"/>
    <s v="10023302"/>
    <x v="15"/>
    <s v="900"/>
    <s v="Water Management System,U34 - Water Management System, U34"/>
    <n v="3210.96"/>
    <n v="481.64400000000001"/>
    <n v="481.64400000000001"/>
    <n v="321.096"/>
    <n v="802.74"/>
    <n v="642.19200000000001"/>
    <n v="481.64400000000001"/>
    <m/>
    <x v="37"/>
    <x v="15"/>
    <n v="0"/>
    <x v="0"/>
    <x v="4"/>
    <x v="0"/>
    <n v="481.64400000000001"/>
  </r>
  <r>
    <s v="A003"/>
    <x v="0"/>
    <s v="10026157"/>
    <x v="16"/>
    <s v="900"/>
    <s v="WECC Compliance U34 - WECC Compliance-U34"/>
    <n v="15000"/>
    <n v="2250"/>
    <n v="2250"/>
    <n v="1500"/>
    <n v="3750"/>
    <n v="3000"/>
    <n v="2250"/>
    <m/>
    <x v="37"/>
    <x v="15"/>
    <n v="0"/>
    <x v="0"/>
    <x v="4"/>
    <x v="0"/>
    <n v="2250"/>
  </r>
  <r>
    <s v="A004"/>
    <x v="1"/>
    <s v="10026144"/>
    <x v="0"/>
    <s v="900"/>
    <s v="Aux Service Building Elevator U1-4 - Aux Service Building Elevator"/>
    <n v="28848.63"/>
    <n v="4327.2945"/>
    <n v="4327.2945"/>
    <n v="2884.8629999999998"/>
    <n v="7212.1575000000003"/>
    <n v="5769.7259999999997"/>
    <n v="4327.2945"/>
    <m/>
    <x v="37"/>
    <x v="15"/>
    <n v="0"/>
    <x v="0"/>
    <x v="4"/>
    <x v="0"/>
    <n v="4327.2945"/>
  </r>
  <r>
    <s v="A004"/>
    <x v="1"/>
    <s v="10026526"/>
    <x v="25"/>
    <s v="900"/>
    <s v="Aux Transformer U4 - Aux Transformer Unit 4"/>
    <n v="394.1"/>
    <n v="59.115000000000002"/>
    <n v="59.115000000000002"/>
    <n v="39.409999999999997"/>
    <n v="98.525000000000006"/>
    <n v="78.819999999999993"/>
    <n v="59.115000000000002"/>
    <m/>
    <x v="37"/>
    <x v="15"/>
    <n v="0"/>
    <x v="0"/>
    <x v="4"/>
    <x v="0"/>
    <n v="59.115000000000002"/>
  </r>
  <r>
    <s v="A004"/>
    <x v="1"/>
    <s v="10026777"/>
    <x v="28"/>
    <s v="900"/>
    <s v="Boiler Burner Aux Air Rplcmnt U4 - U4 Boiler and Aux Air Replacement"/>
    <n v="0"/>
    <n v="0"/>
    <n v="0"/>
    <n v="0"/>
    <n v="0"/>
    <n v="0"/>
    <n v="0"/>
    <m/>
    <x v="37"/>
    <x v="15"/>
    <n v="0"/>
    <x v="0"/>
    <x v="4"/>
    <x v="0"/>
    <n v="0"/>
  </r>
  <r>
    <s v="A004"/>
    <x v="1"/>
    <s v="10026798"/>
    <x v="1"/>
    <s v="900"/>
    <s v="Brake/Shear/Elect Shop/CaBr System  - Brake/Shear/Elect Shop/CaBr System "/>
    <n v="2116.84"/>
    <n v="317.52600000000001"/>
    <n v="317.52600000000001"/>
    <n v="211.684"/>
    <n v="529.21"/>
    <n v="423.36799999999999"/>
    <n v="317.52600000000001"/>
    <m/>
    <x v="37"/>
    <x v="15"/>
    <n v="0"/>
    <x v="0"/>
    <x v="4"/>
    <x v="0"/>
    <n v="317.52600000000001"/>
  </r>
  <r>
    <s v="A004"/>
    <x v="1"/>
    <s v="10026171"/>
    <x v="17"/>
    <s v="900"/>
    <s v="Cathodic Prot - Condenser U4 - Cathodic Prot-Condenser-U4"/>
    <n v="30175.9"/>
    <n v="4526.3850000000002"/>
    <n v="4526.3850000000002"/>
    <n v="3017.59"/>
    <n v="7543.9750000000004"/>
    <n v="6035.18"/>
    <n v="4526.3850000000002"/>
    <m/>
    <x v="37"/>
    <x v="15"/>
    <n v="0"/>
    <x v="0"/>
    <x v="4"/>
    <x v="0"/>
    <n v="4526.3850000000002"/>
  </r>
  <r>
    <s v="A004"/>
    <x v="1"/>
    <s v="10026190"/>
    <x v="3"/>
    <s v="900"/>
    <s v="Fire Protection Underground Piping - Fire Protection Underground Piping"/>
    <n v="23934.94"/>
    <n v="3590.241"/>
    <n v="3590.241"/>
    <n v="2393.4940000000001"/>
    <n v="5983.7349999999997"/>
    <n v="4786.9880000000003"/>
    <n v="3590.241"/>
    <m/>
    <x v="37"/>
    <x v="15"/>
    <n v="0"/>
    <x v="0"/>
    <x v="4"/>
    <x v="0"/>
    <n v="3590.241"/>
  </r>
  <r>
    <s v="A004"/>
    <x v="1"/>
    <s v="10026188"/>
    <x v="4"/>
    <s v="900"/>
    <s v="Fire Pump Addition - Fire Pump Addition"/>
    <n v="49585.43"/>
    <n v="7437.8145000000004"/>
    <n v="7437.8145000000004"/>
    <n v="4958.5429999999997"/>
    <n v="12396.3575"/>
    <n v="9917.0859999999993"/>
    <n v="7437.8145000000004"/>
    <m/>
    <x v="37"/>
    <x v="15"/>
    <n v="0"/>
    <x v="0"/>
    <x v="4"/>
    <x v="0"/>
    <n v="7437.8145000000004"/>
  </r>
  <r>
    <s v="A004"/>
    <x v="1"/>
    <s v="10025728"/>
    <x v="5"/>
    <s v="900"/>
    <s v="Groundwater Mitigation-U34 - Groundwater Mitigation-U34"/>
    <n v="41632.22"/>
    <n v="6244.8329999999996"/>
    <n v="6244.8329999999996"/>
    <n v="4163.2219999999998"/>
    <n v="10408.055"/>
    <n v="8326.4439999999995"/>
    <n v="6244.8329999999996"/>
    <m/>
    <x v="37"/>
    <x v="15"/>
    <n v="0"/>
    <x v="0"/>
    <x v="4"/>
    <x v="0"/>
    <n v="6244.8329999999996"/>
  </r>
  <r>
    <s v="A004"/>
    <x v="1"/>
    <s v="10026141"/>
    <x v="6"/>
    <s v="900"/>
    <s v="Paving / Dust Control U1-4 - Plant Road Dust Control U14"/>
    <n v="56351.519999999997"/>
    <n v="8452.7279999999992"/>
    <n v="8452.7279999999992"/>
    <n v="5635.152"/>
    <n v="14087.88"/>
    <n v="11270.304"/>
    <n v="8452.7279999999992"/>
    <m/>
    <x v="37"/>
    <x v="15"/>
    <n v="0"/>
    <x v="0"/>
    <x v="4"/>
    <x v="0"/>
    <n v="8452.7279999999992"/>
  </r>
  <r>
    <s v="A004"/>
    <x v="1"/>
    <s v="10026182"/>
    <x v="8"/>
    <s v="900"/>
    <s v="Scrubber Lime Slaker Rpl U34 - Scrubber Lime Slaker Rpl-U34"/>
    <n v="3005.35"/>
    <n v="450.80250000000001"/>
    <n v="450.80250000000001"/>
    <n v="300.53500000000003"/>
    <n v="751.33749999999998"/>
    <n v="601.07000000000005"/>
    <n v="450.80250000000001"/>
    <m/>
    <x v="37"/>
    <x v="15"/>
    <n v="0"/>
    <x v="0"/>
    <x v="4"/>
    <x v="0"/>
    <n v="450.80250000000001"/>
  </r>
  <r>
    <s v="A004"/>
    <x v="1"/>
    <s v="10026139"/>
    <x v="188"/>
    <s v="900"/>
    <s v="Site Drainage U1-4 - Plantsite Drainage System U14"/>
    <n v="74080.5"/>
    <n v="11112.075000000001"/>
    <n v="11112.075000000001"/>
    <n v="7408.05"/>
    <n v="18520.125"/>
    <n v="14816.1"/>
    <n v="11112.075000000001"/>
    <m/>
    <x v="37"/>
    <x v="15"/>
    <n v="0"/>
    <x v="0"/>
    <x v="4"/>
    <x v="0"/>
    <n v="11112.075000000001"/>
  </r>
  <r>
    <s v="A004"/>
    <x v="1"/>
    <s v="10026168"/>
    <x v="9"/>
    <s v="900"/>
    <s v="Tepid Water Eyewash Station U34 - Tepid Water Eye WashStation,34"/>
    <n v="138.19"/>
    <n v="20.7285"/>
    <n v="20.7285"/>
    <n v="13.819000000000001"/>
    <n v="34.547499999999999"/>
    <n v="27.638000000000002"/>
    <n v="20.7285"/>
    <m/>
    <x v="37"/>
    <x v="15"/>
    <n v="0"/>
    <x v="0"/>
    <x v="4"/>
    <x v="0"/>
    <n v="20.7285"/>
  </r>
  <r>
    <s v="A004"/>
    <x v="1"/>
    <s v="10026148"/>
    <x v="10"/>
    <s v="900"/>
    <s v="Tools &amp; Equipment U1-4  - Tool &amp; Equipment Purchase-U14"/>
    <n v="3998.03"/>
    <n v="599.70450000000005"/>
    <n v="599.70450000000005"/>
    <n v="399.803"/>
    <n v="999.50750000000005"/>
    <n v="799.60599999999999"/>
    <n v="599.70450000000005"/>
    <m/>
    <x v="37"/>
    <x v="15"/>
    <n v="0"/>
    <x v="0"/>
    <x v="4"/>
    <x v="0"/>
    <n v="599.70450000000005"/>
  </r>
  <r>
    <s v="A004"/>
    <x v="1"/>
    <s v="10026174"/>
    <x v="12"/>
    <s v="900"/>
    <s v="U34 Diesel Tnk Fire Prot Foam Sys - U34 Diesel Tnk Fire Prot Foam Syst"/>
    <n v="3189.23"/>
    <n v="478.3845"/>
    <n v="478.3845"/>
    <n v="318.923"/>
    <n v="797.3075"/>
    <n v="637.846"/>
    <n v="478.3845"/>
    <m/>
    <x v="37"/>
    <x v="15"/>
    <n v="0"/>
    <x v="0"/>
    <x v="4"/>
    <x v="0"/>
    <n v="478.3845"/>
  </r>
  <r>
    <s v="A004"/>
    <x v="1"/>
    <s v="10026177"/>
    <x v="13"/>
    <s v="900"/>
    <s v="U34 EHP Dry Disposal Pilot Test - U34 EHP Dry Disposal Pilot Test"/>
    <n v="11493.12"/>
    <n v="1723.9680000000001"/>
    <n v="1723.9680000000001"/>
    <n v="1149.3119999999999"/>
    <n v="2873.28"/>
    <n v="2298.6239999999998"/>
    <n v="1723.9680000000001"/>
    <n v="1723.97"/>
    <x v="37"/>
    <x v="15"/>
    <n v="-1723.97"/>
    <x v="0"/>
    <x v="4"/>
    <x v="0"/>
    <n v="-1.9999999999527063E-3"/>
  </r>
  <r>
    <s v="A004"/>
    <x v="1"/>
    <s v="10026162"/>
    <x v="14"/>
    <s v="900"/>
    <s v="U34 Redundant PAC Cooling Tower - Redundant PAC Cooling Tower"/>
    <n v="-2272.14"/>
    <n v="-340.82100000000003"/>
    <n v="-340.82100000000003"/>
    <n v="-227.214"/>
    <n v="-568.03499999999997"/>
    <n v="-454.428"/>
    <n v="-340.82100000000003"/>
    <m/>
    <x v="37"/>
    <x v="15"/>
    <n v="0"/>
    <x v="0"/>
    <x v="4"/>
    <x v="0"/>
    <n v="-340.82100000000003"/>
  </r>
  <r>
    <s v="A004"/>
    <x v="1"/>
    <s v="10026165"/>
    <x v="19"/>
    <s v="900"/>
    <s v="U4 Plant Lighting - Plant Lighting Repl, U4"/>
    <n v="247.62"/>
    <n v="37.143000000000001"/>
    <n v="37.143000000000001"/>
    <n v="24.762"/>
    <n v="61.905000000000001"/>
    <n v="49.524000000000001"/>
    <n v="37.143000000000001"/>
    <m/>
    <x v="37"/>
    <x v="15"/>
    <n v="0"/>
    <x v="0"/>
    <x v="4"/>
    <x v="0"/>
    <n v="37.143000000000001"/>
  </r>
  <r>
    <s v="A004"/>
    <x v="1"/>
    <s v="10026778"/>
    <x v="36"/>
    <s v="900"/>
    <s v="U4 SOFA Bucket Replacement - U4 SOFA Bucket Replacement"/>
    <n v="0"/>
    <n v="0"/>
    <n v="0"/>
    <n v="0"/>
    <n v="0"/>
    <n v="0"/>
    <n v="0"/>
    <m/>
    <x v="37"/>
    <x v="15"/>
    <n v="0"/>
    <x v="0"/>
    <x v="4"/>
    <x v="0"/>
    <n v="0"/>
  </r>
  <r>
    <s v="A004"/>
    <x v="1"/>
    <s v="10026779"/>
    <x v="37"/>
    <s v="900"/>
    <s v="U4 TOFA Bucket Replacement  - U4 TOFA Bucket Replacement "/>
    <n v="0"/>
    <n v="0"/>
    <n v="0"/>
    <n v="0"/>
    <n v="0"/>
    <n v="0"/>
    <n v="0"/>
    <m/>
    <x v="37"/>
    <x v="15"/>
    <n v="0"/>
    <x v="0"/>
    <x v="4"/>
    <x v="0"/>
    <n v="0"/>
  </r>
  <r>
    <s v="A004"/>
    <x v="1"/>
    <s v="10023302"/>
    <x v="15"/>
    <s v="900"/>
    <s v="Water Management System,U34 - Water Management System, U34"/>
    <n v="3210.9"/>
    <n v="481.63499999999999"/>
    <n v="481.63499999999999"/>
    <n v="321.08999999999997"/>
    <n v="802.72500000000002"/>
    <n v="642.17999999999995"/>
    <n v="481.63499999999999"/>
    <m/>
    <x v="37"/>
    <x v="15"/>
    <n v="0"/>
    <x v="0"/>
    <x v="4"/>
    <x v="0"/>
    <n v="481.63499999999999"/>
  </r>
  <r>
    <s v="A004"/>
    <x v="1"/>
    <s v="10026157"/>
    <x v="16"/>
    <s v="900"/>
    <s v="WECC Compliance U34 - WECC Compliance-U34"/>
    <n v="15000"/>
    <n v="2250"/>
    <n v="2250"/>
    <n v="1500"/>
    <n v="3750"/>
    <n v="3000"/>
    <n v="2250"/>
    <m/>
    <x v="37"/>
    <x v="15"/>
    <n v="0"/>
    <x v="0"/>
    <x v="4"/>
    <x v="0"/>
    <n v="22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5:G197" firstHeaderRow="1" firstDataRow="2" firstDataCol="2" rowPageCount="2" colPageCount="1"/>
  <pivotFields count="21">
    <pivotField compact="0" outline="0" showAll="0"/>
    <pivotField axis="axisPage" compact="0" outline="0" showAll="0">
      <items count="5">
        <item x="0"/>
        <item x="1"/>
        <item m="1" x="3"/>
        <item x="2"/>
        <item t="default"/>
      </items>
    </pivotField>
    <pivotField compact="0" outline="0" showAll="0"/>
    <pivotField axis="axisRow" compact="0" outline="0" showAll="0">
      <items count="194">
        <item x="162"/>
        <item x="88"/>
        <item x="20"/>
        <item x="83"/>
        <item x="52"/>
        <item x="40"/>
        <item x="0"/>
        <item x="94"/>
        <item x="21"/>
        <item x="25"/>
        <item x="186"/>
        <item x="26"/>
        <item x="95"/>
        <item x="174"/>
        <item x="45"/>
        <item x="64"/>
        <item x="72"/>
        <item x="27"/>
        <item x="73"/>
        <item x="28"/>
        <item x="46"/>
        <item x="82"/>
        <item x="96"/>
        <item x="62"/>
        <item x="177"/>
        <item x="89"/>
        <item x="29"/>
        <item x="90"/>
        <item x="55"/>
        <item x="81"/>
        <item x="74"/>
        <item x="47"/>
        <item x="163"/>
        <item x="68"/>
        <item x="87"/>
        <item x="97"/>
        <item x="176"/>
        <item x="1"/>
        <item x="145"/>
        <item x="98"/>
        <item x="140"/>
        <item x="84"/>
        <item x="41"/>
        <item x="99"/>
        <item x="17"/>
        <item x="168"/>
        <item x="2"/>
        <item x="156"/>
        <item x="157"/>
        <item x="158"/>
        <item x="100"/>
        <item x="153"/>
        <item x="146"/>
        <item x="101"/>
        <item x="65"/>
        <item x="56"/>
        <item x="71"/>
        <item x="102"/>
        <item x="103"/>
        <item x="53"/>
        <item x="172"/>
        <item x="22"/>
        <item x="180"/>
        <item x="104"/>
        <item x="86"/>
        <item x="105"/>
        <item x="63"/>
        <item x="57"/>
        <item x="66"/>
        <item x="69"/>
        <item x="106"/>
        <item x="30"/>
        <item x="92"/>
        <item x="75"/>
        <item x="107"/>
        <item x="39"/>
        <item x="43"/>
        <item x="147"/>
        <item x="49"/>
        <item x="58"/>
        <item x="108"/>
        <item x="141"/>
        <item x="155"/>
        <item x="59"/>
        <item x="159"/>
        <item x="109"/>
        <item x="3"/>
        <item x="4"/>
        <item x="48"/>
        <item x="110"/>
        <item x="111"/>
        <item x="31"/>
        <item x="5"/>
        <item x="112"/>
        <item x="50"/>
        <item x="113"/>
        <item x="181"/>
        <item x="114"/>
        <item x="142"/>
        <item x="91"/>
        <item x="32"/>
        <item x="33"/>
        <item x="93"/>
        <item x="23"/>
        <item x="42"/>
        <item x="115"/>
        <item x="34"/>
        <item x="35"/>
        <item x="116"/>
        <item x="164"/>
        <item x="117"/>
        <item x="60"/>
        <item x="184"/>
        <item x="118"/>
        <item x="119"/>
        <item x="67"/>
        <item x="120"/>
        <item x="6"/>
        <item x="121"/>
        <item x="122"/>
        <item x="148"/>
        <item x="123"/>
        <item x="143"/>
        <item x="179"/>
        <item x="169"/>
        <item x="124"/>
        <item x="154"/>
        <item x="24"/>
        <item x="125"/>
        <item x="175"/>
        <item x="126"/>
        <item x="149"/>
        <item x="160"/>
        <item x="161"/>
        <item x="165"/>
        <item x="127"/>
        <item x="185"/>
        <item x="76"/>
        <item x="7"/>
        <item x="150"/>
        <item x="44"/>
        <item x="187"/>
        <item x="128"/>
        <item x="70"/>
        <item x="8"/>
        <item x="61"/>
        <item x="129"/>
        <item x="151"/>
        <item x="130"/>
        <item x="166"/>
        <item x="131"/>
        <item x="188"/>
        <item x="132"/>
        <item x="77"/>
        <item x="133"/>
        <item x="80"/>
        <item x="134"/>
        <item x="135"/>
        <item x="9"/>
        <item x="78"/>
        <item x="136"/>
        <item x="51"/>
        <item x="10"/>
        <item x="85"/>
        <item x="137"/>
        <item x="173"/>
        <item x="138"/>
        <item x="139"/>
        <item x="182"/>
        <item x="11"/>
        <item x="12"/>
        <item x="13"/>
        <item x="14"/>
        <item x="183"/>
        <item x="192"/>
        <item x="144"/>
        <item x="18"/>
        <item x="54"/>
        <item x="191"/>
        <item x="178"/>
        <item x="19"/>
        <item x="36"/>
        <item x="37"/>
        <item x="38"/>
        <item x="190"/>
        <item x="170"/>
        <item x="189"/>
        <item x="79"/>
        <item x="15"/>
        <item x="167"/>
        <item x="16"/>
        <item x="171"/>
        <item x="152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>
      <items count="39"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compact="0" outline="0" showAll="0">
      <items count="3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t="default"/>
      </items>
    </pivotField>
    <pivotField compact="0" outline="0" showAll="0" defaultSubtotal="0"/>
    <pivotField axis="axisCol" compact="0" outline="0" showAll="0" defaultSubtotal="0">
      <items count="5">
        <item x="3"/>
        <item x="4"/>
        <item x="0"/>
        <item x="1"/>
        <item x="2"/>
      </items>
    </pivotField>
    <pivotField compact="0" outline="0" showAll="0" sortType="ascending" defaultSubtotal="0">
      <items count="5">
        <item h="1" x="2"/>
        <item x="3"/>
        <item x="4"/>
        <item x="0"/>
        <item x="1"/>
      </items>
    </pivotField>
    <pivotField axis="axisRow" compact="0" outline="0" multipleItemSelectionAllowed="1" showAll="0" defaultSubtotal="0">
      <items count="3">
        <item h="1" x="1"/>
        <item x="0"/>
        <item h="1" x="2"/>
      </items>
    </pivotField>
    <pivotField dataField="1" compact="0" numFmtId="43" outline="0" showAll="0" defaultSubtotal="0"/>
  </pivotFields>
  <rowFields count="2">
    <field x="19"/>
    <field x="3"/>
  </rowFields>
  <rowItems count="191"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t="grand">
      <x/>
    </i>
  </rowItems>
  <colFields count="1">
    <field x="17"/>
  </colFields>
  <colItems count="5">
    <i>
      <x/>
    </i>
    <i>
      <x v="1"/>
    </i>
    <i>
      <x v="2"/>
    </i>
    <i>
      <x v="3"/>
    </i>
    <i t="grand">
      <x/>
    </i>
  </colItems>
  <pageFields count="2">
    <pageField fld="1" hier="-1"/>
    <pageField fld="15" hier="-1"/>
  </pageFields>
  <dataFields count="1">
    <dataField name="Sum of Net Amount" fld="20" baseField="19" baseItem="0" numFmtId="3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2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5:F199" firstHeaderRow="1" firstDataRow="2" firstDataCol="1" rowPageCount="3" colPageCount="1"/>
  <pivotFields count="21">
    <pivotField compact="0" outline="0" showAll="0"/>
    <pivotField axis="axisPage" compact="0" outline="0" showAll="0">
      <items count="5">
        <item x="0"/>
        <item x="1"/>
        <item m="1" x="3"/>
        <item x="2"/>
        <item t="default"/>
      </items>
    </pivotField>
    <pivotField compact="0" outline="0" showAll="0"/>
    <pivotField axis="axisRow" compact="0" outline="0" showAll="0">
      <items count="194">
        <item x="162"/>
        <item x="88"/>
        <item x="20"/>
        <item x="83"/>
        <item x="52"/>
        <item x="40"/>
        <item x="0"/>
        <item x="94"/>
        <item x="21"/>
        <item x="25"/>
        <item x="186"/>
        <item x="26"/>
        <item x="95"/>
        <item x="174"/>
        <item x="45"/>
        <item x="64"/>
        <item x="72"/>
        <item x="27"/>
        <item x="73"/>
        <item x="28"/>
        <item x="46"/>
        <item x="82"/>
        <item x="96"/>
        <item x="62"/>
        <item x="177"/>
        <item x="89"/>
        <item x="29"/>
        <item x="90"/>
        <item x="55"/>
        <item x="81"/>
        <item x="74"/>
        <item x="47"/>
        <item x="163"/>
        <item x="68"/>
        <item x="87"/>
        <item x="97"/>
        <item x="176"/>
        <item x="1"/>
        <item x="145"/>
        <item x="98"/>
        <item x="140"/>
        <item x="84"/>
        <item x="41"/>
        <item x="99"/>
        <item x="17"/>
        <item x="168"/>
        <item x="2"/>
        <item x="156"/>
        <item x="157"/>
        <item x="158"/>
        <item x="100"/>
        <item x="153"/>
        <item x="146"/>
        <item x="101"/>
        <item x="65"/>
        <item x="56"/>
        <item x="71"/>
        <item x="102"/>
        <item x="103"/>
        <item x="53"/>
        <item x="172"/>
        <item x="22"/>
        <item x="180"/>
        <item x="104"/>
        <item x="86"/>
        <item x="105"/>
        <item x="63"/>
        <item x="57"/>
        <item x="66"/>
        <item x="69"/>
        <item x="106"/>
        <item x="30"/>
        <item x="92"/>
        <item x="75"/>
        <item x="107"/>
        <item x="39"/>
        <item x="43"/>
        <item x="147"/>
        <item x="49"/>
        <item x="58"/>
        <item x="108"/>
        <item x="141"/>
        <item x="155"/>
        <item x="59"/>
        <item x="159"/>
        <item x="109"/>
        <item x="3"/>
        <item x="4"/>
        <item x="48"/>
        <item x="110"/>
        <item x="111"/>
        <item x="31"/>
        <item x="5"/>
        <item x="112"/>
        <item x="50"/>
        <item x="113"/>
        <item x="181"/>
        <item x="114"/>
        <item x="142"/>
        <item x="91"/>
        <item x="32"/>
        <item x="33"/>
        <item x="93"/>
        <item x="23"/>
        <item x="42"/>
        <item x="115"/>
        <item x="34"/>
        <item x="35"/>
        <item x="116"/>
        <item x="164"/>
        <item x="117"/>
        <item x="60"/>
        <item x="184"/>
        <item x="118"/>
        <item x="119"/>
        <item x="67"/>
        <item x="120"/>
        <item x="6"/>
        <item x="121"/>
        <item x="122"/>
        <item x="148"/>
        <item x="123"/>
        <item x="143"/>
        <item x="179"/>
        <item x="169"/>
        <item x="124"/>
        <item x="154"/>
        <item x="24"/>
        <item x="125"/>
        <item x="175"/>
        <item x="126"/>
        <item x="149"/>
        <item x="160"/>
        <item x="161"/>
        <item x="165"/>
        <item x="127"/>
        <item x="185"/>
        <item x="76"/>
        <item x="7"/>
        <item x="150"/>
        <item x="44"/>
        <item x="187"/>
        <item x="128"/>
        <item x="70"/>
        <item x="8"/>
        <item x="61"/>
        <item x="129"/>
        <item x="151"/>
        <item x="130"/>
        <item x="166"/>
        <item x="131"/>
        <item x="188"/>
        <item x="132"/>
        <item x="77"/>
        <item x="133"/>
        <item x="80"/>
        <item x="134"/>
        <item x="135"/>
        <item x="9"/>
        <item x="78"/>
        <item x="136"/>
        <item x="51"/>
        <item x="10"/>
        <item x="85"/>
        <item x="137"/>
        <item x="173"/>
        <item x="138"/>
        <item x="139"/>
        <item x="182"/>
        <item x="11"/>
        <item x="12"/>
        <item x="13"/>
        <item x="14"/>
        <item x="183"/>
        <item x="192"/>
        <item x="144"/>
        <item x="18"/>
        <item x="54"/>
        <item x="191"/>
        <item x="178"/>
        <item x="19"/>
        <item x="36"/>
        <item x="37"/>
        <item x="38"/>
        <item x="190"/>
        <item x="170"/>
        <item x="189"/>
        <item x="79"/>
        <item x="15"/>
        <item x="167"/>
        <item x="16"/>
        <item x="171"/>
        <item x="152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>
      <items count="39"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compact="0" outline="0" showAll="0">
      <items count="3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t="default"/>
      </items>
    </pivotField>
    <pivotField compact="0" outline="0" showAll="0" defaultSubtotal="0"/>
    <pivotField compact="0" outline="0" showAll="0" defaultSubtotal="0"/>
    <pivotField axis="axisCol" compact="0" outline="0" showAll="0" sortType="ascending" defaultSubtotal="0">
      <items count="5">
        <item h="1" x="2"/>
        <item x="3"/>
        <item x="4"/>
        <item x="0"/>
        <item x="1"/>
      </items>
    </pivotField>
    <pivotField axis="axisPage" compact="0" outline="0" multipleItemSelectionAllowed="1" showAll="0" defaultSubtotal="0">
      <items count="3">
        <item h="1" x="1"/>
        <item x="0"/>
        <item x="2"/>
      </items>
    </pivotField>
    <pivotField dataField="1" compact="0" numFmtId="43" outline="0" showAll="0" defaultSubtotal="0"/>
  </pivotFields>
  <rowFields count="1">
    <field x="3"/>
  </rowFields>
  <rowItems count="19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 t="grand">
      <x/>
    </i>
  </rowItems>
  <colFields count="1">
    <field x="18"/>
  </colFields>
  <colItems count="5">
    <i>
      <x v="1"/>
    </i>
    <i>
      <x v="2"/>
    </i>
    <i>
      <x v="3"/>
    </i>
    <i>
      <x v="4"/>
    </i>
    <i t="grand">
      <x/>
    </i>
  </colItems>
  <pageFields count="3">
    <pageField fld="15" hier="-1"/>
    <pageField fld="19" hier="-1"/>
    <pageField fld="1" hier="-1"/>
  </pageFields>
  <dataFields count="1">
    <dataField name="Sum of Net Amount" fld="20" baseField="1" baseItem="1" numFmtId="3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G35"/>
  <sheetViews>
    <sheetView tabSelected="1" zoomScaleNormal="100" workbookViewId="0">
      <selection activeCell="J19" sqref="J19"/>
    </sheetView>
  </sheetViews>
  <sheetFormatPr defaultRowHeight="15" x14ac:dyDescent="0.25"/>
  <cols>
    <col min="1" max="1" width="2" customWidth="1"/>
    <col min="2" max="2" width="70.42578125" customWidth="1"/>
    <col min="3" max="5" width="14.7109375" bestFit="1" customWidth="1"/>
    <col min="6" max="6" width="13.7109375" bestFit="1" customWidth="1"/>
    <col min="7" max="7" width="14.28515625" bestFit="1" customWidth="1"/>
  </cols>
  <sheetData>
    <row r="3" spans="2:7" ht="15.75" thickBot="1" x14ac:dyDescent="0.3"/>
    <row r="4" spans="2:7" ht="15.75" thickBot="1" x14ac:dyDescent="0.3">
      <c r="C4" s="30" t="s">
        <v>594</v>
      </c>
      <c r="D4" s="31"/>
      <c r="E4" s="32"/>
      <c r="F4" s="33" t="s">
        <v>595</v>
      </c>
      <c r="G4" s="34"/>
    </row>
    <row r="5" spans="2:7" ht="15.75" thickBot="1" x14ac:dyDescent="0.3">
      <c r="C5" s="16">
        <v>2018</v>
      </c>
      <c r="D5" s="16">
        <v>2019</v>
      </c>
      <c r="E5" s="16">
        <v>2020</v>
      </c>
      <c r="F5" s="16">
        <v>2021</v>
      </c>
      <c r="G5" s="16">
        <v>2022</v>
      </c>
    </row>
    <row r="6" spans="2:7" ht="16.5" thickTop="1" thickBot="1" x14ac:dyDescent="0.3">
      <c r="B6" s="28" t="s">
        <v>605</v>
      </c>
      <c r="C6" s="21">
        <v>36705544.229999997</v>
      </c>
      <c r="D6" s="21">
        <v>18038110</v>
      </c>
      <c r="E6" s="21">
        <v>45495640</v>
      </c>
      <c r="F6" s="10"/>
      <c r="G6" s="10"/>
    </row>
    <row r="7" spans="2:7" ht="15.75" thickTop="1" x14ac:dyDescent="0.25">
      <c r="B7" t="s">
        <v>596</v>
      </c>
      <c r="C7" s="17">
        <v>0.15</v>
      </c>
      <c r="D7" s="17">
        <v>0.15</v>
      </c>
      <c r="E7" s="17">
        <v>0.15</v>
      </c>
      <c r="F7" s="10"/>
      <c r="G7" s="10"/>
    </row>
    <row r="8" spans="2:7" ht="15.75" thickBot="1" x14ac:dyDescent="0.3">
      <c r="B8" t="s">
        <v>604</v>
      </c>
      <c r="C8" s="22">
        <f>C6*C7</f>
        <v>5505831.6344999997</v>
      </c>
      <c r="D8" s="22">
        <f t="shared" ref="D8:E8" si="0">D6*D7</f>
        <v>2705716.5</v>
      </c>
      <c r="E8" s="22">
        <f t="shared" si="0"/>
        <v>6824346</v>
      </c>
      <c r="F8" s="10"/>
      <c r="G8" s="10"/>
    </row>
    <row r="9" spans="2:7" x14ac:dyDescent="0.25">
      <c r="C9" s="10"/>
      <c r="D9" s="10"/>
      <c r="E9" s="10"/>
      <c r="F9" s="10"/>
      <c r="G9" s="10"/>
    </row>
    <row r="10" spans="2:7" x14ac:dyDescent="0.25">
      <c r="B10" s="24" t="s">
        <v>606</v>
      </c>
    </row>
    <row r="11" spans="2:7" x14ac:dyDescent="0.25">
      <c r="B11" t="s">
        <v>597</v>
      </c>
      <c r="C11" s="21">
        <f>C8</f>
        <v>5505831.6344999997</v>
      </c>
      <c r="D11" s="21">
        <f t="shared" ref="D11:E11" si="1">D8</f>
        <v>2705716.5</v>
      </c>
      <c r="E11" s="21">
        <f t="shared" si="1"/>
        <v>6824346</v>
      </c>
    </row>
    <row r="12" spans="2:7" x14ac:dyDescent="0.25">
      <c r="B12" t="s">
        <v>598</v>
      </c>
      <c r="C12" s="10">
        <v>-600000</v>
      </c>
      <c r="D12" s="10">
        <v>-244907</v>
      </c>
      <c r="E12" s="10">
        <v>-377521</v>
      </c>
    </row>
    <row r="13" spans="2:7" x14ac:dyDescent="0.25">
      <c r="B13" t="s">
        <v>599</v>
      </c>
      <c r="C13" s="10">
        <v>-215505</v>
      </c>
      <c r="D13" s="10">
        <v>-137222</v>
      </c>
      <c r="E13" s="10">
        <v>-1270487</v>
      </c>
    </row>
    <row r="14" spans="2:7" x14ac:dyDescent="0.25">
      <c r="B14" t="s">
        <v>610</v>
      </c>
      <c r="C14" s="18">
        <f>SUM(C11:C13)</f>
        <v>4690326.6344999997</v>
      </c>
      <c r="D14" s="18">
        <f t="shared" ref="D14:E14" si="2">SUM(D11:D13)</f>
        <v>2323587.5</v>
      </c>
      <c r="E14" s="18">
        <f t="shared" si="2"/>
        <v>5176338</v>
      </c>
    </row>
    <row r="15" spans="2:7" x14ac:dyDescent="0.25">
      <c r="B15" t="s">
        <v>600</v>
      </c>
      <c r="C15" s="10">
        <v>1466754</v>
      </c>
      <c r="D15" s="10">
        <v>537622</v>
      </c>
      <c r="E15" s="10">
        <v>141751</v>
      </c>
      <c r="F15" s="10"/>
    </row>
    <row r="16" spans="2:7" x14ac:dyDescent="0.25">
      <c r="B16" t="s">
        <v>618</v>
      </c>
      <c r="C16" s="20">
        <v>-537622</v>
      </c>
      <c r="D16" s="10">
        <v>-141751</v>
      </c>
      <c r="E16" s="10">
        <v>-676603</v>
      </c>
      <c r="F16" s="10"/>
    </row>
    <row r="17" spans="2:7" x14ac:dyDescent="0.25">
      <c r="B17" t="s">
        <v>602</v>
      </c>
      <c r="C17" s="10">
        <v>-494203</v>
      </c>
      <c r="D17" s="10"/>
      <c r="E17" s="10">
        <v>-149168</v>
      </c>
      <c r="F17" s="10"/>
    </row>
    <row r="18" spans="2:7" x14ac:dyDescent="0.25">
      <c r="B18" t="s">
        <v>601</v>
      </c>
      <c r="C18" s="10"/>
      <c r="D18" s="10">
        <v>149168</v>
      </c>
      <c r="E18" s="10">
        <v>1971194</v>
      </c>
      <c r="F18" s="10"/>
    </row>
    <row r="19" spans="2:7" x14ac:dyDescent="0.25">
      <c r="B19" t="s">
        <v>603</v>
      </c>
      <c r="C19" s="10"/>
      <c r="D19" s="10"/>
      <c r="E19" s="10">
        <v>54</v>
      </c>
      <c r="F19" s="10"/>
    </row>
    <row r="20" spans="2:7" ht="15.75" thickBot="1" x14ac:dyDescent="0.3">
      <c r="B20" t="s">
        <v>611</v>
      </c>
      <c r="C20" s="22">
        <f>SUM(C14:C19)</f>
        <v>5125255.6344999997</v>
      </c>
      <c r="D20" s="22">
        <f t="shared" ref="D20:E20" si="3">SUM(D14:D19)</f>
        <v>2868626.5</v>
      </c>
      <c r="E20" s="22">
        <f t="shared" si="3"/>
        <v>6463566</v>
      </c>
      <c r="F20" s="10"/>
    </row>
    <row r="21" spans="2:7" x14ac:dyDescent="0.25">
      <c r="C21" s="10"/>
      <c r="D21" s="10"/>
      <c r="E21" s="10"/>
      <c r="F21" s="10"/>
    </row>
    <row r="22" spans="2:7" ht="15.75" thickBot="1" x14ac:dyDescent="0.3">
      <c r="B22" s="24" t="s">
        <v>607</v>
      </c>
      <c r="C22" s="23">
        <v>5125260</v>
      </c>
      <c r="D22" s="23">
        <v>2868628</v>
      </c>
      <c r="E22" s="23">
        <v>10013275</v>
      </c>
      <c r="F22" s="23">
        <v>8106402</v>
      </c>
      <c r="G22" s="23">
        <v>3409972</v>
      </c>
    </row>
    <row r="23" spans="2:7" x14ac:dyDescent="0.25">
      <c r="C23" s="10"/>
      <c r="D23" s="10"/>
      <c r="E23" s="10"/>
      <c r="F23" s="10"/>
      <c r="G23" s="10"/>
    </row>
    <row r="24" spans="2:7" x14ac:dyDescent="0.25">
      <c r="B24" s="29" t="s">
        <v>612</v>
      </c>
    </row>
    <row r="25" spans="2:7" x14ac:dyDescent="0.25">
      <c r="B25" t="s">
        <v>616</v>
      </c>
      <c r="C25" s="21">
        <f>C22</f>
        <v>5125260</v>
      </c>
      <c r="D25" s="21">
        <f>D22</f>
        <v>2868628</v>
      </c>
      <c r="E25" s="21">
        <f>E20</f>
        <v>6463566</v>
      </c>
    </row>
    <row r="26" spans="2:7" x14ac:dyDescent="0.25">
      <c r="B26" t="s">
        <v>617</v>
      </c>
      <c r="E26" s="19">
        <f>-E18</f>
        <v>-1971194</v>
      </c>
    </row>
    <row r="27" spans="2:7" x14ac:dyDescent="0.25">
      <c r="B27" t="s">
        <v>609</v>
      </c>
      <c r="C27" s="10"/>
      <c r="D27" s="10"/>
      <c r="E27" s="10">
        <v>676603</v>
      </c>
    </row>
    <row r="28" spans="2:7" ht="15.75" thickBot="1" x14ac:dyDescent="0.3">
      <c r="B28" s="24" t="s">
        <v>608</v>
      </c>
      <c r="C28" s="22">
        <f>SUM(C25:C27)</f>
        <v>5125260</v>
      </c>
      <c r="D28" s="22">
        <f t="shared" ref="D28:E28" si="4">SUM(D25:D27)</f>
        <v>2868628</v>
      </c>
      <c r="E28" s="36">
        <f t="shared" si="4"/>
        <v>5168975</v>
      </c>
      <c r="F28" s="37">
        <v>3806000</v>
      </c>
      <c r="G28" s="37">
        <v>5085000</v>
      </c>
    </row>
    <row r="29" spans="2:7" x14ac:dyDescent="0.25">
      <c r="C29" s="10"/>
      <c r="D29" s="10"/>
      <c r="E29" s="35" t="s">
        <v>619</v>
      </c>
      <c r="F29" s="35"/>
      <c r="G29" s="35"/>
    </row>
    <row r="30" spans="2:7" x14ac:dyDescent="0.25">
      <c r="C30" s="10"/>
      <c r="D30" s="10"/>
      <c r="E30" s="10"/>
    </row>
    <row r="31" spans="2:7" x14ac:dyDescent="0.25">
      <c r="C31" s="10"/>
      <c r="D31" s="10"/>
      <c r="E31" s="10"/>
    </row>
    <row r="32" spans="2:7" x14ac:dyDescent="0.25">
      <c r="C32" s="10"/>
      <c r="D32" s="10"/>
      <c r="E32" s="10"/>
    </row>
    <row r="33" spans="3:5" x14ac:dyDescent="0.25">
      <c r="C33" s="10"/>
      <c r="D33" s="10"/>
      <c r="E33" s="10"/>
    </row>
    <row r="34" spans="3:5" x14ac:dyDescent="0.25">
      <c r="C34" s="10"/>
      <c r="D34" s="10"/>
      <c r="E34" s="10"/>
    </row>
    <row r="35" spans="3:5" x14ac:dyDescent="0.25">
      <c r="C35" s="10"/>
      <c r="D35" s="10"/>
      <c r="E35" s="10"/>
    </row>
  </sheetData>
  <mergeCells count="3">
    <mergeCell ref="C4:E4"/>
    <mergeCell ref="F4:G4"/>
    <mergeCell ref="E29:G29"/>
  </mergeCells>
  <pageMargins left="0.7" right="0.7" top="0.75" bottom="0.75" header="0.3" footer="0.3"/>
  <pageSetup scale="84" orientation="landscape" r:id="rId1"/>
  <headerFooter>
    <oddFooter>&amp;LAvista
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9"/>
  <sheetViews>
    <sheetView workbookViewId="0">
      <selection activeCell="G28" sqref="G28"/>
    </sheetView>
  </sheetViews>
  <sheetFormatPr defaultRowHeight="15" x14ac:dyDescent="0.25"/>
  <cols>
    <col min="1" max="1" width="36.140625" bestFit="1" customWidth="1"/>
    <col min="2" max="3" width="12.5703125" bestFit="1" customWidth="1"/>
    <col min="4" max="4" width="13.28515625" bestFit="1" customWidth="1"/>
    <col min="5" max="5" width="13.7109375" bestFit="1" customWidth="1"/>
  </cols>
  <sheetData>
    <row r="1" spans="1:6" x14ac:dyDescent="0.25">
      <c r="A1" s="10"/>
      <c r="B1" s="10" t="s">
        <v>277</v>
      </c>
      <c r="C1" s="10"/>
      <c r="D1" s="10"/>
      <c r="E1" s="10"/>
    </row>
    <row r="2" spans="1:6" s="24" customFormat="1" x14ac:dyDescent="0.25">
      <c r="A2" s="25" t="s">
        <v>131</v>
      </c>
      <c r="B2" s="26">
        <v>2018</v>
      </c>
      <c r="C2" s="26">
        <v>2019</v>
      </c>
      <c r="D2" s="26">
        <v>2020</v>
      </c>
      <c r="E2" s="25" t="s">
        <v>268</v>
      </c>
    </row>
    <row r="3" spans="1:6" x14ac:dyDescent="0.25">
      <c r="A3" s="10" t="s">
        <v>74</v>
      </c>
      <c r="B3" s="10"/>
      <c r="C3" s="10"/>
      <c r="D3" s="10">
        <v>234893.73899999997</v>
      </c>
      <c r="E3" s="10">
        <v>234893.73899999997</v>
      </c>
    </row>
    <row r="4" spans="1:6" x14ac:dyDescent="0.25">
      <c r="A4" s="10" t="s">
        <v>137</v>
      </c>
      <c r="B4" s="10"/>
      <c r="C4" s="10">
        <v>42750.073499999999</v>
      </c>
      <c r="D4" s="10">
        <v>309536.50799999997</v>
      </c>
      <c r="E4" s="10">
        <v>352286.58149999997</v>
      </c>
      <c r="F4" s="10"/>
    </row>
    <row r="5" spans="1:6" x14ac:dyDescent="0.25">
      <c r="A5" s="10" t="s">
        <v>77</v>
      </c>
      <c r="B5" s="10"/>
      <c r="C5" s="10"/>
      <c r="D5" s="10">
        <v>251920.17600000001</v>
      </c>
      <c r="E5" s="10">
        <v>251920.17600000001</v>
      </c>
    </row>
    <row r="6" spans="1:6" x14ac:dyDescent="0.25">
      <c r="A6" s="10" t="s">
        <v>89</v>
      </c>
      <c r="B6" s="10"/>
      <c r="C6" s="10">
        <v>59.115000000000002</v>
      </c>
      <c r="D6" s="10">
        <v>208494.73800000001</v>
      </c>
      <c r="E6" s="10">
        <v>208553.853</v>
      </c>
      <c r="F6" s="10"/>
    </row>
    <row r="7" spans="1:6" x14ac:dyDescent="0.25">
      <c r="A7" s="10" t="s">
        <v>98</v>
      </c>
      <c r="B7" s="10"/>
      <c r="C7" s="10">
        <v>0</v>
      </c>
      <c r="D7" s="10">
        <v>290368.12949999998</v>
      </c>
      <c r="E7" s="10">
        <v>290368.12949999998</v>
      </c>
      <c r="F7" s="10"/>
    </row>
    <row r="8" spans="1:6" x14ac:dyDescent="0.25">
      <c r="A8" s="10" t="s">
        <v>13</v>
      </c>
      <c r="B8" s="10"/>
      <c r="C8" s="10">
        <v>36169.246499999994</v>
      </c>
      <c r="D8" s="10">
        <v>178995.86100000003</v>
      </c>
      <c r="E8" s="10">
        <v>215165.10750000004</v>
      </c>
      <c r="F8" s="10"/>
    </row>
    <row r="9" spans="1:6" x14ac:dyDescent="0.25">
      <c r="A9" s="10" t="s">
        <v>483</v>
      </c>
      <c r="B9" s="10">
        <v>393778.36049999995</v>
      </c>
      <c r="C9" s="10">
        <v>340.23750000000075</v>
      </c>
      <c r="D9" s="10"/>
      <c r="E9" s="10">
        <v>394118.59799999994</v>
      </c>
      <c r="F9" s="10"/>
    </row>
    <row r="10" spans="1:6" x14ac:dyDescent="0.25">
      <c r="A10" s="10" t="s">
        <v>485</v>
      </c>
      <c r="B10" s="10">
        <v>263947.21049999999</v>
      </c>
      <c r="C10" s="10">
        <v>1949.547</v>
      </c>
      <c r="D10" s="10"/>
      <c r="E10" s="10">
        <v>265896.75750000001</v>
      </c>
      <c r="F10" s="10"/>
    </row>
    <row r="11" spans="1:6" x14ac:dyDescent="0.25">
      <c r="A11" s="10" t="s">
        <v>146</v>
      </c>
      <c r="B11" s="10"/>
      <c r="C11" s="10"/>
      <c r="D11" s="10">
        <v>697628.95799999998</v>
      </c>
      <c r="E11" s="10">
        <v>697628.95799999998</v>
      </c>
    </row>
    <row r="12" spans="1:6" x14ac:dyDescent="0.25">
      <c r="A12" s="10" t="s">
        <v>345</v>
      </c>
      <c r="B12" s="10">
        <v>279173.96250000002</v>
      </c>
      <c r="C12" s="10">
        <v>747.1545000000001</v>
      </c>
      <c r="D12" s="10"/>
      <c r="E12" s="10">
        <v>279921.11700000003</v>
      </c>
      <c r="F12" s="10"/>
    </row>
    <row r="13" spans="1:6" x14ac:dyDescent="0.25">
      <c r="A13" s="10" t="s">
        <v>347</v>
      </c>
      <c r="B13" s="10">
        <v>70384.876500000013</v>
      </c>
      <c r="C13" s="10">
        <v>155397.56849999999</v>
      </c>
      <c r="D13" s="10"/>
      <c r="E13" s="10">
        <v>225782.44500000001</v>
      </c>
      <c r="F13" s="10"/>
    </row>
    <row r="14" spans="1:6" x14ac:dyDescent="0.25">
      <c r="A14" s="10" t="s">
        <v>110</v>
      </c>
      <c r="B14" s="10"/>
      <c r="C14" s="10"/>
      <c r="D14" s="10">
        <v>201331.53899999999</v>
      </c>
      <c r="E14" s="10">
        <v>201331.53899999999</v>
      </c>
    </row>
    <row r="15" spans="1:6" x14ac:dyDescent="0.25">
      <c r="A15" s="10" t="s">
        <v>464</v>
      </c>
      <c r="B15" s="10">
        <v>295166.92799999996</v>
      </c>
      <c r="C15" s="10"/>
      <c r="D15" s="10"/>
      <c r="E15" s="10">
        <v>295166.92799999996</v>
      </c>
    </row>
    <row r="16" spans="1:6" x14ac:dyDescent="0.25">
      <c r="A16" s="10" t="s">
        <v>179</v>
      </c>
      <c r="B16" s="10"/>
      <c r="C16" s="10"/>
      <c r="D16" s="10">
        <v>452080.98450000002</v>
      </c>
      <c r="E16" s="10">
        <v>452080.98450000002</v>
      </c>
    </row>
    <row r="17" spans="1:6" x14ac:dyDescent="0.25">
      <c r="A17" s="10" t="s">
        <v>128</v>
      </c>
      <c r="B17" s="10"/>
      <c r="C17" s="10"/>
      <c r="D17" s="10">
        <v>317705.77880000003</v>
      </c>
      <c r="E17" s="10">
        <v>317705.77880000003</v>
      </c>
    </row>
    <row r="18" spans="1:6" x14ac:dyDescent="0.25">
      <c r="A18" s="10" t="s">
        <v>55</v>
      </c>
      <c r="B18" s="10">
        <v>2520471.2999999998</v>
      </c>
      <c r="C18" s="10">
        <v>1214810.5035000001</v>
      </c>
      <c r="D18" s="10">
        <v>2389.3454999999999</v>
      </c>
      <c r="E18" s="10">
        <v>3737671.1489999997</v>
      </c>
      <c r="F18" s="10"/>
    </row>
    <row r="19" spans="1:6" x14ac:dyDescent="0.25">
      <c r="A19" s="10" t="s">
        <v>613</v>
      </c>
      <c r="B19" s="18">
        <f>SUM(B3:B18)</f>
        <v>3822922.6379999998</v>
      </c>
      <c r="C19" s="18">
        <f t="shared" ref="C19:E19" si="0">SUM(C3:C18)</f>
        <v>1452223.446</v>
      </c>
      <c r="D19" s="18">
        <f t="shared" si="0"/>
        <v>3145345.7572999992</v>
      </c>
      <c r="E19" s="18">
        <f t="shared" si="0"/>
        <v>8420491.8412999995</v>
      </c>
      <c r="F19" s="10"/>
    </row>
    <row r="20" spans="1:6" x14ac:dyDescent="0.25">
      <c r="A20" s="10" t="s">
        <v>614</v>
      </c>
      <c r="B20" s="10">
        <f>SUM(B23:B178)</f>
        <v>867403.58362500009</v>
      </c>
      <c r="C20" s="10">
        <f t="shared" ref="C20:E20" si="1">SUM(C23:C178)</f>
        <v>871364.1449999999</v>
      </c>
      <c r="D20" s="10">
        <f t="shared" si="1"/>
        <v>2031046.2275750001</v>
      </c>
      <c r="E20" s="10">
        <f t="shared" si="1"/>
        <v>3769813.9562000004</v>
      </c>
      <c r="F20" s="10"/>
    </row>
    <row r="21" spans="1:6" ht="15.75" thickBot="1" x14ac:dyDescent="0.3">
      <c r="A21" s="10" t="s">
        <v>615</v>
      </c>
      <c r="B21" s="27">
        <f>SUM(B19:B20)</f>
        <v>4690326.2216250002</v>
      </c>
      <c r="C21" s="27">
        <f t="shared" ref="C21:E21" si="2">SUM(C19:C20)</f>
        <v>2323587.591</v>
      </c>
      <c r="D21" s="27">
        <f t="shared" si="2"/>
        <v>5176391.9848749992</v>
      </c>
      <c r="E21" s="27">
        <f t="shared" si="2"/>
        <v>12190305.797499999</v>
      </c>
      <c r="F21" s="10"/>
    </row>
    <row r="22" spans="1:6" x14ac:dyDescent="0.25">
      <c r="A22" s="10"/>
      <c r="B22" s="10"/>
      <c r="C22" s="10"/>
      <c r="D22" s="10"/>
      <c r="E22" s="10"/>
      <c r="F22" s="10"/>
    </row>
    <row r="23" spans="1:6" x14ac:dyDescent="0.25">
      <c r="A23" s="10" t="s">
        <v>497</v>
      </c>
      <c r="B23" s="10">
        <v>4468.6469999999999</v>
      </c>
      <c r="C23" s="10"/>
      <c r="D23" s="10"/>
      <c r="E23" s="10">
        <v>4468.6469999999999</v>
      </c>
      <c r="F23" s="10"/>
    </row>
    <row r="24" spans="1:6" x14ac:dyDescent="0.25">
      <c r="A24" s="10" t="s">
        <v>265</v>
      </c>
      <c r="B24" s="10"/>
      <c r="C24" s="10"/>
      <c r="D24" s="10">
        <v>26172.501</v>
      </c>
      <c r="E24" s="10">
        <v>26172.501</v>
      </c>
    </row>
    <row r="25" spans="1:6" x14ac:dyDescent="0.25">
      <c r="A25" s="10" t="s">
        <v>255</v>
      </c>
      <c r="B25" s="10"/>
      <c r="C25" s="10"/>
      <c r="D25" s="10">
        <v>45450</v>
      </c>
      <c r="E25" s="10">
        <v>45450</v>
      </c>
    </row>
    <row r="26" spans="1:6" x14ac:dyDescent="0.25">
      <c r="A26" s="10" t="s">
        <v>173</v>
      </c>
      <c r="B26" s="10"/>
      <c r="C26" s="10"/>
      <c r="D26" s="10">
        <v>22120.792500000003</v>
      </c>
      <c r="E26" s="10">
        <v>22120.792500000003</v>
      </c>
      <c r="F26" s="10"/>
    </row>
    <row r="27" spans="1:6" x14ac:dyDescent="0.25">
      <c r="A27" s="10" t="s">
        <v>9</v>
      </c>
      <c r="B27" s="10"/>
      <c r="C27" s="10">
        <v>34618.398000000001</v>
      </c>
      <c r="D27" s="10">
        <v>-3.00000000061118E-3</v>
      </c>
      <c r="E27" s="10">
        <v>34618.395000000004</v>
      </c>
    </row>
    <row r="28" spans="1:6" x14ac:dyDescent="0.25">
      <c r="A28" s="10" t="s">
        <v>289</v>
      </c>
      <c r="B28" s="10">
        <v>7.9320000000000004</v>
      </c>
      <c r="C28" s="10"/>
      <c r="D28" s="10"/>
      <c r="E28" s="10">
        <v>7.9320000000000004</v>
      </c>
    </row>
    <row r="29" spans="1:6" x14ac:dyDescent="0.25">
      <c r="A29" s="10" t="s">
        <v>575</v>
      </c>
      <c r="B29" s="10"/>
      <c r="C29" s="10">
        <v>96501.751499999969</v>
      </c>
      <c r="D29" s="10"/>
      <c r="E29" s="10">
        <v>96501.751499999969</v>
      </c>
    </row>
    <row r="30" spans="1:6" x14ac:dyDescent="0.25">
      <c r="A30" s="10" t="s">
        <v>92</v>
      </c>
      <c r="B30" s="10"/>
      <c r="C30" s="10"/>
      <c r="D30" s="10">
        <v>12347.449499999997</v>
      </c>
      <c r="E30" s="10">
        <v>12347.449499999997</v>
      </c>
    </row>
    <row r="31" spans="1:6" x14ac:dyDescent="0.25">
      <c r="A31" s="10" t="s">
        <v>292</v>
      </c>
      <c r="B31" s="10">
        <v>3.9060000000000001</v>
      </c>
      <c r="C31" s="10"/>
      <c r="D31" s="10"/>
      <c r="E31" s="10">
        <v>3.9060000000000001</v>
      </c>
    </row>
    <row r="32" spans="1:6" x14ac:dyDescent="0.25">
      <c r="A32" s="10" t="s">
        <v>540</v>
      </c>
      <c r="B32" s="10">
        <v>31810.326000000001</v>
      </c>
      <c r="C32" s="10">
        <v>-1.4999999999645299E-3</v>
      </c>
      <c r="D32" s="10"/>
      <c r="E32" s="10">
        <v>31810.324500000002</v>
      </c>
    </row>
    <row r="33" spans="1:6" x14ac:dyDescent="0.25">
      <c r="A33" s="10" t="s">
        <v>152</v>
      </c>
      <c r="B33" s="10"/>
      <c r="C33" s="10"/>
      <c r="D33" s="10">
        <v>11654.584500000001</v>
      </c>
      <c r="E33" s="10">
        <v>11654.584500000001</v>
      </c>
      <c r="F33" s="10"/>
    </row>
    <row r="34" spans="1:6" x14ac:dyDescent="0.25">
      <c r="A34" s="10" t="s">
        <v>211</v>
      </c>
      <c r="B34" s="10"/>
      <c r="C34" s="10"/>
      <c r="D34" s="10">
        <v>42531.319499999998</v>
      </c>
      <c r="E34" s="10">
        <v>42531.319499999998</v>
      </c>
    </row>
    <row r="35" spans="1:6" x14ac:dyDescent="0.25">
      <c r="A35" s="10" t="s">
        <v>233</v>
      </c>
      <c r="B35" s="10"/>
      <c r="C35" s="10"/>
      <c r="D35" s="10">
        <v>5192.5455000000002</v>
      </c>
      <c r="E35" s="10">
        <v>5192.5455000000002</v>
      </c>
    </row>
    <row r="36" spans="1:6" x14ac:dyDescent="0.25">
      <c r="A36" s="10" t="s">
        <v>95</v>
      </c>
      <c r="B36" s="10"/>
      <c r="C36" s="10"/>
      <c r="D36" s="10">
        <v>11355.3645</v>
      </c>
      <c r="E36" s="10">
        <v>11355.3645</v>
      </c>
    </row>
    <row r="37" spans="1:6" x14ac:dyDescent="0.25">
      <c r="A37" s="10" t="s">
        <v>235</v>
      </c>
      <c r="B37" s="10"/>
      <c r="C37" s="10"/>
      <c r="D37" s="10">
        <v>32215.012500000001</v>
      </c>
      <c r="E37" s="10">
        <v>32215.012500000001</v>
      </c>
    </row>
    <row r="38" spans="1:6" x14ac:dyDescent="0.25">
      <c r="A38" s="10" t="s">
        <v>155</v>
      </c>
      <c r="B38" s="10"/>
      <c r="C38" s="10"/>
      <c r="D38" s="10">
        <v>0</v>
      </c>
      <c r="E38" s="10">
        <v>0</v>
      </c>
    </row>
    <row r="39" spans="1:6" x14ac:dyDescent="0.25">
      <c r="A39" s="10" t="s">
        <v>253</v>
      </c>
      <c r="B39" s="10"/>
      <c r="C39" s="10"/>
      <c r="D39" s="10">
        <v>0</v>
      </c>
      <c r="E39" s="10">
        <v>0</v>
      </c>
    </row>
    <row r="40" spans="1:6" x14ac:dyDescent="0.25">
      <c r="A40" s="10" t="s">
        <v>205</v>
      </c>
      <c r="B40" s="10"/>
      <c r="C40" s="10"/>
      <c r="D40" s="10">
        <v>158079.5625</v>
      </c>
      <c r="E40" s="10">
        <v>158079.5625</v>
      </c>
    </row>
    <row r="41" spans="1:6" x14ac:dyDescent="0.25">
      <c r="A41" s="10" t="s">
        <v>548</v>
      </c>
      <c r="B41" s="10">
        <v>18042</v>
      </c>
      <c r="C41" s="10">
        <v>0</v>
      </c>
      <c r="D41" s="10"/>
      <c r="E41" s="10">
        <v>18042</v>
      </c>
    </row>
    <row r="42" spans="1:6" x14ac:dyDescent="0.25">
      <c r="A42" s="10" t="s">
        <v>271</v>
      </c>
      <c r="B42" s="10"/>
      <c r="C42" s="10"/>
      <c r="D42" s="10">
        <v>52817.4</v>
      </c>
      <c r="E42" s="10">
        <v>52817.4</v>
      </c>
    </row>
    <row r="43" spans="1:6" x14ac:dyDescent="0.25">
      <c r="A43" s="10" t="s">
        <v>101</v>
      </c>
      <c r="B43" s="10"/>
      <c r="C43" s="10"/>
      <c r="D43" s="10">
        <v>178975.05300000001</v>
      </c>
      <c r="E43" s="10">
        <v>178975.05300000001</v>
      </c>
    </row>
    <row r="44" spans="1:6" x14ac:dyDescent="0.25">
      <c r="A44" s="10" t="s">
        <v>273</v>
      </c>
      <c r="B44" s="10"/>
      <c r="C44" s="10"/>
      <c r="D44" s="10">
        <v>50400.6</v>
      </c>
      <c r="E44" s="10">
        <v>50400.6</v>
      </c>
    </row>
    <row r="45" spans="1:6" x14ac:dyDescent="0.25">
      <c r="A45" s="10" t="s">
        <v>182</v>
      </c>
      <c r="B45" s="10"/>
      <c r="C45" s="10"/>
      <c r="D45" s="10">
        <v>20856.6495</v>
      </c>
      <c r="E45" s="10">
        <v>20856.6495</v>
      </c>
    </row>
    <row r="46" spans="1:6" x14ac:dyDescent="0.25">
      <c r="A46" s="10" t="s">
        <v>251</v>
      </c>
      <c r="B46" s="10"/>
      <c r="C46" s="10"/>
      <c r="D46" s="10">
        <v>32084.080499999996</v>
      </c>
      <c r="E46" s="10">
        <v>32084.080499999996</v>
      </c>
    </row>
    <row r="47" spans="1:6" x14ac:dyDescent="0.25">
      <c r="A47" s="10" t="s">
        <v>237</v>
      </c>
      <c r="B47" s="10"/>
      <c r="C47" s="10"/>
      <c r="D47" s="10">
        <v>11506.431</v>
      </c>
      <c r="E47" s="10">
        <v>11506.431</v>
      </c>
    </row>
    <row r="48" spans="1:6" x14ac:dyDescent="0.25">
      <c r="A48" s="10" t="s">
        <v>158</v>
      </c>
      <c r="B48" s="10">
        <v>41225.017500000002</v>
      </c>
      <c r="C48" s="10">
        <v>4.8525000000000498</v>
      </c>
      <c r="D48" s="10">
        <v>47587.046999999999</v>
      </c>
      <c r="E48" s="10">
        <v>88816.917000000001</v>
      </c>
    </row>
    <row r="49" spans="1:6" x14ac:dyDescent="0.25">
      <c r="A49" s="10" t="s">
        <v>503</v>
      </c>
      <c r="B49" s="10">
        <v>0</v>
      </c>
      <c r="C49" s="10"/>
      <c r="D49" s="10"/>
      <c r="E49" s="10">
        <v>0</v>
      </c>
    </row>
    <row r="50" spans="1:6" x14ac:dyDescent="0.25">
      <c r="A50" s="10" t="s">
        <v>223</v>
      </c>
      <c r="B50" s="10">
        <v>27900</v>
      </c>
      <c r="C50" s="10"/>
      <c r="D50" s="10">
        <v>155350.0515</v>
      </c>
      <c r="E50" s="10">
        <v>183250.0515</v>
      </c>
      <c r="F50" s="10"/>
    </row>
    <row r="51" spans="1:6" x14ac:dyDescent="0.25">
      <c r="A51" s="10" t="s">
        <v>264</v>
      </c>
      <c r="B51" s="10"/>
      <c r="C51" s="10"/>
      <c r="D51" s="10">
        <v>18435.923999999999</v>
      </c>
      <c r="E51" s="10">
        <v>18435.923999999999</v>
      </c>
    </row>
    <row r="52" spans="1:6" x14ac:dyDescent="0.25">
      <c r="A52" s="10" t="s">
        <v>546</v>
      </c>
      <c r="B52" s="10">
        <v>2804.25</v>
      </c>
      <c r="C52" s="10"/>
      <c r="D52" s="10"/>
      <c r="E52" s="10">
        <v>2804.25</v>
      </c>
    </row>
    <row r="53" spans="1:6" x14ac:dyDescent="0.25">
      <c r="A53" s="10" t="s">
        <v>443</v>
      </c>
      <c r="B53" s="10">
        <v>20665.596000000001</v>
      </c>
      <c r="C53" s="10"/>
      <c r="D53" s="10"/>
      <c r="E53" s="10">
        <v>20665.596000000001</v>
      </c>
    </row>
    <row r="54" spans="1:6" x14ac:dyDescent="0.25">
      <c r="A54" s="10" t="s">
        <v>301</v>
      </c>
      <c r="B54" s="10">
        <v>49055.143499999998</v>
      </c>
      <c r="C54" s="10"/>
      <c r="D54" s="10"/>
      <c r="E54" s="10">
        <v>49055.143499999998</v>
      </c>
    </row>
    <row r="55" spans="1:6" x14ac:dyDescent="0.25">
      <c r="A55" s="10" t="s">
        <v>428</v>
      </c>
      <c r="B55" s="10">
        <v>162942.09299999999</v>
      </c>
      <c r="C55" s="10"/>
      <c r="D55" s="10"/>
      <c r="E55" s="10">
        <v>162942.09299999999</v>
      </c>
    </row>
    <row r="56" spans="1:6" x14ac:dyDescent="0.25">
      <c r="A56" s="10" t="s">
        <v>256</v>
      </c>
      <c r="B56" s="10"/>
      <c r="C56" s="10"/>
      <c r="D56" s="10">
        <v>40200</v>
      </c>
      <c r="E56" s="10">
        <v>40200</v>
      </c>
    </row>
    <row r="57" spans="1:6" x14ac:dyDescent="0.25">
      <c r="A57" s="10" t="s">
        <v>140</v>
      </c>
      <c r="B57" s="10"/>
      <c r="C57" s="10"/>
      <c r="D57" s="10">
        <v>-2.5499999988824129E-2</v>
      </c>
      <c r="E57" s="10">
        <v>-2.5499999988824129E-2</v>
      </c>
    </row>
    <row r="58" spans="1:6" x14ac:dyDescent="0.25">
      <c r="A58" s="10" t="s">
        <v>63</v>
      </c>
      <c r="B58" s="10"/>
      <c r="C58" s="10">
        <v>10723.512000000001</v>
      </c>
      <c r="D58" s="10">
        <v>913.85400000000004</v>
      </c>
      <c r="E58" s="10">
        <v>11637.366</v>
      </c>
    </row>
    <row r="59" spans="1:6" x14ac:dyDescent="0.25">
      <c r="A59" s="10" t="s">
        <v>522</v>
      </c>
      <c r="B59" s="10">
        <v>0</v>
      </c>
      <c r="C59" s="10">
        <v>0</v>
      </c>
      <c r="D59" s="10"/>
      <c r="E59" s="10">
        <v>0</v>
      </c>
    </row>
    <row r="60" spans="1:6" x14ac:dyDescent="0.25">
      <c r="A60" s="10" t="s">
        <v>16</v>
      </c>
      <c r="B60" s="10"/>
      <c r="C60" s="10">
        <v>0</v>
      </c>
      <c r="D60" s="10">
        <v>13360.494000000001</v>
      </c>
      <c r="E60" s="10">
        <v>13360.494000000001</v>
      </c>
      <c r="F60" s="10"/>
    </row>
    <row r="61" spans="1:6" x14ac:dyDescent="0.25">
      <c r="A61" s="10" t="s">
        <v>481</v>
      </c>
      <c r="B61" s="10">
        <v>11364.819</v>
      </c>
      <c r="C61" s="10">
        <v>0</v>
      </c>
      <c r="D61" s="10"/>
      <c r="E61" s="10">
        <v>11364.819</v>
      </c>
      <c r="F61" s="10"/>
    </row>
    <row r="62" spans="1:6" x14ac:dyDescent="0.25">
      <c r="A62" s="10" t="s">
        <v>471</v>
      </c>
      <c r="B62" s="10">
        <v>1540.2539999999999</v>
      </c>
      <c r="C62" s="10"/>
      <c r="D62" s="10"/>
      <c r="E62" s="10">
        <v>1540.2539999999999</v>
      </c>
    </row>
    <row r="63" spans="1:6" x14ac:dyDescent="0.25">
      <c r="A63" s="10" t="s">
        <v>447</v>
      </c>
      <c r="B63" s="10">
        <v>61530.722999999998</v>
      </c>
      <c r="C63" s="10"/>
      <c r="D63" s="10"/>
      <c r="E63" s="10">
        <v>61530.722999999998</v>
      </c>
    </row>
    <row r="64" spans="1:6" x14ac:dyDescent="0.25">
      <c r="A64" s="10" t="s">
        <v>310</v>
      </c>
      <c r="B64" s="10">
        <v>-2180.7420000000002</v>
      </c>
      <c r="C64" s="10"/>
      <c r="D64" s="10"/>
      <c r="E64" s="10">
        <v>-2180.7420000000002</v>
      </c>
    </row>
    <row r="65" spans="1:5" x14ac:dyDescent="0.25">
      <c r="A65" s="10" t="s">
        <v>214</v>
      </c>
      <c r="B65" s="10"/>
      <c r="C65" s="10"/>
      <c r="D65" s="10">
        <v>30830.0625</v>
      </c>
      <c r="E65" s="10">
        <v>30830.0625</v>
      </c>
    </row>
    <row r="66" spans="1:5" x14ac:dyDescent="0.25">
      <c r="A66" s="10" t="s">
        <v>185</v>
      </c>
      <c r="B66" s="10">
        <v>3.0000000000000001E-3</v>
      </c>
      <c r="C66" s="10"/>
      <c r="D66" s="10">
        <v>40.582875000000001</v>
      </c>
      <c r="E66" s="10">
        <v>40.585875000000001</v>
      </c>
    </row>
    <row r="67" spans="1:5" x14ac:dyDescent="0.25">
      <c r="A67" s="10" t="s">
        <v>231</v>
      </c>
      <c r="B67" s="10"/>
      <c r="C67" s="10">
        <v>34348.421999999999</v>
      </c>
      <c r="D67" s="10">
        <v>27779.196</v>
      </c>
      <c r="E67" s="10">
        <v>62127.618000000002</v>
      </c>
    </row>
    <row r="68" spans="1:5" x14ac:dyDescent="0.25">
      <c r="A68" s="10" t="s">
        <v>317</v>
      </c>
      <c r="B68" s="10">
        <v>0</v>
      </c>
      <c r="C68" s="10"/>
      <c r="D68" s="10"/>
      <c r="E68" s="10">
        <v>0</v>
      </c>
    </row>
    <row r="69" spans="1:5" x14ac:dyDescent="0.25">
      <c r="A69" s="10" t="s">
        <v>176</v>
      </c>
      <c r="B69" s="10"/>
      <c r="C69" s="10"/>
      <c r="D69" s="10">
        <v>71638.390499999994</v>
      </c>
      <c r="E69" s="10">
        <v>71638.390499999994</v>
      </c>
    </row>
    <row r="70" spans="1:5" x14ac:dyDescent="0.25">
      <c r="A70" s="10" t="s">
        <v>534</v>
      </c>
      <c r="B70" s="10">
        <v>23455.201499999999</v>
      </c>
      <c r="C70" s="10">
        <v>-57.0015</v>
      </c>
      <c r="D70" s="10"/>
      <c r="E70" s="10">
        <v>23398.2</v>
      </c>
    </row>
    <row r="71" spans="1:5" x14ac:dyDescent="0.25">
      <c r="A71" s="10" t="s">
        <v>80</v>
      </c>
      <c r="B71" s="10"/>
      <c r="C71" s="10"/>
      <c r="D71" s="10">
        <v>12687.093000000001</v>
      </c>
      <c r="E71" s="10">
        <v>12687.093000000001</v>
      </c>
    </row>
    <row r="72" spans="1:5" x14ac:dyDescent="0.25">
      <c r="A72" s="10" t="s">
        <v>558</v>
      </c>
      <c r="B72" s="10"/>
      <c r="C72" s="10">
        <v>16028.325000000003</v>
      </c>
      <c r="D72" s="10"/>
      <c r="E72" s="10">
        <v>16028.325000000003</v>
      </c>
    </row>
    <row r="73" spans="1:5" x14ac:dyDescent="0.25">
      <c r="A73" s="10" t="s">
        <v>320</v>
      </c>
      <c r="B73" s="10">
        <v>26997.7065</v>
      </c>
      <c r="C73" s="10">
        <v>-1.49999999975989E-3</v>
      </c>
      <c r="D73" s="10"/>
      <c r="E73" s="10">
        <v>26997.705000000002</v>
      </c>
    </row>
    <row r="74" spans="1:5" x14ac:dyDescent="0.25">
      <c r="A74" s="10" t="s">
        <v>258</v>
      </c>
      <c r="B74" s="10"/>
      <c r="C74" s="10"/>
      <c r="D74" s="10">
        <v>0</v>
      </c>
      <c r="E74" s="10">
        <v>0</v>
      </c>
    </row>
    <row r="75" spans="1:5" x14ac:dyDescent="0.25">
      <c r="A75" s="10" t="s">
        <v>324</v>
      </c>
      <c r="B75" s="10">
        <v>0</v>
      </c>
      <c r="C75" s="10"/>
      <c r="D75" s="10"/>
      <c r="E75" s="10">
        <v>0</v>
      </c>
    </row>
    <row r="76" spans="1:5" x14ac:dyDescent="0.25">
      <c r="A76" s="10" t="s">
        <v>208</v>
      </c>
      <c r="B76" s="10"/>
      <c r="C76" s="10"/>
      <c r="D76" s="10">
        <v>16468.102500000001</v>
      </c>
      <c r="E76" s="10">
        <v>16468.102500000001</v>
      </c>
    </row>
    <row r="77" spans="1:5" x14ac:dyDescent="0.25">
      <c r="A77" s="10" t="s">
        <v>188</v>
      </c>
      <c r="B77" s="10"/>
      <c r="C77" s="10"/>
      <c r="D77" s="10">
        <v>26504.041500000003</v>
      </c>
      <c r="E77" s="10">
        <v>26504.041500000003</v>
      </c>
    </row>
    <row r="78" spans="1:5" x14ac:dyDescent="0.25">
      <c r="A78" s="10" t="s">
        <v>217</v>
      </c>
      <c r="B78" s="10"/>
      <c r="C78" s="10"/>
      <c r="D78" s="10">
        <v>19750.262999999999</v>
      </c>
      <c r="E78" s="10">
        <v>19750.262999999999</v>
      </c>
    </row>
    <row r="79" spans="1:5" x14ac:dyDescent="0.25">
      <c r="A79" s="10" t="s">
        <v>226</v>
      </c>
      <c r="B79" s="10"/>
      <c r="C79" s="10"/>
      <c r="D79" s="10">
        <v>19749.150000000001</v>
      </c>
      <c r="E79" s="10">
        <v>19749.150000000001</v>
      </c>
    </row>
    <row r="80" spans="1:5" x14ac:dyDescent="0.25">
      <c r="A80" s="10" t="s">
        <v>104</v>
      </c>
      <c r="B80" s="10"/>
      <c r="C80" s="10"/>
      <c r="D80" s="10">
        <v>32060.6895</v>
      </c>
      <c r="E80" s="10">
        <v>32060.6895</v>
      </c>
    </row>
    <row r="81" spans="1:6" x14ac:dyDescent="0.25">
      <c r="A81" s="10" t="s">
        <v>239</v>
      </c>
      <c r="B81" s="10"/>
      <c r="C81" s="10">
        <v>17407.498500000002</v>
      </c>
      <c r="D81" s="10">
        <v>18549.216</v>
      </c>
      <c r="E81" s="10">
        <v>35956.714500000002</v>
      </c>
    </row>
    <row r="82" spans="1:6" x14ac:dyDescent="0.25">
      <c r="A82" s="10" t="s">
        <v>330</v>
      </c>
      <c r="B82" s="10">
        <v>6002.9594999999999</v>
      </c>
      <c r="C82" s="10"/>
      <c r="D82" s="10"/>
      <c r="E82" s="10">
        <v>6002.9594999999999</v>
      </c>
      <c r="F82" s="10"/>
    </row>
    <row r="83" spans="1:6" x14ac:dyDescent="0.25">
      <c r="A83" s="10" t="s">
        <v>134</v>
      </c>
      <c r="B83" s="10"/>
      <c r="C83" s="10"/>
      <c r="D83" s="10">
        <v>-6.0000000012223609E-3</v>
      </c>
      <c r="E83" s="10">
        <v>-6.0000000012223609E-3</v>
      </c>
    </row>
    <row r="84" spans="1:6" x14ac:dyDescent="0.25">
      <c r="A84" s="10" t="s">
        <v>450</v>
      </c>
      <c r="B84" s="10">
        <v>0</v>
      </c>
      <c r="C84" s="10"/>
      <c r="D84" s="10"/>
      <c r="E84" s="10">
        <v>0</v>
      </c>
    </row>
    <row r="85" spans="1:6" x14ac:dyDescent="0.25">
      <c r="A85" s="10" t="s">
        <v>164</v>
      </c>
      <c r="B85" s="10"/>
      <c r="C85" s="10"/>
      <c r="D85" s="10">
        <v>9448.7325000000001</v>
      </c>
      <c r="E85" s="10">
        <v>9448.7325000000001</v>
      </c>
      <c r="F85" s="10"/>
    </row>
    <row r="86" spans="1:6" x14ac:dyDescent="0.25">
      <c r="A86" s="10" t="s">
        <v>191</v>
      </c>
      <c r="B86" s="10"/>
      <c r="C86" s="10">
        <v>2048.127</v>
      </c>
      <c r="D86" s="10">
        <v>7.1054273576010019E-15</v>
      </c>
      <c r="E86" s="10">
        <v>2048.127</v>
      </c>
    </row>
    <row r="87" spans="1:6" x14ac:dyDescent="0.25">
      <c r="A87" s="10" t="s">
        <v>333</v>
      </c>
      <c r="B87" s="10">
        <v>-1.50000000000546E-2</v>
      </c>
      <c r="C87" s="10"/>
      <c r="D87" s="10"/>
      <c r="E87" s="10">
        <v>-1.50000000000546E-2</v>
      </c>
    </row>
    <row r="88" spans="1:6" x14ac:dyDescent="0.25">
      <c r="A88" s="10" t="s">
        <v>431</v>
      </c>
      <c r="B88" s="10">
        <v>1.35000000000218E-2</v>
      </c>
      <c r="C88" s="10"/>
      <c r="D88" s="10"/>
      <c r="E88" s="10">
        <v>1.35000000000218E-2</v>
      </c>
    </row>
    <row r="89" spans="1:6" x14ac:dyDescent="0.25">
      <c r="A89" s="10" t="s">
        <v>478</v>
      </c>
      <c r="B89" s="10">
        <v>0</v>
      </c>
      <c r="C89" s="10">
        <v>0</v>
      </c>
      <c r="D89" s="10"/>
      <c r="E89" s="10">
        <v>0</v>
      </c>
    </row>
    <row r="90" spans="1:6" x14ac:dyDescent="0.25">
      <c r="A90" s="10" t="s">
        <v>194</v>
      </c>
      <c r="B90" s="10"/>
      <c r="C90" s="10"/>
      <c r="D90" s="10">
        <v>38678.895000000004</v>
      </c>
      <c r="E90" s="10">
        <v>38678.895000000004</v>
      </c>
    </row>
    <row r="91" spans="1:6" x14ac:dyDescent="0.25">
      <c r="A91" s="10" t="s">
        <v>488</v>
      </c>
      <c r="B91" s="10">
        <v>6605.0204999999996</v>
      </c>
      <c r="C91" s="10">
        <v>-58.614000000000019</v>
      </c>
      <c r="D91" s="10"/>
      <c r="E91" s="10">
        <v>6546.4065000000001</v>
      </c>
    </row>
    <row r="92" spans="1:6" x14ac:dyDescent="0.25">
      <c r="A92" s="10" t="s">
        <v>336</v>
      </c>
      <c r="B92" s="10">
        <v>671.67000000000007</v>
      </c>
      <c r="C92" s="10"/>
      <c r="D92" s="10"/>
      <c r="E92" s="10">
        <v>671.67000000000007</v>
      </c>
    </row>
    <row r="93" spans="1:6" x14ac:dyDescent="0.25">
      <c r="A93" s="10" t="s">
        <v>19</v>
      </c>
      <c r="B93" s="10"/>
      <c r="C93" s="10">
        <v>17779.726500000001</v>
      </c>
      <c r="D93" s="10">
        <v>2329.1039999999998</v>
      </c>
      <c r="E93" s="10">
        <v>20108.8305</v>
      </c>
    </row>
    <row r="94" spans="1:6" x14ac:dyDescent="0.25">
      <c r="A94" s="10" t="s">
        <v>22</v>
      </c>
      <c r="B94" s="10"/>
      <c r="C94" s="10">
        <v>41004.982499999998</v>
      </c>
      <c r="D94" s="10">
        <v>79173.001499999998</v>
      </c>
      <c r="E94" s="10">
        <v>120177.984</v>
      </c>
    </row>
    <row r="95" spans="1:6" x14ac:dyDescent="0.25">
      <c r="A95" s="10" t="s">
        <v>161</v>
      </c>
      <c r="B95" s="10"/>
      <c r="C95" s="10"/>
      <c r="D95" s="10">
        <v>76745.698499999999</v>
      </c>
      <c r="E95" s="10">
        <v>76745.698499999999</v>
      </c>
    </row>
    <row r="96" spans="1:6" x14ac:dyDescent="0.25">
      <c r="A96" s="10" t="s">
        <v>107</v>
      </c>
      <c r="B96" s="10"/>
      <c r="C96" s="10"/>
      <c r="D96" s="10">
        <v>-1.5E-3</v>
      </c>
      <c r="E96" s="10">
        <v>-1.5E-3</v>
      </c>
    </row>
    <row r="97" spans="1:6" x14ac:dyDescent="0.25">
      <c r="A97" s="10" t="s">
        <v>25</v>
      </c>
      <c r="B97" s="10">
        <v>28053.484499999995</v>
      </c>
      <c r="C97" s="10">
        <v>36929.116499999996</v>
      </c>
      <c r="D97" s="10">
        <v>-3000.0000000000009</v>
      </c>
      <c r="E97" s="10">
        <v>61982.600999999995</v>
      </c>
    </row>
    <row r="98" spans="1:6" x14ac:dyDescent="0.25">
      <c r="A98" s="10" t="s">
        <v>167</v>
      </c>
      <c r="B98" s="10"/>
      <c r="C98" s="10"/>
      <c r="D98" s="10">
        <v>39833.974499999997</v>
      </c>
      <c r="E98" s="10">
        <v>39833.974499999997</v>
      </c>
    </row>
    <row r="99" spans="1:6" x14ac:dyDescent="0.25">
      <c r="A99" s="10" t="s">
        <v>561</v>
      </c>
      <c r="B99" s="10"/>
      <c r="C99" s="10">
        <v>64362.3105</v>
      </c>
      <c r="D99" s="10"/>
      <c r="E99" s="10">
        <v>64362.3105</v>
      </c>
    </row>
    <row r="100" spans="1:6" x14ac:dyDescent="0.25">
      <c r="A100" s="10" t="s">
        <v>275</v>
      </c>
      <c r="B100" s="10"/>
      <c r="C100" s="10"/>
      <c r="D100" s="10">
        <v>15000</v>
      </c>
      <c r="E100" s="10">
        <v>15000</v>
      </c>
      <c r="F100" s="10"/>
    </row>
    <row r="101" spans="1:6" x14ac:dyDescent="0.25">
      <c r="A101" s="10" t="s">
        <v>83</v>
      </c>
      <c r="B101" s="10"/>
      <c r="C101" s="10"/>
      <c r="D101" s="10">
        <v>15798.780000000002</v>
      </c>
      <c r="E101" s="10">
        <v>15798.780000000002</v>
      </c>
      <c r="F101" s="10"/>
    </row>
    <row r="102" spans="1:6" x14ac:dyDescent="0.25">
      <c r="A102" s="10" t="s">
        <v>143</v>
      </c>
      <c r="B102" s="10"/>
      <c r="C102" s="10"/>
      <c r="D102" s="10">
        <v>1045.6589999999999</v>
      </c>
      <c r="E102" s="10">
        <v>1045.6589999999999</v>
      </c>
    </row>
    <row r="103" spans="1:6" x14ac:dyDescent="0.25">
      <c r="A103" s="10" t="s">
        <v>116</v>
      </c>
      <c r="B103" s="10"/>
      <c r="C103" s="10"/>
      <c r="D103" s="10">
        <v>75332.2022</v>
      </c>
      <c r="E103" s="10">
        <v>75332.2022</v>
      </c>
    </row>
    <row r="104" spans="1:6" x14ac:dyDescent="0.25">
      <c r="A104" s="10" t="s">
        <v>119</v>
      </c>
      <c r="B104" s="10"/>
      <c r="C104" s="10"/>
      <c r="D104" s="10">
        <v>80832.208500000008</v>
      </c>
      <c r="E104" s="10">
        <v>80832.208500000008</v>
      </c>
    </row>
    <row r="105" spans="1:6" x14ac:dyDescent="0.25">
      <c r="A105" s="10" t="s">
        <v>507</v>
      </c>
      <c r="B105" s="10">
        <v>0</v>
      </c>
      <c r="C105" s="10"/>
      <c r="D105" s="10"/>
      <c r="E105" s="10">
        <v>0</v>
      </c>
    </row>
    <row r="106" spans="1:6" x14ac:dyDescent="0.25">
      <c r="A106" s="10" t="s">
        <v>359</v>
      </c>
      <c r="B106" s="10">
        <v>11842.456499999998</v>
      </c>
      <c r="C106" s="10">
        <v>-3.00000000061118E-3</v>
      </c>
      <c r="D106" s="10"/>
      <c r="E106" s="10">
        <v>11842.453499999998</v>
      </c>
      <c r="F106" s="10"/>
    </row>
    <row r="107" spans="1:6" x14ac:dyDescent="0.25">
      <c r="A107" s="10" t="s">
        <v>199</v>
      </c>
      <c r="B107" s="10"/>
      <c r="C107" s="10"/>
      <c r="D107" s="10">
        <v>14700.0015</v>
      </c>
      <c r="E107" s="10">
        <v>14700.0015</v>
      </c>
    </row>
    <row r="108" spans="1:6" x14ac:dyDescent="0.25">
      <c r="A108" s="10" t="s">
        <v>570</v>
      </c>
      <c r="B108" s="10"/>
      <c r="C108" s="10">
        <v>12768.853499999999</v>
      </c>
      <c r="D108" s="10"/>
      <c r="E108" s="10">
        <v>12768.853499999999</v>
      </c>
    </row>
    <row r="109" spans="1:6" x14ac:dyDescent="0.25">
      <c r="A109" s="10" t="s">
        <v>362</v>
      </c>
      <c r="B109" s="10">
        <v>-534.89700000000005</v>
      </c>
      <c r="C109" s="10"/>
      <c r="D109" s="10"/>
      <c r="E109" s="10">
        <v>-534.89700000000005</v>
      </c>
    </row>
    <row r="110" spans="1:6" x14ac:dyDescent="0.25">
      <c r="A110" s="10" t="s">
        <v>220</v>
      </c>
      <c r="B110" s="10"/>
      <c r="C110" s="10"/>
      <c r="D110" s="10">
        <v>4717.68</v>
      </c>
      <c r="E110" s="10">
        <v>4717.68</v>
      </c>
    </row>
    <row r="111" spans="1:6" x14ac:dyDescent="0.25">
      <c r="A111" s="10" t="s">
        <v>368</v>
      </c>
      <c r="B111" s="10">
        <v>0</v>
      </c>
      <c r="C111" s="10"/>
      <c r="D111" s="10"/>
      <c r="E111" s="10">
        <v>0</v>
      </c>
    </row>
    <row r="112" spans="1:6" x14ac:dyDescent="0.25">
      <c r="A112" s="10" t="s">
        <v>28</v>
      </c>
      <c r="B112" s="10"/>
      <c r="C112" s="10">
        <v>49600.117500000008</v>
      </c>
      <c r="D112" s="10"/>
      <c r="E112" s="10">
        <v>49600.117500000008</v>
      </c>
    </row>
    <row r="113" spans="1:5" x14ac:dyDescent="0.25">
      <c r="A113" s="10" t="s">
        <v>453</v>
      </c>
      <c r="B113" s="10">
        <v>48742.623</v>
      </c>
      <c r="C113" s="10"/>
      <c r="D113" s="10"/>
      <c r="E113" s="10">
        <v>48742.623</v>
      </c>
    </row>
    <row r="114" spans="1:5" x14ac:dyDescent="0.25">
      <c r="A114" s="10" t="s">
        <v>554</v>
      </c>
      <c r="B114" s="10"/>
      <c r="C114" s="10">
        <v>20488.364999999998</v>
      </c>
      <c r="D114" s="10"/>
      <c r="E114" s="10">
        <v>20488.364999999998</v>
      </c>
    </row>
    <row r="115" spans="1:5" x14ac:dyDescent="0.25">
      <c r="A115" s="10" t="s">
        <v>525</v>
      </c>
      <c r="B115" s="10">
        <v>22588.772999999997</v>
      </c>
      <c r="C115" s="10">
        <v>0</v>
      </c>
      <c r="D115" s="10"/>
      <c r="E115" s="10">
        <v>22588.772999999997</v>
      </c>
    </row>
    <row r="116" spans="1:5" x14ac:dyDescent="0.25">
      <c r="A116" s="10" t="s">
        <v>380</v>
      </c>
      <c r="B116" s="10">
        <v>-2.9999999999993998E-3</v>
      </c>
      <c r="C116" s="10"/>
      <c r="D116" s="10"/>
      <c r="E116" s="10">
        <v>-2.9999999999993998E-3</v>
      </c>
    </row>
    <row r="117" spans="1:5" x14ac:dyDescent="0.25">
      <c r="A117" s="10" t="s">
        <v>474</v>
      </c>
      <c r="B117" s="10">
        <v>22864.523999999998</v>
      </c>
      <c r="C117" s="10"/>
      <c r="D117" s="10"/>
      <c r="E117" s="10">
        <v>22864.523999999998</v>
      </c>
    </row>
    <row r="118" spans="1:5" x14ac:dyDescent="0.25">
      <c r="A118" s="10" t="s">
        <v>86</v>
      </c>
      <c r="B118" s="10"/>
      <c r="C118" s="10"/>
      <c r="D118" s="10">
        <v>80836.567500000005</v>
      </c>
      <c r="E118" s="10">
        <v>80836.567500000005</v>
      </c>
    </row>
    <row r="119" spans="1:5" x14ac:dyDescent="0.25">
      <c r="A119" s="10" t="s">
        <v>383</v>
      </c>
      <c r="B119" s="10">
        <v>22833.541500000003</v>
      </c>
      <c r="C119" s="10"/>
      <c r="D119" s="10"/>
      <c r="E119" s="10">
        <v>22833.541500000003</v>
      </c>
    </row>
    <row r="120" spans="1:5" x14ac:dyDescent="0.25">
      <c r="A120" s="10" t="s">
        <v>543</v>
      </c>
      <c r="B120" s="10">
        <v>10119.0105</v>
      </c>
      <c r="C120" s="10">
        <v>56560.353000000003</v>
      </c>
      <c r="D120" s="10"/>
      <c r="E120" s="10">
        <v>66679.363500000007</v>
      </c>
    </row>
    <row r="121" spans="1:5" x14ac:dyDescent="0.25">
      <c r="A121" s="10" t="s">
        <v>386</v>
      </c>
      <c r="B121" s="10">
        <v>26419.198500000002</v>
      </c>
      <c r="C121" s="10">
        <v>1427.8589999999999</v>
      </c>
      <c r="D121" s="10"/>
      <c r="E121" s="10">
        <v>27847.057500000003</v>
      </c>
    </row>
    <row r="122" spans="1:5" x14ac:dyDescent="0.25">
      <c r="A122" s="10" t="s">
        <v>458</v>
      </c>
      <c r="B122" s="10">
        <v>2498.067</v>
      </c>
      <c r="C122" s="10"/>
      <c r="D122" s="10"/>
      <c r="E122" s="10">
        <v>2498.067</v>
      </c>
    </row>
    <row r="123" spans="1:5" x14ac:dyDescent="0.25">
      <c r="A123" s="10" t="s">
        <v>491</v>
      </c>
      <c r="B123" s="10">
        <v>18150.453000000001</v>
      </c>
      <c r="C123" s="10"/>
      <c r="D123" s="10"/>
      <c r="E123" s="10">
        <v>18150.453000000001</v>
      </c>
    </row>
    <row r="124" spans="1:5" x14ac:dyDescent="0.25">
      <c r="A124" s="10" t="s">
        <v>494</v>
      </c>
      <c r="B124" s="10">
        <v>4489.47</v>
      </c>
      <c r="C124" s="10"/>
      <c r="D124" s="10"/>
      <c r="E124" s="10">
        <v>4489.47</v>
      </c>
    </row>
    <row r="125" spans="1:5" x14ac:dyDescent="0.25">
      <c r="A125" s="10" t="s">
        <v>510</v>
      </c>
      <c r="B125" s="10">
        <v>4940.9610000000002</v>
      </c>
      <c r="C125" s="10"/>
      <c r="D125" s="10"/>
      <c r="E125" s="10">
        <v>4940.9610000000002</v>
      </c>
    </row>
    <row r="126" spans="1:5" x14ac:dyDescent="0.25">
      <c r="A126" s="10" t="s">
        <v>389</v>
      </c>
      <c r="B126" s="10">
        <v>0</v>
      </c>
      <c r="C126" s="10"/>
      <c r="D126" s="10"/>
      <c r="E126" s="10">
        <v>0</v>
      </c>
    </row>
    <row r="127" spans="1:5" x14ac:dyDescent="0.25">
      <c r="A127" s="10" t="s">
        <v>573</v>
      </c>
      <c r="B127" s="10"/>
      <c r="C127" s="10">
        <v>10.1655</v>
      </c>
      <c r="D127" s="10"/>
      <c r="E127" s="10">
        <v>10.1655</v>
      </c>
    </row>
    <row r="128" spans="1:5" x14ac:dyDescent="0.25">
      <c r="A128" s="10" t="s">
        <v>241</v>
      </c>
      <c r="B128" s="10"/>
      <c r="C128" s="10"/>
      <c r="D128" s="10">
        <v>0</v>
      </c>
      <c r="E128" s="10">
        <v>0</v>
      </c>
    </row>
    <row r="129" spans="1:5" x14ac:dyDescent="0.25">
      <c r="A129" s="10" t="s">
        <v>31</v>
      </c>
      <c r="B129" s="10"/>
      <c r="C129" s="10">
        <v>6.9999999996070983E-3</v>
      </c>
      <c r="D129" s="10">
        <v>0</v>
      </c>
      <c r="E129" s="10">
        <v>6.9999999996070983E-3</v>
      </c>
    </row>
    <row r="130" spans="1:5" x14ac:dyDescent="0.25">
      <c r="A130" s="10" t="s">
        <v>461</v>
      </c>
      <c r="B130" s="10">
        <v>0</v>
      </c>
      <c r="C130" s="10"/>
      <c r="D130" s="10"/>
      <c r="E130" s="10">
        <v>0</v>
      </c>
    </row>
    <row r="131" spans="1:5" x14ac:dyDescent="0.25">
      <c r="A131" s="10" t="s">
        <v>149</v>
      </c>
      <c r="B131" s="10"/>
      <c r="C131" s="10"/>
      <c r="D131" s="10">
        <v>50569.635000000009</v>
      </c>
      <c r="E131" s="10">
        <v>50569.635000000009</v>
      </c>
    </row>
    <row r="132" spans="1:5" x14ac:dyDescent="0.25">
      <c r="A132" s="10" t="s">
        <v>579</v>
      </c>
      <c r="B132" s="10"/>
      <c r="C132" s="10">
        <v>17423.692500000001</v>
      </c>
      <c r="D132" s="10"/>
      <c r="E132" s="10">
        <v>17423.692500000001</v>
      </c>
    </row>
    <row r="133" spans="1:5" x14ac:dyDescent="0.25">
      <c r="A133" s="10" t="s">
        <v>392</v>
      </c>
      <c r="B133" s="10">
        <v>36406.017</v>
      </c>
      <c r="C133" s="10"/>
      <c r="D133" s="10"/>
      <c r="E133" s="10">
        <v>36406.017</v>
      </c>
    </row>
    <row r="134" spans="1:5" x14ac:dyDescent="0.25">
      <c r="A134" s="10" t="s">
        <v>229</v>
      </c>
      <c r="B134" s="10"/>
      <c r="C134" s="10"/>
      <c r="D134" s="10">
        <v>0</v>
      </c>
      <c r="E134" s="10">
        <v>0</v>
      </c>
    </row>
    <row r="135" spans="1:5" x14ac:dyDescent="0.25">
      <c r="A135" s="10" t="s">
        <v>34</v>
      </c>
      <c r="B135" s="10"/>
      <c r="C135" s="10">
        <v>44863.250999999997</v>
      </c>
      <c r="D135" s="10"/>
      <c r="E135" s="10">
        <v>44863.250999999997</v>
      </c>
    </row>
    <row r="136" spans="1:5" x14ac:dyDescent="0.25">
      <c r="A136" s="10" t="s">
        <v>202</v>
      </c>
      <c r="B136" s="10"/>
      <c r="C136" s="10"/>
      <c r="D136" s="10">
        <v>49016.056500000006</v>
      </c>
      <c r="E136" s="10">
        <v>49016.056500000006</v>
      </c>
    </row>
    <row r="137" spans="1:5" x14ac:dyDescent="0.25">
      <c r="A137" s="10" t="s">
        <v>395</v>
      </c>
      <c r="B137" s="10">
        <v>49649.221500000007</v>
      </c>
      <c r="C137" s="10"/>
      <c r="D137" s="10"/>
      <c r="E137" s="10">
        <v>49649.221500000007</v>
      </c>
    </row>
    <row r="138" spans="1:5" x14ac:dyDescent="0.25">
      <c r="A138" s="10" t="s">
        <v>398</v>
      </c>
      <c r="B138" s="10">
        <v>24548.7</v>
      </c>
      <c r="C138" s="10"/>
      <c r="D138" s="10"/>
      <c r="E138" s="10">
        <v>24548.7</v>
      </c>
    </row>
    <row r="139" spans="1:5" x14ac:dyDescent="0.25">
      <c r="A139" s="10" t="s">
        <v>514</v>
      </c>
      <c r="B139" s="10">
        <v>0</v>
      </c>
      <c r="C139" s="10"/>
      <c r="D139" s="10"/>
      <c r="E139" s="10">
        <v>0</v>
      </c>
    </row>
    <row r="140" spans="1:5" x14ac:dyDescent="0.25">
      <c r="A140" s="10" t="s">
        <v>401</v>
      </c>
      <c r="B140" s="10">
        <v>303.11100000000101</v>
      </c>
      <c r="C140" s="10"/>
      <c r="D140" s="10"/>
      <c r="E140" s="10">
        <v>303.11100000000101</v>
      </c>
    </row>
    <row r="141" spans="1:5" x14ac:dyDescent="0.25">
      <c r="A141" s="10" t="s">
        <v>582</v>
      </c>
      <c r="B141" s="10"/>
      <c r="C141" s="10">
        <v>29940.864000000001</v>
      </c>
      <c r="D141" s="10"/>
      <c r="E141" s="10">
        <v>29940.864000000001</v>
      </c>
    </row>
    <row r="142" spans="1:5" x14ac:dyDescent="0.25">
      <c r="A142" s="10" t="s">
        <v>404</v>
      </c>
      <c r="B142" s="10">
        <v>2276.5844999999999</v>
      </c>
      <c r="C142" s="10"/>
      <c r="D142" s="10"/>
      <c r="E142" s="10">
        <v>2276.5844999999999</v>
      </c>
    </row>
    <row r="143" spans="1:5" x14ac:dyDescent="0.25">
      <c r="A143" s="10" t="s">
        <v>243</v>
      </c>
      <c r="B143" s="10"/>
      <c r="C143" s="10"/>
      <c r="D143" s="10">
        <v>7500</v>
      </c>
      <c r="E143" s="10">
        <v>7500</v>
      </c>
    </row>
    <row r="144" spans="1:5" x14ac:dyDescent="0.25">
      <c r="A144" s="10" t="s">
        <v>407</v>
      </c>
      <c r="B144" s="10">
        <v>-2063.3685</v>
      </c>
      <c r="C144" s="10"/>
      <c r="D144" s="10"/>
      <c r="E144" s="10">
        <v>-2063.3685</v>
      </c>
    </row>
    <row r="145" spans="1:6" x14ac:dyDescent="0.25">
      <c r="A145" s="10" t="s">
        <v>249</v>
      </c>
      <c r="B145" s="10"/>
      <c r="C145" s="10"/>
      <c r="D145" s="10">
        <v>33403.614000000001</v>
      </c>
      <c r="E145" s="10">
        <v>33403.614000000001</v>
      </c>
    </row>
    <row r="146" spans="1:6" x14ac:dyDescent="0.25">
      <c r="A146" s="10" t="s">
        <v>410</v>
      </c>
      <c r="B146" s="10">
        <v>0</v>
      </c>
      <c r="C146" s="10"/>
      <c r="D146" s="10"/>
      <c r="E146" s="10">
        <v>0</v>
      </c>
    </row>
    <row r="147" spans="1:6" x14ac:dyDescent="0.25">
      <c r="A147" s="10" t="s">
        <v>413</v>
      </c>
      <c r="B147" s="10">
        <v>0</v>
      </c>
      <c r="C147" s="10"/>
      <c r="D147" s="10"/>
      <c r="E147" s="10">
        <v>0</v>
      </c>
    </row>
    <row r="148" spans="1:6" x14ac:dyDescent="0.25">
      <c r="A148" s="10" t="s">
        <v>37</v>
      </c>
      <c r="B148" s="10"/>
      <c r="C148" s="10">
        <v>9673.0544999999984</v>
      </c>
      <c r="D148" s="10">
        <v>715.39949999999999</v>
      </c>
      <c r="E148" s="10">
        <v>10388.453999999998</v>
      </c>
    </row>
    <row r="149" spans="1:6" x14ac:dyDescent="0.25">
      <c r="A149" s="10" t="s">
        <v>245</v>
      </c>
      <c r="B149" s="10"/>
      <c r="C149" s="10"/>
      <c r="D149" s="10">
        <v>7500</v>
      </c>
      <c r="E149" s="10">
        <v>7500</v>
      </c>
    </row>
    <row r="150" spans="1:6" x14ac:dyDescent="0.25">
      <c r="A150" s="10" t="s">
        <v>416</v>
      </c>
      <c r="B150" s="10">
        <v>2767.4339999999997</v>
      </c>
      <c r="C150" s="10"/>
      <c r="D150" s="10"/>
      <c r="E150" s="10">
        <v>2767.4339999999997</v>
      </c>
    </row>
    <row r="151" spans="1:6" x14ac:dyDescent="0.25">
      <c r="A151" s="10" t="s">
        <v>170</v>
      </c>
      <c r="B151" s="10"/>
      <c r="C151" s="10"/>
      <c r="D151" s="10">
        <v>8758.6980000000003</v>
      </c>
      <c r="E151" s="10">
        <v>8758.6980000000003</v>
      </c>
      <c r="F151" s="10"/>
    </row>
    <row r="152" spans="1:6" x14ac:dyDescent="0.25">
      <c r="A152" s="10" t="s">
        <v>40</v>
      </c>
      <c r="B152" s="10"/>
      <c r="C152" s="10">
        <v>14554.7595</v>
      </c>
      <c r="D152" s="10">
        <v>367.50599999999997</v>
      </c>
      <c r="E152" s="10">
        <v>14922.2655</v>
      </c>
    </row>
    <row r="153" spans="1:6" x14ac:dyDescent="0.25">
      <c r="A153" s="10" t="s">
        <v>257</v>
      </c>
      <c r="B153" s="10"/>
      <c r="C153" s="10"/>
      <c r="D153" s="10">
        <v>9000</v>
      </c>
      <c r="E153" s="10">
        <v>9000</v>
      </c>
    </row>
    <row r="154" spans="1:6" x14ac:dyDescent="0.25">
      <c r="A154" s="10" t="s">
        <v>419</v>
      </c>
      <c r="B154" s="10">
        <v>157.17562500000008</v>
      </c>
      <c r="C154" s="10"/>
      <c r="D154" s="10"/>
      <c r="E154" s="10">
        <v>157.17562500000008</v>
      </c>
    </row>
    <row r="155" spans="1:6" x14ac:dyDescent="0.25">
      <c r="A155" s="10" t="s">
        <v>537</v>
      </c>
      <c r="B155" s="10">
        <v>1.4999999999645297E-3</v>
      </c>
      <c r="C155" s="10"/>
      <c r="D155" s="10"/>
      <c r="E155" s="10">
        <v>1.4999999999645297E-3</v>
      </c>
    </row>
    <row r="156" spans="1:6" x14ac:dyDescent="0.25">
      <c r="A156" s="10" t="s">
        <v>422</v>
      </c>
      <c r="B156" s="10">
        <v>0</v>
      </c>
      <c r="C156" s="10"/>
      <c r="D156" s="10"/>
      <c r="E156" s="10">
        <v>0</v>
      </c>
    </row>
    <row r="157" spans="1:6" x14ac:dyDescent="0.25">
      <c r="A157" s="10" t="s">
        <v>564</v>
      </c>
      <c r="B157" s="10"/>
      <c r="C157" s="10">
        <v>29621.495999999999</v>
      </c>
      <c r="D157" s="10"/>
      <c r="E157" s="10">
        <v>29621.495999999999</v>
      </c>
    </row>
    <row r="158" spans="1:6" x14ac:dyDescent="0.25">
      <c r="A158" s="10" t="s">
        <v>43</v>
      </c>
      <c r="B158" s="10"/>
      <c r="C158" s="10">
        <v>21070.056</v>
      </c>
      <c r="D158" s="10"/>
      <c r="E158" s="10">
        <v>21070.056</v>
      </c>
    </row>
    <row r="159" spans="1:6" x14ac:dyDescent="0.25">
      <c r="A159" s="10" t="s">
        <v>46</v>
      </c>
      <c r="B159" s="10"/>
      <c r="C159" s="10">
        <v>5118.7544999999991</v>
      </c>
      <c r="D159" s="10">
        <v>368.20800000000003</v>
      </c>
      <c r="E159" s="10">
        <v>5486.9624999999987</v>
      </c>
    </row>
    <row r="160" spans="1:6" x14ac:dyDescent="0.25">
      <c r="A160" s="10" t="s">
        <v>49</v>
      </c>
      <c r="B160" s="10"/>
      <c r="C160" s="10">
        <v>-2.5000000000545697E-3</v>
      </c>
      <c r="D160" s="10">
        <v>0</v>
      </c>
      <c r="E160" s="10">
        <v>-2.5000000000545697E-3</v>
      </c>
    </row>
    <row r="161" spans="1:5" x14ac:dyDescent="0.25">
      <c r="A161" s="10" t="s">
        <v>52</v>
      </c>
      <c r="B161" s="10"/>
      <c r="C161" s="10">
        <v>13307.823</v>
      </c>
      <c r="D161" s="10">
        <v>2118.288</v>
      </c>
      <c r="E161" s="10">
        <v>15426.111000000001</v>
      </c>
    </row>
    <row r="162" spans="1:5" x14ac:dyDescent="0.25">
      <c r="A162" s="10" t="s">
        <v>567</v>
      </c>
      <c r="B162" s="10"/>
      <c r="C162" s="10">
        <v>22647.891</v>
      </c>
      <c r="D162" s="10"/>
      <c r="E162" s="10">
        <v>22647.891</v>
      </c>
    </row>
    <row r="163" spans="1:5" x14ac:dyDescent="0.25">
      <c r="A163" s="10" t="s">
        <v>591</v>
      </c>
      <c r="B163" s="10"/>
      <c r="C163" s="10">
        <v>3750</v>
      </c>
      <c r="D163" s="10"/>
      <c r="E163" s="10">
        <v>3750</v>
      </c>
    </row>
    <row r="164" spans="1:5" x14ac:dyDescent="0.25">
      <c r="A164" s="10" t="s">
        <v>440</v>
      </c>
      <c r="B164" s="10">
        <v>0</v>
      </c>
      <c r="C164" s="10"/>
      <c r="D164" s="10"/>
      <c r="E164" s="10">
        <v>0</v>
      </c>
    </row>
    <row r="165" spans="1:5" x14ac:dyDescent="0.25">
      <c r="A165" s="10" t="s">
        <v>66</v>
      </c>
      <c r="B165" s="10"/>
      <c r="C165" s="10">
        <v>8380.6319999999996</v>
      </c>
      <c r="D165" s="10"/>
      <c r="E165" s="10">
        <v>8380.6319999999996</v>
      </c>
    </row>
    <row r="166" spans="1:5" x14ac:dyDescent="0.25">
      <c r="A166" s="10" t="s">
        <v>589</v>
      </c>
      <c r="B166" s="10"/>
      <c r="C166" s="10">
        <v>15000</v>
      </c>
      <c r="D166" s="10"/>
      <c r="E166" s="10">
        <v>15000</v>
      </c>
    </row>
    <row r="167" spans="1:5" x14ac:dyDescent="0.25">
      <c r="A167" s="10" t="s">
        <v>551</v>
      </c>
      <c r="B167" s="10"/>
      <c r="C167" s="10">
        <v>63407.848499999993</v>
      </c>
      <c r="D167" s="10"/>
      <c r="E167" s="10">
        <v>63407.848499999993</v>
      </c>
    </row>
    <row r="168" spans="1:5" x14ac:dyDescent="0.25">
      <c r="A168" s="10" t="s">
        <v>69</v>
      </c>
      <c r="B168" s="10"/>
      <c r="C168" s="10">
        <v>14559.226499999997</v>
      </c>
      <c r="D168" s="10"/>
      <c r="E168" s="10">
        <v>14559.226499999997</v>
      </c>
    </row>
    <row r="169" spans="1:5" x14ac:dyDescent="0.25">
      <c r="A169" s="10" t="s">
        <v>122</v>
      </c>
      <c r="B169" s="10"/>
      <c r="C169" s="10">
        <v>3750</v>
      </c>
      <c r="D169" s="10">
        <v>33164.531999999999</v>
      </c>
      <c r="E169" s="10">
        <v>36914.531999999999</v>
      </c>
    </row>
    <row r="170" spans="1:5" x14ac:dyDescent="0.25">
      <c r="A170" s="10" t="s">
        <v>125</v>
      </c>
      <c r="B170" s="10"/>
      <c r="C170" s="10">
        <v>3750</v>
      </c>
      <c r="D170" s="10">
        <v>17691.314999999999</v>
      </c>
      <c r="E170" s="10">
        <v>21441.314999999999</v>
      </c>
    </row>
    <row r="171" spans="1:5" x14ac:dyDescent="0.25">
      <c r="A171" s="10" t="s">
        <v>587</v>
      </c>
      <c r="B171" s="10"/>
      <c r="C171" s="10">
        <v>13207.902</v>
      </c>
      <c r="D171" s="10"/>
      <c r="E171" s="10">
        <v>13207.902</v>
      </c>
    </row>
    <row r="172" spans="1:5" x14ac:dyDescent="0.25">
      <c r="A172" s="10" t="s">
        <v>528</v>
      </c>
      <c r="B172" s="10">
        <v>10062.57</v>
      </c>
      <c r="C172" s="10"/>
      <c r="D172" s="10"/>
      <c r="E172" s="10">
        <v>10062.57</v>
      </c>
    </row>
    <row r="173" spans="1:5" x14ac:dyDescent="0.25">
      <c r="A173" s="10" t="s">
        <v>585</v>
      </c>
      <c r="B173" s="10"/>
      <c r="C173" s="10">
        <v>12931.548000000001</v>
      </c>
      <c r="D173" s="10"/>
      <c r="E173" s="10">
        <v>12931.548000000001</v>
      </c>
    </row>
    <row r="174" spans="1:5" x14ac:dyDescent="0.25">
      <c r="A174" s="10" t="s">
        <v>247</v>
      </c>
      <c r="B174" s="10"/>
      <c r="C174" s="10"/>
      <c r="D174" s="10">
        <v>13737</v>
      </c>
      <c r="E174" s="10">
        <v>13737</v>
      </c>
    </row>
    <row r="175" spans="1:5" x14ac:dyDescent="0.25">
      <c r="A175" s="10" t="s">
        <v>519</v>
      </c>
      <c r="B175" s="10">
        <v>24377.771999999997</v>
      </c>
      <c r="C175" s="10">
        <v>6451.9800000000005</v>
      </c>
      <c r="D175" s="10"/>
      <c r="E175" s="10">
        <v>30829.751999999997</v>
      </c>
    </row>
    <row r="176" spans="1:5" x14ac:dyDescent="0.25">
      <c r="A176" s="10" t="s">
        <v>58</v>
      </c>
      <c r="B176" s="10"/>
      <c r="C176" s="10">
        <v>5456.2469999999994</v>
      </c>
      <c r="D176" s="10">
        <v>2.9999999997016857E-3</v>
      </c>
      <c r="E176" s="10">
        <v>5456.2499999999991</v>
      </c>
    </row>
    <row r="177" spans="1:6" x14ac:dyDescent="0.25">
      <c r="A177" s="10" t="s">
        <v>531</v>
      </c>
      <c r="B177" s="10">
        <v>0</v>
      </c>
      <c r="C177" s="10">
        <v>0</v>
      </c>
      <c r="D177" s="10"/>
      <c r="E177" s="10">
        <v>0</v>
      </c>
    </row>
    <row r="178" spans="1:6" x14ac:dyDescent="0.25">
      <c r="A178" s="10" t="s">
        <v>468</v>
      </c>
      <c r="B178" s="10">
        <v>998.17800000000011</v>
      </c>
      <c r="C178" s="10"/>
      <c r="D178" s="10"/>
      <c r="E178" s="10">
        <v>998.17800000000011</v>
      </c>
      <c r="F178" s="10"/>
    </row>
    <row r="179" spans="1:6" x14ac:dyDescent="0.25">
      <c r="A179" s="10"/>
      <c r="B179" s="10"/>
      <c r="C179" s="10"/>
      <c r="D179" s="10"/>
      <c r="E179" s="10"/>
    </row>
    <row r="180" spans="1:6" x14ac:dyDescent="0.25">
      <c r="A180" s="10"/>
      <c r="B180" s="10"/>
      <c r="C180" s="10"/>
      <c r="D180" s="10"/>
      <c r="E180" s="10"/>
    </row>
    <row r="181" spans="1:6" x14ac:dyDescent="0.25">
      <c r="A181" s="10"/>
      <c r="B181" s="10"/>
      <c r="C181" s="10"/>
      <c r="D181" s="10"/>
      <c r="E181" s="10"/>
    </row>
    <row r="182" spans="1:6" x14ac:dyDescent="0.25">
      <c r="A182" s="10"/>
      <c r="B182" s="10"/>
      <c r="C182" s="10"/>
      <c r="D182" s="10"/>
      <c r="E182" s="10"/>
    </row>
    <row r="183" spans="1:6" x14ac:dyDescent="0.25">
      <c r="A183" s="10"/>
      <c r="B183" s="10"/>
      <c r="C183" s="10"/>
      <c r="D183" s="10"/>
      <c r="E183" s="10"/>
    </row>
    <row r="184" spans="1:6" x14ac:dyDescent="0.25">
      <c r="A184" s="10"/>
      <c r="B184" s="10"/>
      <c r="C184" s="10"/>
      <c r="D184" s="10"/>
      <c r="E184" s="10"/>
      <c r="F184" s="10"/>
    </row>
    <row r="185" spans="1:6" x14ac:dyDescent="0.25">
      <c r="A185" s="10"/>
      <c r="B185" s="10"/>
      <c r="C185" s="10"/>
      <c r="D185" s="10"/>
      <c r="E185" s="10"/>
    </row>
    <row r="186" spans="1:6" x14ac:dyDescent="0.25">
      <c r="A186" s="10"/>
      <c r="B186" s="10"/>
      <c r="C186" s="10"/>
      <c r="D186" s="10"/>
      <c r="E186" s="10"/>
    </row>
    <row r="187" spans="1:6" x14ac:dyDescent="0.25">
      <c r="A187" s="10"/>
      <c r="B187" s="10"/>
      <c r="C187" s="10"/>
      <c r="D187" s="10"/>
      <c r="E187" s="10"/>
    </row>
    <row r="188" spans="1:6" x14ac:dyDescent="0.25">
      <c r="A188" s="10"/>
      <c r="B188" s="10"/>
      <c r="C188" s="10"/>
      <c r="D188" s="10"/>
      <c r="E188" s="10"/>
    </row>
    <row r="189" spans="1:6" x14ac:dyDescent="0.25">
      <c r="A189" s="10"/>
      <c r="B189" s="10"/>
      <c r="C189" s="10"/>
      <c r="D189" s="10"/>
      <c r="E189" s="10"/>
    </row>
    <row r="190" spans="1:6" x14ac:dyDescent="0.25">
      <c r="A190" s="10"/>
      <c r="B190" s="10"/>
      <c r="C190" s="10"/>
      <c r="D190" s="10"/>
      <c r="E190" s="10"/>
    </row>
    <row r="191" spans="1:6" x14ac:dyDescent="0.25">
      <c r="A191" s="10"/>
      <c r="B191" s="10"/>
      <c r="C191" s="10"/>
      <c r="D191" s="10"/>
      <c r="E191" s="10"/>
    </row>
    <row r="192" spans="1:6" x14ac:dyDescent="0.25">
      <c r="A192" s="10"/>
      <c r="B192" s="10"/>
      <c r="C192" s="10"/>
      <c r="D192" s="10"/>
      <c r="E192" s="10"/>
    </row>
    <row r="193" spans="1:5" x14ac:dyDescent="0.25">
      <c r="A193" s="10"/>
      <c r="B193" s="10"/>
      <c r="C193" s="10"/>
      <c r="D193" s="10"/>
      <c r="E193" s="10"/>
    </row>
    <row r="194" spans="1:5" x14ac:dyDescent="0.25">
      <c r="A194" s="10"/>
      <c r="B194" s="10"/>
      <c r="C194" s="10"/>
      <c r="D194" s="10"/>
      <c r="E194" s="10"/>
    </row>
    <row r="195" spans="1:5" x14ac:dyDescent="0.25">
      <c r="A195" s="10"/>
      <c r="B195" s="10"/>
      <c r="C195" s="10"/>
      <c r="D195" s="10"/>
      <c r="E195" s="10"/>
    </row>
    <row r="196" spans="1:5" x14ac:dyDescent="0.25">
      <c r="A196" s="10"/>
      <c r="B196" s="10"/>
      <c r="C196" s="10"/>
      <c r="D196" s="10"/>
      <c r="E196" s="10"/>
    </row>
    <row r="197" spans="1:5" x14ac:dyDescent="0.25">
      <c r="A197" s="10"/>
      <c r="B197" s="10"/>
      <c r="C197" s="10"/>
      <c r="D197" s="10"/>
      <c r="E197" s="10"/>
    </row>
    <row r="198" spans="1:5" x14ac:dyDescent="0.25">
      <c r="A198" s="10"/>
      <c r="B198" s="10"/>
      <c r="C198" s="10"/>
      <c r="D198" s="10"/>
      <c r="E198" s="10"/>
    </row>
    <row r="199" spans="1:5" x14ac:dyDescent="0.25">
      <c r="A199" s="10"/>
      <c r="B199" s="10"/>
      <c r="C199" s="10"/>
      <c r="D199" s="10"/>
      <c r="E199" s="10"/>
    </row>
  </sheetData>
  <sortState xmlns:xlrd2="http://schemas.microsoft.com/office/spreadsheetml/2017/richdata2" ref="A3:G174">
    <sortCondition ref="F3:F174"/>
  </sortState>
  <pageMargins left="0.7" right="0.7" top="0.75" bottom="0.75" header="0.3" footer="0.3"/>
  <pageSetup orientation="portrait" r:id="rId1"/>
  <headerFooter>
    <oddFooter>&amp;L&amp;F&amp;RPage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97"/>
  <sheetViews>
    <sheetView workbookViewId="0">
      <selection activeCell="G28" sqref="G28"/>
    </sheetView>
  </sheetViews>
  <sheetFormatPr defaultRowHeight="15" x14ac:dyDescent="0.25"/>
  <cols>
    <col min="1" max="1" width="18.7109375" customWidth="1"/>
    <col min="2" max="2" width="35" bestFit="1" customWidth="1"/>
    <col min="3" max="6" width="13.42578125" customWidth="1"/>
    <col min="7" max="8" width="10.7109375" customWidth="1"/>
    <col min="9" max="11" width="18" bestFit="1" customWidth="1"/>
    <col min="12" max="12" width="18.28515625" bestFit="1" customWidth="1"/>
    <col min="13" max="13" width="22.7109375" bestFit="1" customWidth="1"/>
  </cols>
  <sheetData>
    <row r="2" spans="1:7" x14ac:dyDescent="0.25">
      <c r="A2" s="7" t="s">
        <v>130</v>
      </c>
      <c r="B2" t="s">
        <v>270</v>
      </c>
    </row>
    <row r="3" spans="1:7" x14ac:dyDescent="0.25">
      <c r="A3" s="7" t="s">
        <v>72</v>
      </c>
      <c r="B3" t="s">
        <v>270</v>
      </c>
    </row>
    <row r="5" spans="1:7" x14ac:dyDescent="0.25">
      <c r="A5" s="7" t="s">
        <v>287</v>
      </c>
      <c r="C5" s="7" t="s">
        <v>277</v>
      </c>
    </row>
    <row r="6" spans="1:7" x14ac:dyDescent="0.25">
      <c r="A6" s="7" t="s">
        <v>279</v>
      </c>
      <c r="B6" s="7" t="s">
        <v>131</v>
      </c>
      <c r="C6">
        <v>2017</v>
      </c>
      <c r="D6">
        <v>2018</v>
      </c>
      <c r="E6">
        <v>2019</v>
      </c>
      <c r="F6">
        <v>2020</v>
      </c>
      <c r="G6" t="s">
        <v>268</v>
      </c>
    </row>
    <row r="7" spans="1:7" x14ac:dyDescent="0.25">
      <c r="A7" t="s">
        <v>281</v>
      </c>
      <c r="B7" t="s">
        <v>497</v>
      </c>
      <c r="C7" s="15"/>
      <c r="D7" s="15">
        <v>4468.6469999999999</v>
      </c>
      <c r="E7" s="15"/>
      <c r="F7" s="15"/>
      <c r="G7" s="15">
        <v>4468.6469999999999</v>
      </c>
    </row>
    <row r="8" spans="1:7" x14ac:dyDescent="0.25">
      <c r="B8" t="s">
        <v>265</v>
      </c>
      <c r="C8" s="15"/>
      <c r="D8" s="15"/>
      <c r="E8" s="15"/>
      <c r="F8" s="15">
        <v>26172.501</v>
      </c>
      <c r="G8" s="15">
        <v>26172.501</v>
      </c>
    </row>
    <row r="9" spans="1:7" x14ac:dyDescent="0.25">
      <c r="B9" t="s">
        <v>74</v>
      </c>
      <c r="C9" s="15"/>
      <c r="D9" s="15"/>
      <c r="E9" s="15"/>
      <c r="F9" s="15">
        <v>234893.73899999997</v>
      </c>
      <c r="G9" s="15">
        <v>234893.73899999997</v>
      </c>
    </row>
    <row r="10" spans="1:7" x14ac:dyDescent="0.25">
      <c r="B10" t="s">
        <v>255</v>
      </c>
      <c r="C10" s="15"/>
      <c r="D10" s="15"/>
      <c r="E10" s="15"/>
      <c r="F10" s="15">
        <v>45450</v>
      </c>
      <c r="G10" s="15">
        <v>45450</v>
      </c>
    </row>
    <row r="11" spans="1:7" x14ac:dyDescent="0.25">
      <c r="B11" t="s">
        <v>173</v>
      </c>
      <c r="C11" s="15"/>
      <c r="D11" s="15"/>
      <c r="E11" s="15"/>
      <c r="F11" s="15">
        <v>22120.792500000003</v>
      </c>
      <c r="G11" s="15">
        <v>22120.792500000003</v>
      </c>
    </row>
    <row r="12" spans="1:7" x14ac:dyDescent="0.25">
      <c r="B12" t="s">
        <v>137</v>
      </c>
      <c r="C12" s="15"/>
      <c r="D12" s="15"/>
      <c r="E12" s="15">
        <v>42750.073499999999</v>
      </c>
      <c r="F12" s="15">
        <v>309536.50799999997</v>
      </c>
      <c r="G12" s="15">
        <v>352286.58149999997</v>
      </c>
    </row>
    <row r="13" spans="1:7" x14ac:dyDescent="0.25">
      <c r="B13" t="s">
        <v>9</v>
      </c>
      <c r="C13" s="15"/>
      <c r="D13" s="15"/>
      <c r="E13" s="15">
        <v>34618.398000000001</v>
      </c>
      <c r="F13" s="15">
        <v>-3.00000000061118E-3</v>
      </c>
      <c r="G13" s="15">
        <v>34618.395000000004</v>
      </c>
    </row>
    <row r="14" spans="1:7" x14ac:dyDescent="0.25">
      <c r="B14" t="s">
        <v>289</v>
      </c>
      <c r="C14" s="15">
        <v>1226.5695000000001</v>
      </c>
      <c r="D14" s="15">
        <v>7.9320000000000004</v>
      </c>
      <c r="E14" s="15"/>
      <c r="F14" s="15"/>
      <c r="G14" s="15">
        <v>1234.5015000000001</v>
      </c>
    </row>
    <row r="15" spans="1:7" x14ac:dyDescent="0.25">
      <c r="B15" t="s">
        <v>77</v>
      </c>
      <c r="C15" s="15"/>
      <c r="D15" s="15"/>
      <c r="E15" s="15"/>
      <c r="F15" s="15">
        <v>251920.17600000001</v>
      </c>
      <c r="G15" s="15">
        <v>251920.17600000001</v>
      </c>
    </row>
    <row r="16" spans="1:7" x14ac:dyDescent="0.25">
      <c r="B16" t="s">
        <v>89</v>
      </c>
      <c r="C16" s="15"/>
      <c r="D16" s="15"/>
      <c r="E16" s="15">
        <v>59.115000000000002</v>
      </c>
      <c r="F16" s="15">
        <v>208494.73800000001</v>
      </c>
      <c r="G16" s="15">
        <v>208553.853</v>
      </c>
    </row>
    <row r="17" spans="2:7" x14ac:dyDescent="0.25">
      <c r="B17" t="s">
        <v>575</v>
      </c>
      <c r="C17" s="15"/>
      <c r="D17" s="15"/>
      <c r="E17" s="15">
        <v>96501.751499999984</v>
      </c>
      <c r="F17" s="15"/>
      <c r="G17" s="15">
        <v>96501.751499999984</v>
      </c>
    </row>
    <row r="18" spans="2:7" x14ac:dyDescent="0.25">
      <c r="B18" t="s">
        <v>92</v>
      </c>
      <c r="C18" s="15"/>
      <c r="D18" s="15"/>
      <c r="E18" s="15"/>
      <c r="F18" s="15">
        <v>12347.449499999997</v>
      </c>
      <c r="G18" s="15">
        <v>12347.449499999997</v>
      </c>
    </row>
    <row r="19" spans="2:7" x14ac:dyDescent="0.25">
      <c r="B19" t="s">
        <v>292</v>
      </c>
      <c r="C19" s="15">
        <v>525.67650000000003</v>
      </c>
      <c r="D19" s="15">
        <v>3.9060000000000001</v>
      </c>
      <c r="E19" s="15"/>
      <c r="F19" s="15"/>
      <c r="G19" s="15">
        <v>529.58249999999998</v>
      </c>
    </row>
    <row r="20" spans="2:7" x14ac:dyDescent="0.25">
      <c r="B20" t="s">
        <v>540</v>
      </c>
      <c r="C20" s="15"/>
      <c r="D20" s="15">
        <v>31810.326000000001</v>
      </c>
      <c r="E20" s="15">
        <v>-1.4999999999645299E-3</v>
      </c>
      <c r="F20" s="15"/>
      <c r="G20" s="15">
        <v>31810.324500000002</v>
      </c>
    </row>
    <row r="21" spans="2:7" x14ac:dyDescent="0.25">
      <c r="B21" t="s">
        <v>152</v>
      </c>
      <c r="C21" s="15"/>
      <c r="D21" s="15"/>
      <c r="E21" s="15"/>
      <c r="F21" s="15">
        <v>11654.584500000001</v>
      </c>
      <c r="G21" s="15">
        <v>11654.584500000001</v>
      </c>
    </row>
    <row r="22" spans="2:7" x14ac:dyDescent="0.25">
      <c r="B22" t="s">
        <v>211</v>
      </c>
      <c r="C22" s="15"/>
      <c r="D22" s="15"/>
      <c r="E22" s="15"/>
      <c r="F22" s="15">
        <v>42531.319499999998</v>
      </c>
      <c r="G22" s="15">
        <v>42531.319499999998</v>
      </c>
    </row>
    <row r="23" spans="2:7" x14ac:dyDescent="0.25">
      <c r="B23" t="s">
        <v>233</v>
      </c>
      <c r="C23" s="15"/>
      <c r="D23" s="15"/>
      <c r="E23" s="15"/>
      <c r="F23" s="15">
        <v>5192.5455000000002</v>
      </c>
      <c r="G23" s="15">
        <v>5192.5455000000002</v>
      </c>
    </row>
    <row r="24" spans="2:7" x14ac:dyDescent="0.25">
      <c r="B24" t="s">
        <v>95</v>
      </c>
      <c r="C24" s="15"/>
      <c r="D24" s="15"/>
      <c r="E24" s="15"/>
      <c r="F24" s="15">
        <v>11355.3645</v>
      </c>
      <c r="G24" s="15">
        <v>11355.3645</v>
      </c>
    </row>
    <row r="25" spans="2:7" x14ac:dyDescent="0.25">
      <c r="B25" t="s">
        <v>235</v>
      </c>
      <c r="C25" s="15"/>
      <c r="D25" s="15"/>
      <c r="E25" s="15"/>
      <c r="F25" s="15">
        <v>32215.012500000001</v>
      </c>
      <c r="G25" s="15">
        <v>32215.012500000001</v>
      </c>
    </row>
    <row r="26" spans="2:7" x14ac:dyDescent="0.25">
      <c r="B26" t="s">
        <v>98</v>
      </c>
      <c r="C26" s="15"/>
      <c r="D26" s="15"/>
      <c r="E26" s="15">
        <v>0</v>
      </c>
      <c r="F26" s="15">
        <v>290368.12949999998</v>
      </c>
      <c r="G26" s="15">
        <v>290368.12949999998</v>
      </c>
    </row>
    <row r="27" spans="2:7" x14ac:dyDescent="0.25">
      <c r="B27" t="s">
        <v>155</v>
      </c>
      <c r="C27" s="15"/>
      <c r="D27" s="15"/>
      <c r="E27" s="15"/>
      <c r="F27" s="15">
        <v>0</v>
      </c>
      <c r="G27" s="15">
        <v>0</v>
      </c>
    </row>
    <row r="28" spans="2:7" x14ac:dyDescent="0.25">
      <c r="B28" t="s">
        <v>253</v>
      </c>
      <c r="C28" s="15"/>
      <c r="D28" s="15"/>
      <c r="E28" s="15"/>
      <c r="F28" s="15">
        <v>0</v>
      </c>
      <c r="G28" s="15">
        <v>0</v>
      </c>
    </row>
    <row r="29" spans="2:7" x14ac:dyDescent="0.25">
      <c r="B29" t="s">
        <v>295</v>
      </c>
      <c r="C29" s="15">
        <v>21875.169000000002</v>
      </c>
      <c r="D29" s="15"/>
      <c r="E29" s="15"/>
      <c r="F29" s="15"/>
      <c r="G29" s="15">
        <v>21875.169000000002</v>
      </c>
    </row>
    <row r="30" spans="2:7" x14ac:dyDescent="0.25">
      <c r="B30" t="s">
        <v>205</v>
      </c>
      <c r="C30" s="15"/>
      <c r="D30" s="15"/>
      <c r="E30" s="15"/>
      <c r="F30" s="15">
        <v>158079.5625</v>
      </c>
      <c r="G30" s="15">
        <v>158079.5625</v>
      </c>
    </row>
    <row r="31" spans="2:7" x14ac:dyDescent="0.25">
      <c r="B31" t="s">
        <v>548</v>
      </c>
      <c r="C31" s="15"/>
      <c r="D31" s="15">
        <v>18042</v>
      </c>
      <c r="E31" s="15">
        <v>0</v>
      </c>
      <c r="F31" s="15"/>
      <c r="G31" s="15">
        <v>18042</v>
      </c>
    </row>
    <row r="32" spans="2:7" x14ac:dyDescent="0.25">
      <c r="B32" t="s">
        <v>271</v>
      </c>
      <c r="C32" s="15"/>
      <c r="D32" s="15"/>
      <c r="E32" s="15"/>
      <c r="F32" s="15">
        <v>52817.4</v>
      </c>
      <c r="G32" s="15">
        <v>52817.4</v>
      </c>
    </row>
    <row r="33" spans="2:7" x14ac:dyDescent="0.25">
      <c r="B33" t="s">
        <v>101</v>
      </c>
      <c r="C33" s="15"/>
      <c r="D33" s="15"/>
      <c r="E33" s="15"/>
      <c r="F33" s="15">
        <v>178975.05300000001</v>
      </c>
      <c r="G33" s="15">
        <v>178975.05300000001</v>
      </c>
    </row>
    <row r="34" spans="2:7" x14ac:dyDescent="0.25">
      <c r="B34" t="s">
        <v>273</v>
      </c>
      <c r="C34" s="15"/>
      <c r="D34" s="15"/>
      <c r="E34" s="15"/>
      <c r="F34" s="15">
        <v>50400.6</v>
      </c>
      <c r="G34" s="15">
        <v>50400.6</v>
      </c>
    </row>
    <row r="35" spans="2:7" x14ac:dyDescent="0.25">
      <c r="B35" t="s">
        <v>182</v>
      </c>
      <c r="C35" s="15"/>
      <c r="D35" s="15"/>
      <c r="E35" s="15"/>
      <c r="F35" s="15">
        <v>20856.6495</v>
      </c>
      <c r="G35" s="15">
        <v>20856.6495</v>
      </c>
    </row>
    <row r="36" spans="2:7" x14ac:dyDescent="0.25">
      <c r="B36" t="s">
        <v>251</v>
      </c>
      <c r="C36" s="15"/>
      <c r="D36" s="15"/>
      <c r="E36" s="15"/>
      <c r="F36" s="15">
        <v>32084.080499999996</v>
      </c>
      <c r="G36" s="15">
        <v>32084.080499999996</v>
      </c>
    </row>
    <row r="37" spans="2:7" x14ac:dyDescent="0.25">
      <c r="B37" t="s">
        <v>237</v>
      </c>
      <c r="C37" s="15"/>
      <c r="D37" s="15"/>
      <c r="E37" s="15"/>
      <c r="F37" s="15">
        <v>11506.431</v>
      </c>
      <c r="G37" s="15">
        <v>11506.431</v>
      </c>
    </row>
    <row r="38" spans="2:7" x14ac:dyDescent="0.25">
      <c r="B38" t="s">
        <v>158</v>
      </c>
      <c r="C38" s="15"/>
      <c r="D38" s="15">
        <v>41225.017500000002</v>
      </c>
      <c r="E38" s="15">
        <v>4.8525000000000498</v>
      </c>
      <c r="F38" s="15">
        <v>47587.046999999999</v>
      </c>
      <c r="G38" s="15">
        <v>88816.917000000001</v>
      </c>
    </row>
    <row r="39" spans="2:7" x14ac:dyDescent="0.25">
      <c r="B39" t="s">
        <v>503</v>
      </c>
      <c r="C39" s="15"/>
      <c r="D39" s="15">
        <v>0</v>
      </c>
      <c r="E39" s="15"/>
      <c r="F39" s="15"/>
      <c r="G39" s="15">
        <v>0</v>
      </c>
    </row>
    <row r="40" spans="2:7" x14ac:dyDescent="0.25">
      <c r="B40" t="s">
        <v>223</v>
      </c>
      <c r="C40" s="15"/>
      <c r="D40" s="15">
        <v>27900</v>
      </c>
      <c r="E40" s="15"/>
      <c r="F40" s="15">
        <v>155350.0515</v>
      </c>
      <c r="G40" s="15">
        <v>183250.0515</v>
      </c>
    </row>
    <row r="41" spans="2:7" x14ac:dyDescent="0.25">
      <c r="B41" t="s">
        <v>264</v>
      </c>
      <c r="C41" s="15"/>
      <c r="D41" s="15"/>
      <c r="E41" s="15"/>
      <c r="F41" s="15">
        <v>18435.923999999999</v>
      </c>
      <c r="G41" s="15">
        <v>18435.923999999999</v>
      </c>
    </row>
    <row r="42" spans="2:7" x14ac:dyDescent="0.25">
      <c r="B42" t="s">
        <v>298</v>
      </c>
      <c r="C42" s="15">
        <v>29166.892500000002</v>
      </c>
      <c r="D42" s="15"/>
      <c r="E42" s="15"/>
      <c r="F42" s="15"/>
      <c r="G42" s="15">
        <v>29166.892500000002</v>
      </c>
    </row>
    <row r="43" spans="2:7" x14ac:dyDescent="0.25">
      <c r="B43" t="s">
        <v>546</v>
      </c>
      <c r="C43" s="15"/>
      <c r="D43" s="15">
        <v>2804.25</v>
      </c>
      <c r="E43" s="15"/>
      <c r="F43" s="15"/>
      <c r="G43" s="15">
        <v>2804.25</v>
      </c>
    </row>
    <row r="44" spans="2:7" x14ac:dyDescent="0.25">
      <c r="B44" t="s">
        <v>13</v>
      </c>
      <c r="C44" s="15"/>
      <c r="D44" s="15"/>
      <c r="E44" s="15">
        <v>36169.246499999994</v>
      </c>
      <c r="F44" s="15">
        <v>178995.86100000003</v>
      </c>
      <c r="G44" s="15">
        <v>215165.10750000004</v>
      </c>
    </row>
    <row r="45" spans="2:7" x14ac:dyDescent="0.25">
      <c r="B45" t="s">
        <v>443</v>
      </c>
      <c r="C45" s="15"/>
      <c r="D45" s="15">
        <v>20665.596000000001</v>
      </c>
      <c r="E45" s="15"/>
      <c r="F45" s="15"/>
      <c r="G45" s="15">
        <v>20665.596000000001</v>
      </c>
    </row>
    <row r="46" spans="2:7" x14ac:dyDescent="0.25">
      <c r="B46" t="s">
        <v>301</v>
      </c>
      <c r="C46" s="15">
        <v>104915.0745</v>
      </c>
      <c r="D46" s="15">
        <v>49055.143499999998</v>
      </c>
      <c r="E46" s="15"/>
      <c r="F46" s="15"/>
      <c r="G46" s="15">
        <v>153970.21799999999</v>
      </c>
    </row>
    <row r="47" spans="2:7" x14ac:dyDescent="0.25">
      <c r="B47" t="s">
        <v>428</v>
      </c>
      <c r="C47" s="15">
        <v>376.11</v>
      </c>
      <c r="D47" s="15">
        <v>162942.09299999999</v>
      </c>
      <c r="E47" s="15"/>
      <c r="F47" s="15"/>
      <c r="G47" s="15">
        <v>163318.20299999998</v>
      </c>
    </row>
    <row r="48" spans="2:7" x14ac:dyDescent="0.25">
      <c r="B48" t="s">
        <v>256</v>
      </c>
      <c r="C48" s="15"/>
      <c r="D48" s="15"/>
      <c r="E48" s="15"/>
      <c r="F48" s="15">
        <v>40200</v>
      </c>
      <c r="G48" s="15">
        <v>40200</v>
      </c>
    </row>
    <row r="49" spans="2:7" x14ac:dyDescent="0.25">
      <c r="B49" t="s">
        <v>140</v>
      </c>
      <c r="C49" s="15"/>
      <c r="D49" s="15"/>
      <c r="E49" s="15"/>
      <c r="F49" s="15">
        <v>-2.5499999988824129E-2</v>
      </c>
      <c r="G49" s="15">
        <v>-2.5499999988824129E-2</v>
      </c>
    </row>
    <row r="50" spans="2:7" x14ac:dyDescent="0.25">
      <c r="B50" t="s">
        <v>304</v>
      </c>
      <c r="C50" s="15">
        <v>-364586.15250000003</v>
      </c>
      <c r="D50" s="15"/>
      <c r="E50" s="15"/>
      <c r="F50" s="15"/>
      <c r="G50" s="15">
        <v>-364586.15250000003</v>
      </c>
    </row>
    <row r="51" spans="2:7" x14ac:dyDescent="0.25">
      <c r="B51" t="s">
        <v>63</v>
      </c>
      <c r="C51" s="15"/>
      <c r="D51" s="15"/>
      <c r="E51" s="15">
        <v>10723.512000000002</v>
      </c>
      <c r="F51" s="15">
        <v>913.85400000000004</v>
      </c>
      <c r="G51" s="15">
        <v>11637.366000000002</v>
      </c>
    </row>
    <row r="52" spans="2:7" x14ac:dyDescent="0.25">
      <c r="B52" t="s">
        <v>522</v>
      </c>
      <c r="C52" s="15"/>
      <c r="D52" s="15">
        <v>0</v>
      </c>
      <c r="E52" s="15">
        <v>0</v>
      </c>
      <c r="F52" s="15"/>
      <c r="G52" s="15">
        <v>0</v>
      </c>
    </row>
    <row r="53" spans="2:7" x14ac:dyDescent="0.25">
      <c r="B53" t="s">
        <v>16</v>
      </c>
      <c r="C53" s="15"/>
      <c r="D53" s="15"/>
      <c r="E53" s="15">
        <v>0</v>
      </c>
      <c r="F53" s="15">
        <v>13360.494000000001</v>
      </c>
      <c r="G53" s="15">
        <v>13360.494000000001</v>
      </c>
    </row>
    <row r="54" spans="2:7" x14ac:dyDescent="0.25">
      <c r="B54" t="s">
        <v>481</v>
      </c>
      <c r="C54" s="15"/>
      <c r="D54" s="15">
        <v>11364.819</v>
      </c>
      <c r="E54" s="15">
        <v>0</v>
      </c>
      <c r="F54" s="15"/>
      <c r="G54" s="15">
        <v>11364.819</v>
      </c>
    </row>
    <row r="55" spans="2:7" x14ac:dyDescent="0.25">
      <c r="B55" t="s">
        <v>483</v>
      </c>
      <c r="C55" s="15"/>
      <c r="D55" s="15">
        <v>393778.36049999995</v>
      </c>
      <c r="E55" s="15">
        <v>340.23750000000075</v>
      </c>
      <c r="F55" s="15"/>
      <c r="G55" s="15">
        <v>394118.59799999994</v>
      </c>
    </row>
    <row r="56" spans="2:7" x14ac:dyDescent="0.25">
      <c r="B56" t="s">
        <v>485</v>
      </c>
      <c r="C56" s="15"/>
      <c r="D56" s="15">
        <v>263947.21049999999</v>
      </c>
      <c r="E56" s="15">
        <v>1949.547</v>
      </c>
      <c r="F56" s="15"/>
      <c r="G56" s="15">
        <v>265896.75750000001</v>
      </c>
    </row>
    <row r="57" spans="2:7" x14ac:dyDescent="0.25">
      <c r="B57" t="s">
        <v>307</v>
      </c>
      <c r="C57" s="15">
        <v>6780</v>
      </c>
      <c r="D57" s="15"/>
      <c r="E57" s="15"/>
      <c r="F57" s="15"/>
      <c r="G57" s="15">
        <v>6780</v>
      </c>
    </row>
    <row r="58" spans="2:7" x14ac:dyDescent="0.25">
      <c r="B58" t="s">
        <v>471</v>
      </c>
      <c r="C58" s="15"/>
      <c r="D58" s="15">
        <v>1540.2539999999999</v>
      </c>
      <c r="E58" s="15"/>
      <c r="F58" s="15"/>
      <c r="G58" s="15">
        <v>1540.2539999999999</v>
      </c>
    </row>
    <row r="59" spans="2:7" x14ac:dyDescent="0.25">
      <c r="B59" t="s">
        <v>447</v>
      </c>
      <c r="C59" s="15"/>
      <c r="D59" s="15">
        <v>61530.722999999998</v>
      </c>
      <c r="E59" s="15"/>
      <c r="F59" s="15"/>
      <c r="G59" s="15">
        <v>61530.722999999998</v>
      </c>
    </row>
    <row r="60" spans="2:7" x14ac:dyDescent="0.25">
      <c r="B60" t="s">
        <v>310</v>
      </c>
      <c r="C60" s="15">
        <v>597316.20149999997</v>
      </c>
      <c r="D60" s="15">
        <v>-2180.7420000000002</v>
      </c>
      <c r="E60" s="15"/>
      <c r="F60" s="15"/>
      <c r="G60" s="15">
        <v>595135.4595</v>
      </c>
    </row>
    <row r="61" spans="2:7" x14ac:dyDescent="0.25">
      <c r="B61" t="s">
        <v>214</v>
      </c>
      <c r="C61" s="15"/>
      <c r="D61" s="15"/>
      <c r="E61" s="15"/>
      <c r="F61" s="15">
        <v>30830.0625</v>
      </c>
      <c r="G61" s="15">
        <v>30830.0625</v>
      </c>
    </row>
    <row r="62" spans="2:7" x14ac:dyDescent="0.25">
      <c r="B62" t="s">
        <v>185</v>
      </c>
      <c r="C62" s="15">
        <v>31232.246999999999</v>
      </c>
      <c r="D62" s="15">
        <v>3.0000000000000001E-3</v>
      </c>
      <c r="E62" s="15"/>
      <c r="F62" s="15">
        <v>40.582875000000001</v>
      </c>
      <c r="G62" s="15">
        <v>31272.832875</v>
      </c>
    </row>
    <row r="63" spans="2:7" x14ac:dyDescent="0.25">
      <c r="B63" t="s">
        <v>231</v>
      </c>
      <c r="C63" s="15"/>
      <c r="D63" s="15"/>
      <c r="E63" s="15">
        <v>34348.421999999999</v>
      </c>
      <c r="F63" s="15">
        <v>27779.196</v>
      </c>
      <c r="G63" s="15">
        <v>62127.618000000002</v>
      </c>
    </row>
    <row r="64" spans="2:7" x14ac:dyDescent="0.25">
      <c r="B64" t="s">
        <v>314</v>
      </c>
      <c r="C64" s="15">
        <v>2140.9859999999999</v>
      </c>
      <c r="D64" s="15"/>
      <c r="E64" s="15"/>
      <c r="F64" s="15"/>
      <c r="G64" s="15">
        <v>2140.9859999999999</v>
      </c>
    </row>
    <row r="65" spans="2:7" x14ac:dyDescent="0.25">
      <c r="B65" t="s">
        <v>317</v>
      </c>
      <c r="C65" s="15">
        <v>1856.3955000000001</v>
      </c>
      <c r="D65" s="15">
        <v>0</v>
      </c>
      <c r="E65" s="15"/>
      <c r="F65" s="15"/>
      <c r="G65" s="15">
        <v>1856.3955000000001</v>
      </c>
    </row>
    <row r="66" spans="2:7" x14ac:dyDescent="0.25">
      <c r="B66" t="s">
        <v>176</v>
      </c>
      <c r="C66" s="15"/>
      <c r="D66" s="15"/>
      <c r="E66" s="15"/>
      <c r="F66" s="15">
        <v>71638.390499999994</v>
      </c>
      <c r="G66" s="15">
        <v>71638.390499999994</v>
      </c>
    </row>
    <row r="67" spans="2:7" x14ac:dyDescent="0.25">
      <c r="B67" t="s">
        <v>534</v>
      </c>
      <c r="C67" s="15"/>
      <c r="D67" s="15">
        <v>23455.201499999999</v>
      </c>
      <c r="E67" s="15">
        <v>-57.0015</v>
      </c>
      <c r="F67" s="15"/>
      <c r="G67" s="15">
        <v>23398.2</v>
      </c>
    </row>
    <row r="68" spans="2:7" x14ac:dyDescent="0.25">
      <c r="B68" t="s">
        <v>80</v>
      </c>
      <c r="C68" s="15"/>
      <c r="D68" s="15"/>
      <c r="E68" s="15"/>
      <c r="F68" s="15">
        <v>12687.093000000001</v>
      </c>
      <c r="G68" s="15">
        <v>12687.093000000001</v>
      </c>
    </row>
    <row r="69" spans="2:7" x14ac:dyDescent="0.25">
      <c r="B69" t="s">
        <v>558</v>
      </c>
      <c r="C69" s="15"/>
      <c r="D69" s="15"/>
      <c r="E69" s="15">
        <v>16028.325000000001</v>
      </c>
      <c r="F69" s="15"/>
      <c r="G69" s="15">
        <v>16028.325000000001</v>
      </c>
    </row>
    <row r="70" spans="2:7" x14ac:dyDescent="0.25">
      <c r="B70" t="s">
        <v>320</v>
      </c>
      <c r="C70" s="15">
        <v>4139.4794999999995</v>
      </c>
      <c r="D70" s="15">
        <v>26997.7065</v>
      </c>
      <c r="E70" s="15">
        <v>-1.49999999975989E-3</v>
      </c>
      <c r="F70" s="15"/>
      <c r="G70" s="15">
        <v>31137.184500000003</v>
      </c>
    </row>
    <row r="71" spans="2:7" x14ac:dyDescent="0.25">
      <c r="B71" t="s">
        <v>258</v>
      </c>
      <c r="C71" s="15"/>
      <c r="D71" s="15"/>
      <c r="E71" s="15"/>
      <c r="F71" s="15">
        <v>0</v>
      </c>
      <c r="G71" s="15">
        <v>0</v>
      </c>
    </row>
    <row r="72" spans="2:7" x14ac:dyDescent="0.25">
      <c r="B72" t="s">
        <v>324</v>
      </c>
      <c r="C72" s="15">
        <v>0</v>
      </c>
      <c r="D72" s="15">
        <v>0</v>
      </c>
      <c r="E72" s="15"/>
      <c r="F72" s="15"/>
      <c r="G72" s="15">
        <v>0</v>
      </c>
    </row>
    <row r="73" spans="2:7" x14ac:dyDescent="0.25">
      <c r="B73" t="s">
        <v>208</v>
      </c>
      <c r="C73" s="15"/>
      <c r="D73" s="15"/>
      <c r="E73" s="15"/>
      <c r="F73" s="15">
        <v>16468.102500000001</v>
      </c>
      <c r="G73" s="15">
        <v>16468.102500000001</v>
      </c>
    </row>
    <row r="74" spans="2:7" x14ac:dyDescent="0.25">
      <c r="B74" t="s">
        <v>188</v>
      </c>
      <c r="C74" s="15"/>
      <c r="D74" s="15"/>
      <c r="E74" s="15"/>
      <c r="F74" s="15">
        <v>26504.041500000003</v>
      </c>
      <c r="G74" s="15">
        <v>26504.041500000003</v>
      </c>
    </row>
    <row r="75" spans="2:7" x14ac:dyDescent="0.25">
      <c r="B75" t="s">
        <v>217</v>
      </c>
      <c r="C75" s="15"/>
      <c r="D75" s="15"/>
      <c r="E75" s="15"/>
      <c r="F75" s="15">
        <v>19750.262999999999</v>
      </c>
      <c r="G75" s="15">
        <v>19750.262999999999</v>
      </c>
    </row>
    <row r="76" spans="2:7" x14ac:dyDescent="0.25">
      <c r="B76" t="s">
        <v>226</v>
      </c>
      <c r="C76" s="15"/>
      <c r="D76" s="15"/>
      <c r="E76" s="15"/>
      <c r="F76" s="15">
        <v>19749.150000000001</v>
      </c>
      <c r="G76" s="15">
        <v>19749.150000000001</v>
      </c>
    </row>
    <row r="77" spans="2:7" x14ac:dyDescent="0.25">
      <c r="B77" t="s">
        <v>327</v>
      </c>
      <c r="C77" s="15">
        <v>1671.6644999999999</v>
      </c>
      <c r="D77" s="15"/>
      <c r="E77" s="15"/>
      <c r="F77" s="15"/>
      <c r="G77" s="15">
        <v>1671.6644999999999</v>
      </c>
    </row>
    <row r="78" spans="2:7" x14ac:dyDescent="0.25">
      <c r="B78" t="s">
        <v>104</v>
      </c>
      <c r="C78" s="15"/>
      <c r="D78" s="15"/>
      <c r="E78" s="15"/>
      <c r="F78" s="15">
        <v>32060.6895</v>
      </c>
      <c r="G78" s="15">
        <v>32060.6895</v>
      </c>
    </row>
    <row r="79" spans="2:7" x14ac:dyDescent="0.25">
      <c r="B79" t="s">
        <v>239</v>
      </c>
      <c r="C79" s="15"/>
      <c r="D79" s="15"/>
      <c r="E79" s="15">
        <v>17407.498500000002</v>
      </c>
      <c r="F79" s="15">
        <v>18549.216</v>
      </c>
      <c r="G79" s="15">
        <v>35956.714500000002</v>
      </c>
    </row>
    <row r="80" spans="2:7" x14ac:dyDescent="0.25">
      <c r="B80" t="s">
        <v>330</v>
      </c>
      <c r="C80" s="15">
        <v>8842.32</v>
      </c>
      <c r="D80" s="15">
        <v>6002.9594999999999</v>
      </c>
      <c r="E80" s="15"/>
      <c r="F80" s="15"/>
      <c r="G80" s="15">
        <v>14845.279500000001</v>
      </c>
    </row>
    <row r="81" spans="2:7" x14ac:dyDescent="0.25">
      <c r="B81" t="s">
        <v>134</v>
      </c>
      <c r="C81" s="15"/>
      <c r="D81" s="15"/>
      <c r="E81" s="15"/>
      <c r="F81" s="15">
        <v>-6.0000000012223609E-3</v>
      </c>
      <c r="G81" s="15">
        <v>-6.0000000012223609E-3</v>
      </c>
    </row>
    <row r="82" spans="2:7" x14ac:dyDescent="0.25">
      <c r="B82" t="s">
        <v>146</v>
      </c>
      <c r="C82" s="15"/>
      <c r="D82" s="15"/>
      <c r="E82" s="15"/>
      <c r="F82" s="15">
        <v>697628.95799999998</v>
      </c>
      <c r="G82" s="15">
        <v>697628.95799999998</v>
      </c>
    </row>
    <row r="83" spans="2:7" x14ac:dyDescent="0.25">
      <c r="B83" t="s">
        <v>450</v>
      </c>
      <c r="C83" s="15"/>
      <c r="D83" s="15">
        <v>0</v>
      </c>
      <c r="E83" s="15"/>
      <c r="F83" s="15"/>
      <c r="G83" s="15">
        <v>0</v>
      </c>
    </row>
    <row r="84" spans="2:7" x14ac:dyDescent="0.25">
      <c r="B84" t="s">
        <v>164</v>
      </c>
      <c r="C84" s="15"/>
      <c r="D84" s="15"/>
      <c r="E84" s="15"/>
      <c r="F84" s="15">
        <v>9448.7325000000001</v>
      </c>
      <c r="G84" s="15">
        <v>9448.7325000000001</v>
      </c>
    </row>
    <row r="85" spans="2:7" x14ac:dyDescent="0.25">
      <c r="B85" t="s">
        <v>191</v>
      </c>
      <c r="C85" s="15"/>
      <c r="D85" s="15"/>
      <c r="E85" s="15">
        <v>2048.127</v>
      </c>
      <c r="F85" s="15">
        <v>7.1054273576010019E-15</v>
      </c>
      <c r="G85" s="15">
        <v>2048.127</v>
      </c>
    </row>
    <row r="86" spans="2:7" x14ac:dyDescent="0.25">
      <c r="B86" t="s">
        <v>333</v>
      </c>
      <c r="C86" s="15">
        <v>1573.65</v>
      </c>
      <c r="D86" s="15">
        <v>-1.50000000000546E-2</v>
      </c>
      <c r="E86" s="15"/>
      <c r="F86" s="15"/>
      <c r="G86" s="15">
        <v>1573.635</v>
      </c>
    </row>
    <row r="87" spans="2:7" x14ac:dyDescent="0.25">
      <c r="B87" t="s">
        <v>431</v>
      </c>
      <c r="C87" s="15">
        <v>1637.85</v>
      </c>
      <c r="D87" s="15">
        <v>1.35000000000218E-2</v>
      </c>
      <c r="E87" s="15"/>
      <c r="F87" s="15"/>
      <c r="G87" s="15">
        <v>1637.8634999999999</v>
      </c>
    </row>
    <row r="88" spans="2:7" x14ac:dyDescent="0.25">
      <c r="B88" t="s">
        <v>478</v>
      </c>
      <c r="C88" s="15"/>
      <c r="D88" s="15">
        <v>0</v>
      </c>
      <c r="E88" s="15">
        <v>0</v>
      </c>
      <c r="F88" s="15"/>
      <c r="G88" s="15">
        <v>0</v>
      </c>
    </row>
    <row r="89" spans="2:7" x14ac:dyDescent="0.25">
      <c r="B89" t="s">
        <v>194</v>
      </c>
      <c r="C89" s="15"/>
      <c r="D89" s="15"/>
      <c r="E89" s="15"/>
      <c r="F89" s="15">
        <v>38678.895000000004</v>
      </c>
      <c r="G89" s="15">
        <v>38678.895000000004</v>
      </c>
    </row>
    <row r="90" spans="2:7" x14ac:dyDescent="0.25">
      <c r="B90" t="s">
        <v>488</v>
      </c>
      <c r="C90" s="15"/>
      <c r="D90" s="15">
        <v>6605.0204999999996</v>
      </c>
      <c r="E90" s="15">
        <v>-58.614000000000019</v>
      </c>
      <c r="F90" s="15"/>
      <c r="G90" s="15">
        <v>6546.4065000000001</v>
      </c>
    </row>
    <row r="91" spans="2:7" x14ac:dyDescent="0.25">
      <c r="B91" t="s">
        <v>336</v>
      </c>
      <c r="C91" s="15">
        <v>391.90499999999997</v>
      </c>
      <c r="D91" s="15">
        <v>671.67000000000007</v>
      </c>
      <c r="E91" s="15"/>
      <c r="F91" s="15"/>
      <c r="G91" s="15">
        <v>1063.575</v>
      </c>
    </row>
    <row r="92" spans="2:7" x14ac:dyDescent="0.25">
      <c r="B92" t="s">
        <v>19</v>
      </c>
      <c r="C92" s="15"/>
      <c r="D92" s="15"/>
      <c r="E92" s="15">
        <v>17779.726500000001</v>
      </c>
      <c r="F92" s="15">
        <v>2329.1039999999998</v>
      </c>
      <c r="G92" s="15">
        <v>20108.8305</v>
      </c>
    </row>
    <row r="93" spans="2:7" x14ac:dyDescent="0.25">
      <c r="B93" t="s">
        <v>22</v>
      </c>
      <c r="C93" s="15"/>
      <c r="D93" s="15"/>
      <c r="E93" s="15">
        <v>41004.982499999998</v>
      </c>
      <c r="F93" s="15">
        <v>79173.001499999998</v>
      </c>
      <c r="G93" s="15">
        <v>120177.984</v>
      </c>
    </row>
    <row r="94" spans="2:7" x14ac:dyDescent="0.25">
      <c r="B94" t="s">
        <v>161</v>
      </c>
      <c r="C94" s="15"/>
      <c r="D94" s="15"/>
      <c r="E94" s="15"/>
      <c r="F94" s="15">
        <v>76745.698499999999</v>
      </c>
      <c r="G94" s="15">
        <v>76745.698499999999</v>
      </c>
    </row>
    <row r="95" spans="2:7" x14ac:dyDescent="0.25">
      <c r="B95" t="s">
        <v>339</v>
      </c>
      <c r="C95" s="15">
        <v>0</v>
      </c>
      <c r="D95" s="15"/>
      <c r="E95" s="15"/>
      <c r="F95" s="15"/>
      <c r="G95" s="15">
        <v>0</v>
      </c>
    </row>
    <row r="96" spans="2:7" x14ac:dyDescent="0.25">
      <c r="B96" t="s">
        <v>342</v>
      </c>
      <c r="C96" s="15">
        <v>72917.230500000005</v>
      </c>
      <c r="D96" s="15"/>
      <c r="E96" s="15"/>
      <c r="F96" s="15"/>
      <c r="G96" s="15">
        <v>72917.230500000005</v>
      </c>
    </row>
    <row r="97" spans="2:7" x14ac:dyDescent="0.25">
      <c r="B97" t="s">
        <v>107</v>
      </c>
      <c r="C97" s="15"/>
      <c r="D97" s="15"/>
      <c r="E97" s="15"/>
      <c r="F97" s="15">
        <v>-1.5E-3</v>
      </c>
      <c r="G97" s="15">
        <v>-1.5E-3</v>
      </c>
    </row>
    <row r="98" spans="2:7" x14ac:dyDescent="0.25">
      <c r="B98" t="s">
        <v>25</v>
      </c>
      <c r="C98" s="15">
        <v>2859.8969999999999</v>
      </c>
      <c r="D98" s="15">
        <v>28053.484499999995</v>
      </c>
      <c r="E98" s="15">
        <v>36929.116500000004</v>
      </c>
      <c r="F98" s="15">
        <v>-3000.0000000000009</v>
      </c>
      <c r="G98" s="15">
        <v>64842.497999999992</v>
      </c>
    </row>
    <row r="99" spans="2:7" x14ac:dyDescent="0.25">
      <c r="B99" t="s">
        <v>345</v>
      </c>
      <c r="C99" s="15">
        <v>78133.872000000003</v>
      </c>
      <c r="D99" s="15">
        <v>279173.96250000002</v>
      </c>
      <c r="E99" s="15">
        <v>747.1545000000001</v>
      </c>
      <c r="F99" s="15"/>
      <c r="G99" s="15">
        <v>358054.989</v>
      </c>
    </row>
    <row r="100" spans="2:7" x14ac:dyDescent="0.25">
      <c r="B100" t="s">
        <v>167</v>
      </c>
      <c r="C100" s="15"/>
      <c r="D100" s="15"/>
      <c r="E100" s="15"/>
      <c r="F100" s="15">
        <v>39833.974499999997</v>
      </c>
      <c r="G100" s="15">
        <v>39833.974499999997</v>
      </c>
    </row>
    <row r="101" spans="2:7" x14ac:dyDescent="0.25">
      <c r="B101" t="s">
        <v>347</v>
      </c>
      <c r="C101" s="15">
        <v>76258.872000000003</v>
      </c>
      <c r="D101" s="15">
        <v>70384.876500000013</v>
      </c>
      <c r="E101" s="15">
        <v>155397.56849999999</v>
      </c>
      <c r="F101" s="15"/>
      <c r="G101" s="15">
        <v>302041.31700000004</v>
      </c>
    </row>
    <row r="102" spans="2:7" x14ac:dyDescent="0.25">
      <c r="B102" t="s">
        <v>561</v>
      </c>
      <c r="C102" s="15"/>
      <c r="D102" s="15"/>
      <c r="E102" s="15">
        <v>64362.3105</v>
      </c>
      <c r="F102" s="15"/>
      <c r="G102" s="15">
        <v>64362.3105</v>
      </c>
    </row>
    <row r="103" spans="2:7" x14ac:dyDescent="0.25">
      <c r="B103" t="s">
        <v>350</v>
      </c>
      <c r="C103" s="15">
        <v>1112.7239999999999</v>
      </c>
      <c r="D103" s="15"/>
      <c r="E103" s="15"/>
      <c r="F103" s="15"/>
      <c r="G103" s="15">
        <v>1112.7239999999999</v>
      </c>
    </row>
    <row r="104" spans="2:7" x14ac:dyDescent="0.25">
      <c r="B104" t="s">
        <v>434</v>
      </c>
      <c r="C104" s="15">
        <v>17.256</v>
      </c>
      <c r="D104" s="15"/>
      <c r="E104" s="15"/>
      <c r="F104" s="15"/>
      <c r="G104" s="15">
        <v>17.256</v>
      </c>
    </row>
    <row r="105" spans="2:7" x14ac:dyDescent="0.25">
      <c r="B105" t="s">
        <v>275</v>
      </c>
      <c r="C105" s="15"/>
      <c r="D105" s="15"/>
      <c r="E105" s="15"/>
      <c r="F105" s="15">
        <v>15000</v>
      </c>
      <c r="G105" s="15">
        <v>15000</v>
      </c>
    </row>
    <row r="106" spans="2:7" x14ac:dyDescent="0.25">
      <c r="B106" t="s">
        <v>110</v>
      </c>
      <c r="C106" s="15"/>
      <c r="D106" s="15"/>
      <c r="E106" s="15"/>
      <c r="F106" s="15">
        <v>201331.53899999999</v>
      </c>
      <c r="G106" s="15">
        <v>201331.53899999999</v>
      </c>
    </row>
    <row r="107" spans="2:7" x14ac:dyDescent="0.25">
      <c r="B107" t="s">
        <v>83</v>
      </c>
      <c r="C107" s="15"/>
      <c r="D107" s="15"/>
      <c r="E107" s="15"/>
      <c r="F107" s="15">
        <v>15798.780000000002</v>
      </c>
      <c r="G107" s="15">
        <v>15798.780000000002</v>
      </c>
    </row>
    <row r="108" spans="2:7" x14ac:dyDescent="0.25">
      <c r="B108" t="s">
        <v>143</v>
      </c>
      <c r="C108" s="15"/>
      <c r="D108" s="15"/>
      <c r="E108" s="15"/>
      <c r="F108" s="15">
        <v>1045.6589999999999</v>
      </c>
      <c r="G108" s="15">
        <v>1045.6589999999999</v>
      </c>
    </row>
    <row r="109" spans="2:7" x14ac:dyDescent="0.25">
      <c r="B109" t="s">
        <v>353</v>
      </c>
      <c r="C109" s="15">
        <v>0.87450000000000006</v>
      </c>
      <c r="D109" s="15"/>
      <c r="E109" s="15"/>
      <c r="F109" s="15"/>
      <c r="G109" s="15">
        <v>0.87450000000000006</v>
      </c>
    </row>
    <row r="110" spans="2:7" x14ac:dyDescent="0.25">
      <c r="B110" t="s">
        <v>116</v>
      </c>
      <c r="C110" s="15"/>
      <c r="D110" s="15"/>
      <c r="E110" s="15"/>
      <c r="F110" s="15">
        <v>75332.2022</v>
      </c>
      <c r="G110" s="15">
        <v>75332.2022</v>
      </c>
    </row>
    <row r="111" spans="2:7" x14ac:dyDescent="0.25">
      <c r="B111" t="s">
        <v>119</v>
      </c>
      <c r="C111" s="15"/>
      <c r="D111" s="15"/>
      <c r="E111" s="15"/>
      <c r="F111" s="15">
        <v>80832.208500000008</v>
      </c>
      <c r="G111" s="15">
        <v>80832.208500000008</v>
      </c>
    </row>
    <row r="112" spans="2:7" x14ac:dyDescent="0.25">
      <c r="B112" t="s">
        <v>356</v>
      </c>
      <c r="C112" s="15">
        <v>538.72500000000002</v>
      </c>
      <c r="D112" s="15"/>
      <c r="E112" s="15"/>
      <c r="F112" s="15"/>
      <c r="G112" s="15">
        <v>538.72500000000002</v>
      </c>
    </row>
    <row r="113" spans="2:7" x14ac:dyDescent="0.25">
      <c r="B113" t="s">
        <v>507</v>
      </c>
      <c r="C113" s="15"/>
      <c r="D113" s="15">
        <v>0</v>
      </c>
      <c r="E113" s="15"/>
      <c r="F113" s="15"/>
      <c r="G113" s="15">
        <v>0</v>
      </c>
    </row>
    <row r="114" spans="2:7" x14ac:dyDescent="0.25">
      <c r="B114" t="s">
        <v>359</v>
      </c>
      <c r="C114" s="15">
        <v>6447.2790000000005</v>
      </c>
      <c r="D114" s="15">
        <v>11842.456499999998</v>
      </c>
      <c r="E114" s="15">
        <v>-3.00000000061118E-3</v>
      </c>
      <c r="F114" s="15"/>
      <c r="G114" s="15">
        <v>18289.732499999998</v>
      </c>
    </row>
    <row r="115" spans="2:7" x14ac:dyDescent="0.25">
      <c r="B115" t="s">
        <v>199</v>
      </c>
      <c r="C115" s="15"/>
      <c r="D115" s="15"/>
      <c r="E115" s="15"/>
      <c r="F115" s="15">
        <v>14700.0015</v>
      </c>
      <c r="G115" s="15">
        <v>14700.0015</v>
      </c>
    </row>
    <row r="116" spans="2:7" x14ac:dyDescent="0.25">
      <c r="B116" t="s">
        <v>570</v>
      </c>
      <c r="C116" s="15"/>
      <c r="D116" s="15"/>
      <c r="E116" s="15">
        <v>12768.853499999999</v>
      </c>
      <c r="F116" s="15"/>
      <c r="G116" s="15">
        <v>12768.853499999999</v>
      </c>
    </row>
    <row r="117" spans="2:7" x14ac:dyDescent="0.25">
      <c r="B117" t="s">
        <v>362</v>
      </c>
      <c r="C117" s="15">
        <v>15544.251</v>
      </c>
      <c r="D117" s="15">
        <v>-534.89700000000005</v>
      </c>
      <c r="E117" s="15"/>
      <c r="F117" s="15"/>
      <c r="G117" s="15">
        <v>15009.353999999999</v>
      </c>
    </row>
    <row r="118" spans="2:7" x14ac:dyDescent="0.25">
      <c r="B118" t="s">
        <v>365</v>
      </c>
      <c r="C118" s="15">
        <v>18229.308000000001</v>
      </c>
      <c r="D118" s="15"/>
      <c r="E118" s="15"/>
      <c r="F118" s="15"/>
      <c r="G118" s="15">
        <v>18229.308000000001</v>
      </c>
    </row>
    <row r="119" spans="2:7" x14ac:dyDescent="0.25">
      <c r="B119" t="s">
        <v>220</v>
      </c>
      <c r="C119" s="15"/>
      <c r="D119" s="15"/>
      <c r="E119" s="15"/>
      <c r="F119" s="15">
        <v>4717.68</v>
      </c>
      <c r="G119" s="15">
        <v>4717.68</v>
      </c>
    </row>
    <row r="120" spans="2:7" x14ac:dyDescent="0.25">
      <c r="B120" t="s">
        <v>368</v>
      </c>
      <c r="C120" s="15">
        <v>3632.0025000000001</v>
      </c>
      <c r="D120" s="15">
        <v>0</v>
      </c>
      <c r="E120" s="15"/>
      <c r="F120" s="15"/>
      <c r="G120" s="15">
        <v>3632.0025000000001</v>
      </c>
    </row>
    <row r="121" spans="2:7" x14ac:dyDescent="0.25">
      <c r="B121" t="s">
        <v>28</v>
      </c>
      <c r="C121" s="15"/>
      <c r="D121" s="15"/>
      <c r="E121" s="15">
        <v>49600.1175</v>
      </c>
      <c r="F121" s="15"/>
      <c r="G121" s="15">
        <v>49600.1175</v>
      </c>
    </row>
    <row r="122" spans="2:7" x14ac:dyDescent="0.25">
      <c r="B122" t="s">
        <v>371</v>
      </c>
      <c r="C122" s="15">
        <v>5712.5535</v>
      </c>
      <c r="D122" s="15"/>
      <c r="E122" s="15"/>
      <c r="F122" s="15"/>
      <c r="G122" s="15">
        <v>5712.5535</v>
      </c>
    </row>
    <row r="123" spans="2:7" x14ac:dyDescent="0.25">
      <c r="B123" t="s">
        <v>374</v>
      </c>
      <c r="C123" s="15">
        <v>10155.6315</v>
      </c>
      <c r="D123" s="15"/>
      <c r="E123" s="15"/>
      <c r="F123" s="15"/>
      <c r="G123" s="15">
        <v>10155.6315</v>
      </c>
    </row>
    <row r="124" spans="2:7" x14ac:dyDescent="0.25">
      <c r="B124" t="s">
        <v>453</v>
      </c>
      <c r="C124" s="15"/>
      <c r="D124" s="15">
        <v>48742.623</v>
      </c>
      <c r="E124" s="15"/>
      <c r="F124" s="15"/>
      <c r="G124" s="15">
        <v>48742.623</v>
      </c>
    </row>
    <row r="125" spans="2:7" x14ac:dyDescent="0.25">
      <c r="B125" t="s">
        <v>377</v>
      </c>
      <c r="C125" s="15">
        <v>-266.9325</v>
      </c>
      <c r="D125" s="15"/>
      <c r="E125" s="15"/>
      <c r="F125" s="15"/>
      <c r="G125" s="15">
        <v>-266.9325</v>
      </c>
    </row>
    <row r="126" spans="2:7" x14ac:dyDescent="0.25">
      <c r="B126" t="s">
        <v>437</v>
      </c>
      <c r="C126" s="15">
        <v>5190.3</v>
      </c>
      <c r="D126" s="15"/>
      <c r="E126" s="15"/>
      <c r="F126" s="15"/>
      <c r="G126" s="15">
        <v>5190.3</v>
      </c>
    </row>
    <row r="127" spans="2:7" x14ac:dyDescent="0.25">
      <c r="B127" t="s">
        <v>554</v>
      </c>
      <c r="C127" s="15"/>
      <c r="D127" s="15"/>
      <c r="E127" s="15">
        <v>20488.365000000002</v>
      </c>
      <c r="F127" s="15"/>
      <c r="G127" s="15">
        <v>20488.365000000002</v>
      </c>
    </row>
    <row r="128" spans="2:7" x14ac:dyDescent="0.25">
      <c r="B128" t="s">
        <v>525</v>
      </c>
      <c r="C128" s="15"/>
      <c r="D128" s="15">
        <v>22588.772999999997</v>
      </c>
      <c r="E128" s="15">
        <v>0</v>
      </c>
      <c r="F128" s="15"/>
      <c r="G128" s="15">
        <v>22588.772999999997</v>
      </c>
    </row>
    <row r="129" spans="2:7" x14ac:dyDescent="0.25">
      <c r="B129" t="s">
        <v>380</v>
      </c>
      <c r="C129" s="15">
        <v>408.52800000000002</v>
      </c>
      <c r="D129" s="15">
        <v>-2.9999999999993998E-3</v>
      </c>
      <c r="E129" s="15"/>
      <c r="F129" s="15"/>
      <c r="G129" s="15">
        <v>408.52500000000003</v>
      </c>
    </row>
    <row r="130" spans="2:7" x14ac:dyDescent="0.25">
      <c r="B130" t="s">
        <v>474</v>
      </c>
      <c r="C130" s="15"/>
      <c r="D130" s="15">
        <v>22864.523999999998</v>
      </c>
      <c r="E130" s="15"/>
      <c r="F130" s="15"/>
      <c r="G130" s="15">
        <v>22864.523999999998</v>
      </c>
    </row>
    <row r="131" spans="2:7" x14ac:dyDescent="0.25">
      <c r="B131" t="s">
        <v>86</v>
      </c>
      <c r="C131" s="15"/>
      <c r="D131" s="15"/>
      <c r="E131" s="15"/>
      <c r="F131" s="15">
        <v>80836.567500000005</v>
      </c>
      <c r="G131" s="15">
        <v>80836.567500000005</v>
      </c>
    </row>
    <row r="132" spans="2:7" x14ac:dyDescent="0.25">
      <c r="B132" t="s">
        <v>383</v>
      </c>
      <c r="C132" s="15">
        <v>47494.053</v>
      </c>
      <c r="D132" s="15">
        <v>22833.541500000003</v>
      </c>
      <c r="E132" s="15"/>
      <c r="F132" s="15"/>
      <c r="G132" s="15">
        <v>70327.594500000007</v>
      </c>
    </row>
    <row r="133" spans="2:7" x14ac:dyDescent="0.25">
      <c r="B133" t="s">
        <v>543</v>
      </c>
      <c r="C133" s="15"/>
      <c r="D133" s="15">
        <v>10119.0105</v>
      </c>
      <c r="E133" s="15">
        <v>56560.353000000003</v>
      </c>
      <c r="F133" s="15"/>
      <c r="G133" s="15">
        <v>66679.363500000007</v>
      </c>
    </row>
    <row r="134" spans="2:7" x14ac:dyDescent="0.25">
      <c r="B134" t="s">
        <v>386</v>
      </c>
      <c r="C134" s="15">
        <v>-5.99999999903958E-3</v>
      </c>
      <c r="D134" s="15">
        <v>26419.198500000002</v>
      </c>
      <c r="E134" s="15">
        <v>1427.8589999999999</v>
      </c>
      <c r="F134" s="15"/>
      <c r="G134" s="15">
        <v>27847.051500000005</v>
      </c>
    </row>
    <row r="135" spans="2:7" x14ac:dyDescent="0.25">
      <c r="B135" t="s">
        <v>458</v>
      </c>
      <c r="C135" s="15"/>
      <c r="D135" s="15">
        <v>2498.067</v>
      </c>
      <c r="E135" s="15"/>
      <c r="F135" s="15"/>
      <c r="G135" s="15">
        <v>2498.067</v>
      </c>
    </row>
    <row r="136" spans="2:7" x14ac:dyDescent="0.25">
      <c r="B136" t="s">
        <v>491</v>
      </c>
      <c r="C136" s="15"/>
      <c r="D136" s="15">
        <v>18150.453000000001</v>
      </c>
      <c r="E136" s="15"/>
      <c r="F136" s="15"/>
      <c r="G136" s="15">
        <v>18150.453000000001</v>
      </c>
    </row>
    <row r="137" spans="2:7" x14ac:dyDescent="0.25">
      <c r="B137" t="s">
        <v>494</v>
      </c>
      <c r="C137" s="15"/>
      <c r="D137" s="15">
        <v>4489.47</v>
      </c>
      <c r="E137" s="15"/>
      <c r="F137" s="15"/>
      <c r="G137" s="15">
        <v>4489.47</v>
      </c>
    </row>
    <row r="138" spans="2:7" x14ac:dyDescent="0.25">
      <c r="B138" t="s">
        <v>510</v>
      </c>
      <c r="C138" s="15"/>
      <c r="D138" s="15">
        <v>4940.9610000000002</v>
      </c>
      <c r="E138" s="15"/>
      <c r="F138" s="15"/>
      <c r="G138" s="15">
        <v>4940.9610000000002</v>
      </c>
    </row>
    <row r="139" spans="2:7" x14ac:dyDescent="0.25">
      <c r="B139" t="s">
        <v>389</v>
      </c>
      <c r="C139" s="15">
        <v>0</v>
      </c>
      <c r="D139" s="15">
        <v>0</v>
      </c>
      <c r="E139" s="15"/>
      <c r="F139" s="15"/>
      <c r="G139" s="15">
        <v>0</v>
      </c>
    </row>
    <row r="140" spans="2:7" x14ac:dyDescent="0.25">
      <c r="B140" t="s">
        <v>573</v>
      </c>
      <c r="C140" s="15"/>
      <c r="D140" s="15"/>
      <c r="E140" s="15">
        <v>10.1655</v>
      </c>
      <c r="F140" s="15"/>
      <c r="G140" s="15">
        <v>10.1655</v>
      </c>
    </row>
    <row r="141" spans="2:7" x14ac:dyDescent="0.25">
      <c r="B141" t="s">
        <v>241</v>
      </c>
      <c r="C141" s="15"/>
      <c r="D141" s="15"/>
      <c r="E141" s="15"/>
      <c r="F141" s="15">
        <v>0</v>
      </c>
      <c r="G141" s="15">
        <v>0</v>
      </c>
    </row>
    <row r="142" spans="2:7" x14ac:dyDescent="0.25">
      <c r="B142" t="s">
        <v>31</v>
      </c>
      <c r="C142" s="15"/>
      <c r="D142" s="15"/>
      <c r="E142" s="15">
        <v>6.9999999996070983E-3</v>
      </c>
      <c r="F142" s="15">
        <v>0</v>
      </c>
      <c r="G142" s="15">
        <v>6.9999999996070983E-3</v>
      </c>
    </row>
    <row r="143" spans="2:7" x14ac:dyDescent="0.25">
      <c r="B143" t="s">
        <v>461</v>
      </c>
      <c r="C143" s="15"/>
      <c r="D143" s="15">
        <v>0</v>
      </c>
      <c r="E143" s="15"/>
      <c r="F143" s="15"/>
      <c r="G143" s="15">
        <v>0</v>
      </c>
    </row>
    <row r="144" spans="2:7" x14ac:dyDescent="0.25">
      <c r="B144" t="s">
        <v>149</v>
      </c>
      <c r="C144" s="15"/>
      <c r="D144" s="15"/>
      <c r="E144" s="15"/>
      <c r="F144" s="15">
        <v>50569.635000000009</v>
      </c>
      <c r="G144" s="15">
        <v>50569.635000000009</v>
      </c>
    </row>
    <row r="145" spans="2:7" x14ac:dyDescent="0.25">
      <c r="B145" t="s">
        <v>579</v>
      </c>
      <c r="C145" s="15"/>
      <c r="D145" s="15"/>
      <c r="E145" s="15">
        <v>17423.692500000001</v>
      </c>
      <c r="F145" s="15"/>
      <c r="G145" s="15">
        <v>17423.692500000001</v>
      </c>
    </row>
    <row r="146" spans="2:7" x14ac:dyDescent="0.25">
      <c r="B146" t="s">
        <v>392</v>
      </c>
      <c r="C146" s="15">
        <v>70050</v>
      </c>
      <c r="D146" s="15">
        <v>36406.017</v>
      </c>
      <c r="E146" s="15"/>
      <c r="F146" s="15"/>
      <c r="G146" s="15">
        <v>106456.01699999999</v>
      </c>
    </row>
    <row r="147" spans="2:7" x14ac:dyDescent="0.25">
      <c r="B147" t="s">
        <v>229</v>
      </c>
      <c r="C147" s="15"/>
      <c r="D147" s="15"/>
      <c r="E147" s="15"/>
      <c r="F147" s="15">
        <v>0</v>
      </c>
      <c r="G147" s="15">
        <v>0</v>
      </c>
    </row>
    <row r="148" spans="2:7" x14ac:dyDescent="0.25">
      <c r="B148" t="s">
        <v>34</v>
      </c>
      <c r="C148" s="15"/>
      <c r="D148" s="15"/>
      <c r="E148" s="15">
        <v>44863.250999999997</v>
      </c>
      <c r="F148" s="15"/>
      <c r="G148" s="15">
        <v>44863.250999999997</v>
      </c>
    </row>
    <row r="149" spans="2:7" x14ac:dyDescent="0.25">
      <c r="B149" t="s">
        <v>202</v>
      </c>
      <c r="C149" s="15"/>
      <c r="D149" s="15"/>
      <c r="E149" s="15"/>
      <c r="F149" s="15">
        <v>49016.056500000006</v>
      </c>
      <c r="G149" s="15">
        <v>49016.056500000006</v>
      </c>
    </row>
    <row r="150" spans="2:7" x14ac:dyDescent="0.25">
      <c r="B150" t="s">
        <v>395</v>
      </c>
      <c r="C150" s="15">
        <v>19251.357</v>
      </c>
      <c r="D150" s="15">
        <v>49649.221500000007</v>
      </c>
      <c r="E150" s="15"/>
      <c r="F150" s="15"/>
      <c r="G150" s="15">
        <v>68900.578500000003</v>
      </c>
    </row>
    <row r="151" spans="2:7" x14ac:dyDescent="0.25">
      <c r="B151" t="s">
        <v>464</v>
      </c>
      <c r="C151" s="15"/>
      <c r="D151" s="15">
        <v>295166.92799999996</v>
      </c>
      <c r="E151" s="15"/>
      <c r="F151" s="15"/>
      <c r="G151" s="15">
        <v>295166.92799999996</v>
      </c>
    </row>
    <row r="152" spans="2:7" x14ac:dyDescent="0.25">
      <c r="B152" t="s">
        <v>398</v>
      </c>
      <c r="C152" s="15">
        <v>22607.546999999999</v>
      </c>
      <c r="D152" s="15">
        <v>24548.7</v>
      </c>
      <c r="E152" s="15"/>
      <c r="F152" s="15"/>
      <c r="G152" s="15">
        <v>47156.247000000003</v>
      </c>
    </row>
    <row r="153" spans="2:7" x14ac:dyDescent="0.25">
      <c r="B153" t="s">
        <v>514</v>
      </c>
      <c r="C153" s="15"/>
      <c r="D153" s="15">
        <v>0</v>
      </c>
      <c r="E153" s="15"/>
      <c r="F153" s="15"/>
      <c r="G153" s="15">
        <v>0</v>
      </c>
    </row>
    <row r="154" spans="2:7" x14ac:dyDescent="0.25">
      <c r="B154" t="s">
        <v>401</v>
      </c>
      <c r="C154" s="15">
        <v>7252.4790000000003</v>
      </c>
      <c r="D154" s="15">
        <v>303.11100000000101</v>
      </c>
      <c r="E154" s="15"/>
      <c r="F154" s="15"/>
      <c r="G154" s="15">
        <v>7555.5900000000011</v>
      </c>
    </row>
    <row r="155" spans="2:7" x14ac:dyDescent="0.25">
      <c r="B155" t="s">
        <v>582</v>
      </c>
      <c r="C155" s="15"/>
      <c r="D155" s="15"/>
      <c r="E155" s="15">
        <v>29940.864000000001</v>
      </c>
      <c r="F155" s="15"/>
      <c r="G155" s="15">
        <v>29940.864000000001</v>
      </c>
    </row>
    <row r="156" spans="2:7" x14ac:dyDescent="0.25">
      <c r="B156" t="s">
        <v>404</v>
      </c>
      <c r="C156" s="15">
        <v>301623.17550000001</v>
      </c>
      <c r="D156" s="15">
        <v>2276.5844999999999</v>
      </c>
      <c r="E156" s="15"/>
      <c r="F156" s="15"/>
      <c r="G156" s="15">
        <v>303899.76</v>
      </c>
    </row>
    <row r="157" spans="2:7" x14ac:dyDescent="0.25">
      <c r="B157" t="s">
        <v>243</v>
      </c>
      <c r="C157" s="15"/>
      <c r="D157" s="15"/>
      <c r="E157" s="15"/>
      <c r="F157" s="15">
        <v>7500</v>
      </c>
      <c r="G157" s="15">
        <v>7500</v>
      </c>
    </row>
    <row r="158" spans="2:7" x14ac:dyDescent="0.25">
      <c r="B158" t="s">
        <v>407</v>
      </c>
      <c r="C158" s="15">
        <v>8733.4560000000001</v>
      </c>
      <c r="D158" s="15">
        <v>-2063.3685</v>
      </c>
      <c r="E158" s="15"/>
      <c r="F158" s="15"/>
      <c r="G158" s="15">
        <v>6670.0874999999996</v>
      </c>
    </row>
    <row r="159" spans="2:7" x14ac:dyDescent="0.25">
      <c r="B159" t="s">
        <v>249</v>
      </c>
      <c r="C159" s="15"/>
      <c r="D159" s="15"/>
      <c r="E159" s="15"/>
      <c r="F159" s="15">
        <v>33403.614000000001</v>
      </c>
      <c r="G159" s="15">
        <v>33403.614000000001</v>
      </c>
    </row>
    <row r="160" spans="2:7" x14ac:dyDescent="0.25">
      <c r="B160" t="s">
        <v>410</v>
      </c>
      <c r="C160" s="15">
        <v>10066.86</v>
      </c>
      <c r="D160" s="15">
        <v>0</v>
      </c>
      <c r="E160" s="15"/>
      <c r="F160" s="15"/>
      <c r="G160" s="15">
        <v>10066.86</v>
      </c>
    </row>
    <row r="161" spans="2:7" x14ac:dyDescent="0.25">
      <c r="B161" t="s">
        <v>413</v>
      </c>
      <c r="C161" s="15">
        <v>0</v>
      </c>
      <c r="D161" s="15">
        <v>0</v>
      </c>
      <c r="E161" s="15"/>
      <c r="F161" s="15"/>
      <c r="G161" s="15">
        <v>0</v>
      </c>
    </row>
    <row r="162" spans="2:7" x14ac:dyDescent="0.25">
      <c r="B162" t="s">
        <v>37</v>
      </c>
      <c r="C162" s="15"/>
      <c r="D162" s="15"/>
      <c r="E162" s="15">
        <v>9673.0545000000002</v>
      </c>
      <c r="F162" s="15">
        <v>715.39949999999999</v>
      </c>
      <c r="G162" s="15">
        <v>10388.454</v>
      </c>
    </row>
    <row r="163" spans="2:7" x14ac:dyDescent="0.25">
      <c r="B163" t="s">
        <v>245</v>
      </c>
      <c r="C163" s="15"/>
      <c r="D163" s="15"/>
      <c r="E163" s="15"/>
      <c r="F163" s="15">
        <v>7500</v>
      </c>
      <c r="G163" s="15">
        <v>7500</v>
      </c>
    </row>
    <row r="164" spans="2:7" x14ac:dyDescent="0.25">
      <c r="B164" t="s">
        <v>416</v>
      </c>
      <c r="C164" s="15">
        <v>912.24</v>
      </c>
      <c r="D164" s="15">
        <v>2767.4339999999997</v>
      </c>
      <c r="E164" s="15"/>
      <c r="F164" s="15"/>
      <c r="G164" s="15">
        <v>3679.674</v>
      </c>
    </row>
    <row r="165" spans="2:7" x14ac:dyDescent="0.25">
      <c r="B165" t="s">
        <v>170</v>
      </c>
      <c r="C165" s="15"/>
      <c r="D165" s="15"/>
      <c r="E165" s="15"/>
      <c r="F165" s="15">
        <v>8758.6980000000003</v>
      </c>
      <c r="G165" s="15">
        <v>8758.6980000000003</v>
      </c>
    </row>
    <row r="166" spans="2:7" x14ac:dyDescent="0.25">
      <c r="B166" t="s">
        <v>40</v>
      </c>
      <c r="C166" s="15"/>
      <c r="D166" s="15"/>
      <c r="E166" s="15">
        <v>14554.759499999996</v>
      </c>
      <c r="F166" s="15">
        <v>367.50599999999997</v>
      </c>
      <c r="G166" s="15">
        <v>14922.265499999996</v>
      </c>
    </row>
    <row r="167" spans="2:7" x14ac:dyDescent="0.25">
      <c r="B167" t="s">
        <v>257</v>
      </c>
      <c r="C167" s="15"/>
      <c r="D167" s="15"/>
      <c r="E167" s="15"/>
      <c r="F167" s="15">
        <v>9000</v>
      </c>
      <c r="G167" s="15">
        <v>9000</v>
      </c>
    </row>
    <row r="168" spans="2:7" x14ac:dyDescent="0.25">
      <c r="B168" t="s">
        <v>419</v>
      </c>
      <c r="C168" s="15">
        <v>5288.5316249999996</v>
      </c>
      <c r="D168" s="15">
        <v>157.17562500000008</v>
      </c>
      <c r="E168" s="15"/>
      <c r="F168" s="15"/>
      <c r="G168" s="15">
        <v>5445.7072499999995</v>
      </c>
    </row>
    <row r="169" spans="2:7" x14ac:dyDescent="0.25">
      <c r="B169" t="s">
        <v>537</v>
      </c>
      <c r="C169" s="15"/>
      <c r="D169" s="15">
        <v>1.4999999999645297E-3</v>
      </c>
      <c r="E169" s="15"/>
      <c r="F169" s="15"/>
      <c r="G169" s="15">
        <v>1.4999999999645297E-3</v>
      </c>
    </row>
    <row r="170" spans="2:7" x14ac:dyDescent="0.25">
      <c r="B170" t="s">
        <v>422</v>
      </c>
      <c r="C170" s="15">
        <v>2297.4405000000002</v>
      </c>
      <c r="D170" s="15">
        <v>0</v>
      </c>
      <c r="E170" s="15"/>
      <c r="F170" s="15"/>
      <c r="G170" s="15">
        <v>2297.4405000000002</v>
      </c>
    </row>
    <row r="171" spans="2:7" x14ac:dyDescent="0.25">
      <c r="B171" t="s">
        <v>425</v>
      </c>
      <c r="C171" s="15">
        <v>5176.6665000000003</v>
      </c>
      <c r="D171" s="15"/>
      <c r="E171" s="15"/>
      <c r="F171" s="15"/>
      <c r="G171" s="15">
        <v>5176.6665000000003</v>
      </c>
    </row>
    <row r="172" spans="2:7" x14ac:dyDescent="0.25">
      <c r="B172" t="s">
        <v>564</v>
      </c>
      <c r="C172" s="15"/>
      <c r="D172" s="15"/>
      <c r="E172" s="15">
        <v>29621.495999999999</v>
      </c>
      <c r="F172" s="15"/>
      <c r="G172" s="15">
        <v>29621.495999999999</v>
      </c>
    </row>
    <row r="173" spans="2:7" x14ac:dyDescent="0.25">
      <c r="B173" t="s">
        <v>43</v>
      </c>
      <c r="C173" s="15"/>
      <c r="D173" s="15"/>
      <c r="E173" s="15">
        <v>21070.056</v>
      </c>
      <c r="F173" s="15"/>
      <c r="G173" s="15">
        <v>21070.056</v>
      </c>
    </row>
    <row r="174" spans="2:7" x14ac:dyDescent="0.25">
      <c r="B174" t="s">
        <v>46</v>
      </c>
      <c r="C174" s="15"/>
      <c r="D174" s="15"/>
      <c r="E174" s="15">
        <v>5118.7545</v>
      </c>
      <c r="F174" s="15">
        <v>368.20800000000003</v>
      </c>
      <c r="G174" s="15">
        <v>5486.9624999999996</v>
      </c>
    </row>
    <row r="175" spans="2:7" x14ac:dyDescent="0.25">
      <c r="B175" t="s">
        <v>49</v>
      </c>
      <c r="C175" s="15"/>
      <c r="D175" s="15"/>
      <c r="E175" s="15">
        <v>-2.5000000000545697E-3</v>
      </c>
      <c r="F175" s="15">
        <v>0</v>
      </c>
      <c r="G175" s="15">
        <v>-2.5000000000545697E-3</v>
      </c>
    </row>
    <row r="176" spans="2:7" x14ac:dyDescent="0.25">
      <c r="B176" t="s">
        <v>52</v>
      </c>
      <c r="C176" s="15"/>
      <c r="D176" s="15"/>
      <c r="E176" s="15">
        <v>13307.822999999999</v>
      </c>
      <c r="F176" s="15">
        <v>2118.288</v>
      </c>
      <c r="G176" s="15">
        <v>15426.110999999999</v>
      </c>
    </row>
    <row r="177" spans="2:7" x14ac:dyDescent="0.25">
      <c r="B177" t="s">
        <v>567</v>
      </c>
      <c r="C177" s="15"/>
      <c r="D177" s="15"/>
      <c r="E177" s="15">
        <v>22647.891</v>
      </c>
      <c r="F177" s="15"/>
      <c r="G177" s="15">
        <v>22647.891</v>
      </c>
    </row>
    <row r="178" spans="2:7" x14ac:dyDescent="0.25">
      <c r="B178" t="s">
        <v>591</v>
      </c>
      <c r="C178" s="15"/>
      <c r="D178" s="15"/>
      <c r="E178" s="15">
        <v>3750</v>
      </c>
      <c r="F178" s="15"/>
      <c r="G178" s="15">
        <v>3750</v>
      </c>
    </row>
    <row r="179" spans="2:7" x14ac:dyDescent="0.25">
      <c r="B179" t="s">
        <v>440</v>
      </c>
      <c r="C179" s="15">
        <v>4161.5775000000003</v>
      </c>
      <c r="D179" s="15">
        <v>0</v>
      </c>
      <c r="E179" s="15"/>
      <c r="F179" s="15"/>
      <c r="G179" s="15">
        <v>4161.5775000000003</v>
      </c>
    </row>
    <row r="180" spans="2:7" x14ac:dyDescent="0.25">
      <c r="B180" t="s">
        <v>66</v>
      </c>
      <c r="C180" s="15"/>
      <c r="D180" s="15"/>
      <c r="E180" s="15">
        <v>8380.6320000000014</v>
      </c>
      <c r="F180" s="15"/>
      <c r="G180" s="15">
        <v>8380.6320000000014</v>
      </c>
    </row>
    <row r="181" spans="2:7" x14ac:dyDescent="0.25">
      <c r="B181" t="s">
        <v>179</v>
      </c>
      <c r="C181" s="15"/>
      <c r="D181" s="15"/>
      <c r="E181" s="15"/>
      <c r="F181" s="15">
        <v>452080.98450000002</v>
      </c>
      <c r="G181" s="15">
        <v>452080.98450000002</v>
      </c>
    </row>
    <row r="182" spans="2:7" x14ac:dyDescent="0.25">
      <c r="B182" t="s">
        <v>589</v>
      </c>
      <c r="C182" s="15"/>
      <c r="D182" s="15"/>
      <c r="E182" s="15">
        <v>15000</v>
      </c>
      <c r="F182" s="15"/>
      <c r="G182" s="15">
        <v>15000</v>
      </c>
    </row>
    <row r="183" spans="2:7" x14ac:dyDescent="0.25">
      <c r="B183" t="s">
        <v>551</v>
      </c>
      <c r="C183" s="15"/>
      <c r="D183" s="15"/>
      <c r="E183" s="15">
        <v>63407.8485</v>
      </c>
      <c r="F183" s="15"/>
      <c r="G183" s="15">
        <v>63407.8485</v>
      </c>
    </row>
    <row r="184" spans="2:7" x14ac:dyDescent="0.25">
      <c r="B184" t="s">
        <v>69</v>
      </c>
      <c r="C184" s="15"/>
      <c r="D184" s="15"/>
      <c r="E184" s="15">
        <v>14559.226500000001</v>
      </c>
      <c r="F184" s="15"/>
      <c r="G184" s="15">
        <v>14559.226500000001</v>
      </c>
    </row>
    <row r="185" spans="2:7" x14ac:dyDescent="0.25">
      <c r="B185" t="s">
        <v>122</v>
      </c>
      <c r="C185" s="15"/>
      <c r="D185" s="15"/>
      <c r="E185" s="15">
        <v>3750</v>
      </c>
      <c r="F185" s="15">
        <v>33164.531999999999</v>
      </c>
      <c r="G185" s="15">
        <v>36914.531999999999</v>
      </c>
    </row>
    <row r="186" spans="2:7" x14ac:dyDescent="0.25">
      <c r="B186" t="s">
        <v>125</v>
      </c>
      <c r="C186" s="15"/>
      <c r="D186" s="15"/>
      <c r="E186" s="15">
        <v>3750</v>
      </c>
      <c r="F186" s="15">
        <v>17691.314999999999</v>
      </c>
      <c r="G186" s="15">
        <v>21441.314999999999</v>
      </c>
    </row>
    <row r="187" spans="2:7" x14ac:dyDescent="0.25">
      <c r="B187" t="s">
        <v>128</v>
      </c>
      <c r="C187" s="15"/>
      <c r="D187" s="15"/>
      <c r="E187" s="15"/>
      <c r="F187" s="15">
        <v>317705.77880000003</v>
      </c>
      <c r="G187" s="15">
        <v>317705.77880000003</v>
      </c>
    </row>
    <row r="188" spans="2:7" x14ac:dyDescent="0.25">
      <c r="B188" t="s">
        <v>587</v>
      </c>
      <c r="C188" s="15"/>
      <c r="D188" s="15"/>
      <c r="E188" s="15">
        <v>13207.902</v>
      </c>
      <c r="F188" s="15"/>
      <c r="G188" s="15">
        <v>13207.902</v>
      </c>
    </row>
    <row r="189" spans="2:7" x14ac:dyDescent="0.25">
      <c r="B189" t="s">
        <v>528</v>
      </c>
      <c r="C189" s="15"/>
      <c r="D189" s="15">
        <v>10062.57</v>
      </c>
      <c r="E189" s="15"/>
      <c r="F189" s="15"/>
      <c r="G189" s="15">
        <v>10062.57</v>
      </c>
    </row>
    <row r="190" spans="2:7" x14ac:dyDescent="0.25">
      <c r="B190" t="s">
        <v>585</v>
      </c>
      <c r="C190" s="15"/>
      <c r="D190" s="15"/>
      <c r="E190" s="15">
        <v>12931.548000000001</v>
      </c>
      <c r="F190" s="15"/>
      <c r="G190" s="15">
        <v>12931.548000000001</v>
      </c>
    </row>
    <row r="191" spans="2:7" x14ac:dyDescent="0.25">
      <c r="B191" t="s">
        <v>247</v>
      </c>
      <c r="C191" s="15"/>
      <c r="D191" s="15"/>
      <c r="E191" s="15"/>
      <c r="F191" s="15">
        <v>13737</v>
      </c>
      <c r="G191" s="15">
        <v>13737</v>
      </c>
    </row>
    <row r="192" spans="2:7" x14ac:dyDescent="0.25">
      <c r="B192" t="s">
        <v>55</v>
      </c>
      <c r="C192" s="15">
        <v>213864.4515</v>
      </c>
      <c r="D192" s="15">
        <v>2520471.2999999998</v>
      </c>
      <c r="E192" s="15">
        <v>1214810.5035000001</v>
      </c>
      <c r="F192" s="15">
        <v>2389.3454999999999</v>
      </c>
      <c r="G192" s="15">
        <v>3951535.6004999997</v>
      </c>
    </row>
    <row r="193" spans="1:7" x14ac:dyDescent="0.25">
      <c r="B193" t="s">
        <v>519</v>
      </c>
      <c r="C193" s="15"/>
      <c r="D193" s="15">
        <v>24377.771999999997</v>
      </c>
      <c r="E193" s="15">
        <v>6451.9800000000005</v>
      </c>
      <c r="F193" s="15"/>
      <c r="G193" s="15">
        <v>30829.751999999997</v>
      </c>
    </row>
    <row r="194" spans="1:7" x14ac:dyDescent="0.25">
      <c r="B194" t="s">
        <v>58</v>
      </c>
      <c r="C194" s="15"/>
      <c r="D194" s="15"/>
      <c r="E194" s="15">
        <v>5456.2469999999994</v>
      </c>
      <c r="F194" s="15">
        <v>2.9999999997016857E-3</v>
      </c>
      <c r="G194" s="15">
        <v>5456.2499999999991</v>
      </c>
    </row>
    <row r="195" spans="1:7" x14ac:dyDescent="0.25">
      <c r="B195" t="s">
        <v>531</v>
      </c>
      <c r="C195" s="15"/>
      <c r="D195" s="15">
        <v>0</v>
      </c>
      <c r="E195" s="15">
        <v>0</v>
      </c>
      <c r="F195" s="15"/>
      <c r="G195" s="15">
        <v>0</v>
      </c>
    </row>
    <row r="196" spans="1:7" x14ac:dyDescent="0.25">
      <c r="B196" t="s">
        <v>468</v>
      </c>
      <c r="C196" s="15"/>
      <c r="D196" s="15">
        <v>998.17800000000011</v>
      </c>
      <c r="E196" s="15"/>
      <c r="F196" s="15"/>
      <c r="G196" s="15">
        <v>998.17800000000011</v>
      </c>
    </row>
    <row r="197" spans="1:7" x14ac:dyDescent="0.25">
      <c r="A197" t="s">
        <v>268</v>
      </c>
      <c r="C197" s="15">
        <v>1466754.2396250002</v>
      </c>
      <c r="D197" s="15">
        <v>4690326.2216249993</v>
      </c>
      <c r="E197" s="15">
        <v>2323587.591</v>
      </c>
      <c r="F197" s="15">
        <v>5176391.9848749992</v>
      </c>
      <c r="G197" s="15">
        <v>13657060.037125003</v>
      </c>
    </row>
  </sheetData>
  <pageMargins left="0.7" right="0.7" top="0.75" bottom="0.75" header="0.3" footer="0.3"/>
  <pageSetup scale="75" orientation="portrait" r:id="rId2"/>
  <headerFooter>
    <oddFooter>&amp;L&amp;F&amp;RPage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9"/>
  <sheetViews>
    <sheetView workbookViewId="0">
      <selection activeCell="G28" sqref="G28"/>
    </sheetView>
  </sheetViews>
  <sheetFormatPr defaultRowHeight="15" x14ac:dyDescent="0.25"/>
  <cols>
    <col min="1" max="1" width="35" customWidth="1"/>
    <col min="2" max="5" width="16.140625" customWidth="1"/>
    <col min="6" max="6" width="10.7109375" bestFit="1" customWidth="1"/>
    <col min="7" max="7" width="10.7109375" customWidth="1"/>
    <col min="8" max="11" width="16.140625" bestFit="1" customWidth="1"/>
    <col min="12" max="12" width="18.5703125" bestFit="1" customWidth="1"/>
    <col min="13" max="13" width="18.28515625" bestFit="1" customWidth="1"/>
  </cols>
  <sheetData>
    <row r="1" spans="1:6" x14ac:dyDescent="0.25">
      <c r="A1" s="7" t="s">
        <v>72</v>
      </c>
      <c r="B1" t="s">
        <v>270</v>
      </c>
    </row>
    <row r="2" spans="1:6" x14ac:dyDescent="0.25">
      <c r="A2" s="7" t="s">
        <v>279</v>
      </c>
      <c r="B2" t="s">
        <v>285</v>
      </c>
    </row>
    <row r="3" spans="1:6" x14ac:dyDescent="0.25">
      <c r="A3" s="7" t="s">
        <v>130</v>
      </c>
      <c r="B3" t="s">
        <v>270</v>
      </c>
    </row>
    <row r="5" spans="1:6" x14ac:dyDescent="0.25">
      <c r="A5" s="7" t="s">
        <v>287</v>
      </c>
      <c r="B5" s="7" t="s">
        <v>278</v>
      </c>
    </row>
    <row r="6" spans="1:6" x14ac:dyDescent="0.25">
      <c r="A6" s="7" t="s">
        <v>131</v>
      </c>
      <c r="B6">
        <v>2018</v>
      </c>
      <c r="C6">
        <v>2019</v>
      </c>
      <c r="D6">
        <v>2020</v>
      </c>
      <c r="E6">
        <v>2021</v>
      </c>
      <c r="F6" t="s">
        <v>268</v>
      </c>
    </row>
    <row r="7" spans="1:6" x14ac:dyDescent="0.25">
      <c r="A7" t="s">
        <v>497</v>
      </c>
      <c r="B7" s="15">
        <v>4468.6469999999999</v>
      </c>
      <c r="C7" s="15"/>
      <c r="D7" s="15"/>
      <c r="E7" s="15"/>
      <c r="F7" s="15">
        <v>4468.6469999999999</v>
      </c>
    </row>
    <row r="8" spans="1:6" x14ac:dyDescent="0.25">
      <c r="A8" t="s">
        <v>265</v>
      </c>
      <c r="B8" s="15"/>
      <c r="C8" s="15"/>
      <c r="D8" s="15">
        <v>6600</v>
      </c>
      <c r="E8" s="15">
        <v>19572.501</v>
      </c>
      <c r="F8" s="15">
        <v>26172.501</v>
      </c>
    </row>
    <row r="9" spans="1:6" x14ac:dyDescent="0.25">
      <c r="A9" t="s">
        <v>74</v>
      </c>
      <c r="B9" s="15"/>
      <c r="C9" s="15"/>
      <c r="D9" s="15">
        <v>230018.97899999999</v>
      </c>
      <c r="E9" s="15">
        <v>4874.76</v>
      </c>
      <c r="F9" s="15">
        <v>234893.739</v>
      </c>
    </row>
    <row r="10" spans="1:6" x14ac:dyDescent="0.25">
      <c r="A10" t="s">
        <v>255</v>
      </c>
      <c r="B10" s="15"/>
      <c r="C10" s="15"/>
      <c r="D10" s="15">
        <v>45450</v>
      </c>
      <c r="E10" s="15"/>
      <c r="F10" s="15">
        <v>45450</v>
      </c>
    </row>
    <row r="11" spans="1:6" x14ac:dyDescent="0.25">
      <c r="A11" t="s">
        <v>173</v>
      </c>
      <c r="B11" s="15"/>
      <c r="C11" s="15"/>
      <c r="D11" s="15">
        <v>22120.792500000003</v>
      </c>
      <c r="E11" s="15"/>
      <c r="F11" s="15">
        <v>22120.792500000003</v>
      </c>
    </row>
    <row r="12" spans="1:6" x14ac:dyDescent="0.25">
      <c r="A12" t="s">
        <v>137</v>
      </c>
      <c r="B12" s="15"/>
      <c r="C12" s="15">
        <v>42750.073499999999</v>
      </c>
      <c r="D12" s="15">
        <v>237767.75699999995</v>
      </c>
      <c r="E12" s="15">
        <v>71768.751000000004</v>
      </c>
      <c r="F12" s="15">
        <v>352286.58149999991</v>
      </c>
    </row>
    <row r="13" spans="1:6" x14ac:dyDescent="0.25">
      <c r="A13" t="s">
        <v>9</v>
      </c>
      <c r="B13" s="15"/>
      <c r="C13" s="15">
        <v>34618.393500000006</v>
      </c>
      <c r="D13" s="15">
        <v>1.4999999993888194E-3</v>
      </c>
      <c r="E13" s="15"/>
      <c r="F13" s="15">
        <v>34618.395000000004</v>
      </c>
    </row>
    <row r="14" spans="1:6" x14ac:dyDescent="0.25">
      <c r="A14" t="s">
        <v>289</v>
      </c>
      <c r="B14" s="15">
        <v>1234.5014999999999</v>
      </c>
      <c r="C14" s="15"/>
      <c r="D14" s="15"/>
      <c r="E14" s="15"/>
      <c r="F14" s="15">
        <v>1234.5014999999999</v>
      </c>
    </row>
    <row r="15" spans="1:6" x14ac:dyDescent="0.25">
      <c r="A15" t="s">
        <v>77</v>
      </c>
      <c r="B15" s="15"/>
      <c r="C15" s="15"/>
      <c r="D15" s="15">
        <v>251920.17600000001</v>
      </c>
      <c r="E15" s="15"/>
      <c r="F15" s="15">
        <v>251920.17600000001</v>
      </c>
    </row>
    <row r="16" spans="1:6" x14ac:dyDescent="0.25">
      <c r="A16" t="s">
        <v>89</v>
      </c>
      <c r="B16" s="15"/>
      <c r="C16" s="15">
        <v>59.115000000000002</v>
      </c>
      <c r="D16" s="15">
        <v>208494.73800000001</v>
      </c>
      <c r="E16" s="15"/>
      <c r="F16" s="15">
        <v>208553.853</v>
      </c>
    </row>
    <row r="17" spans="1:6" x14ac:dyDescent="0.25">
      <c r="A17" t="s">
        <v>575</v>
      </c>
      <c r="B17" s="15"/>
      <c r="C17" s="15">
        <v>96501.751499999984</v>
      </c>
      <c r="D17" s="15"/>
      <c r="E17" s="15"/>
      <c r="F17" s="15">
        <v>96501.751499999984</v>
      </c>
    </row>
    <row r="18" spans="1:6" x14ac:dyDescent="0.25">
      <c r="A18" t="s">
        <v>92</v>
      </c>
      <c r="B18" s="15"/>
      <c r="C18" s="15"/>
      <c r="D18" s="15">
        <v>12242.792999999998</v>
      </c>
      <c r="E18" s="15">
        <v>104.65649999999999</v>
      </c>
      <c r="F18" s="15">
        <v>12347.449499999997</v>
      </c>
    </row>
    <row r="19" spans="1:6" x14ac:dyDescent="0.25">
      <c r="A19" t="s">
        <v>292</v>
      </c>
      <c r="B19" s="15">
        <v>529.58249999999998</v>
      </c>
      <c r="C19" s="15"/>
      <c r="D19" s="15"/>
      <c r="E19" s="15"/>
      <c r="F19" s="15">
        <v>529.58249999999998</v>
      </c>
    </row>
    <row r="20" spans="1:6" x14ac:dyDescent="0.25">
      <c r="A20" t="s">
        <v>540</v>
      </c>
      <c r="B20" s="15">
        <v>20299.879500000003</v>
      </c>
      <c r="C20" s="15">
        <v>11510.445</v>
      </c>
      <c r="D20" s="15"/>
      <c r="E20" s="15"/>
      <c r="F20" s="15">
        <v>31810.324500000002</v>
      </c>
    </row>
    <row r="21" spans="1:6" x14ac:dyDescent="0.25">
      <c r="A21" t="s">
        <v>152</v>
      </c>
      <c r="B21" s="15"/>
      <c r="C21" s="15"/>
      <c r="D21" s="15">
        <v>11654.584500000001</v>
      </c>
      <c r="E21" s="15"/>
      <c r="F21" s="15">
        <v>11654.584500000001</v>
      </c>
    </row>
    <row r="22" spans="1:6" x14ac:dyDescent="0.25">
      <c r="A22" t="s">
        <v>211</v>
      </c>
      <c r="B22" s="15"/>
      <c r="C22" s="15"/>
      <c r="D22" s="15">
        <v>37725.146999999997</v>
      </c>
      <c r="E22" s="15">
        <v>4806.1725000000006</v>
      </c>
      <c r="F22" s="15">
        <v>42531.319499999998</v>
      </c>
    </row>
    <row r="23" spans="1:6" x14ac:dyDescent="0.25">
      <c r="A23" t="s">
        <v>233</v>
      </c>
      <c r="B23" s="15"/>
      <c r="C23" s="15"/>
      <c r="D23" s="15">
        <v>4932.9195</v>
      </c>
      <c r="E23" s="15">
        <v>259.62599999999998</v>
      </c>
      <c r="F23" s="15">
        <v>5192.5455000000002</v>
      </c>
    </row>
    <row r="24" spans="1:6" x14ac:dyDescent="0.25">
      <c r="A24" t="s">
        <v>95</v>
      </c>
      <c r="B24" s="15"/>
      <c r="C24" s="15"/>
      <c r="D24" s="15">
        <v>11355.3645</v>
      </c>
      <c r="E24" s="15"/>
      <c r="F24" s="15">
        <v>11355.3645</v>
      </c>
    </row>
    <row r="25" spans="1:6" x14ac:dyDescent="0.25">
      <c r="A25" t="s">
        <v>235</v>
      </c>
      <c r="B25" s="15"/>
      <c r="C25" s="15"/>
      <c r="D25" s="15">
        <v>32215.012500000001</v>
      </c>
      <c r="E25" s="15"/>
      <c r="F25" s="15">
        <v>32215.012500000001</v>
      </c>
    </row>
    <row r="26" spans="1:6" x14ac:dyDescent="0.25">
      <c r="A26" t="s">
        <v>98</v>
      </c>
      <c r="B26" s="15"/>
      <c r="C26" s="15">
        <v>0</v>
      </c>
      <c r="D26" s="15">
        <v>236157.34049999999</v>
      </c>
      <c r="E26" s="15">
        <v>54210.788999999997</v>
      </c>
      <c r="F26" s="15">
        <v>290368.12949999998</v>
      </c>
    </row>
    <row r="27" spans="1:6" x14ac:dyDescent="0.25">
      <c r="A27" t="s">
        <v>155</v>
      </c>
      <c r="B27" s="15"/>
      <c r="C27" s="15"/>
      <c r="D27" s="15">
        <v>0</v>
      </c>
      <c r="E27" s="15">
        <v>0</v>
      </c>
      <c r="F27" s="15">
        <v>0</v>
      </c>
    </row>
    <row r="28" spans="1:6" x14ac:dyDescent="0.25">
      <c r="A28" t="s">
        <v>253</v>
      </c>
      <c r="B28" s="15"/>
      <c r="C28" s="15"/>
      <c r="D28" s="15">
        <v>0</v>
      </c>
      <c r="E28" s="15"/>
      <c r="F28" s="15">
        <v>0</v>
      </c>
    </row>
    <row r="29" spans="1:6" x14ac:dyDescent="0.25">
      <c r="A29" t="s">
        <v>295</v>
      </c>
      <c r="B29" s="15">
        <v>21875.169000000002</v>
      </c>
      <c r="C29" s="15"/>
      <c r="D29" s="15"/>
      <c r="E29" s="15"/>
      <c r="F29" s="15">
        <v>21875.169000000002</v>
      </c>
    </row>
    <row r="30" spans="1:6" x14ac:dyDescent="0.25">
      <c r="A30" t="s">
        <v>205</v>
      </c>
      <c r="B30" s="15"/>
      <c r="C30" s="15"/>
      <c r="D30" s="15">
        <v>111866.74949999999</v>
      </c>
      <c r="E30" s="15">
        <v>46212.813000000002</v>
      </c>
      <c r="F30" s="15">
        <v>158079.5625</v>
      </c>
    </row>
    <row r="31" spans="1:6" x14ac:dyDescent="0.25">
      <c r="A31" t="s">
        <v>548</v>
      </c>
      <c r="B31" s="15"/>
      <c r="C31" s="15">
        <v>18042</v>
      </c>
      <c r="D31" s="15"/>
      <c r="E31" s="15"/>
      <c r="F31" s="15">
        <v>18042</v>
      </c>
    </row>
    <row r="32" spans="1:6" x14ac:dyDescent="0.25">
      <c r="A32" t="s">
        <v>271</v>
      </c>
      <c r="B32" s="15"/>
      <c r="C32" s="15"/>
      <c r="D32" s="15"/>
      <c r="E32" s="15">
        <v>52817.4</v>
      </c>
      <c r="F32" s="15">
        <v>52817.4</v>
      </c>
    </row>
    <row r="33" spans="1:6" x14ac:dyDescent="0.25">
      <c r="A33" t="s">
        <v>101</v>
      </c>
      <c r="B33" s="15"/>
      <c r="C33" s="15"/>
      <c r="D33" s="15">
        <v>131386.72500000001</v>
      </c>
      <c r="E33" s="15">
        <v>47588.328000000001</v>
      </c>
      <c r="F33" s="15">
        <v>178975.05300000001</v>
      </c>
    </row>
    <row r="34" spans="1:6" x14ac:dyDescent="0.25">
      <c r="A34" t="s">
        <v>273</v>
      </c>
      <c r="B34" s="15"/>
      <c r="C34" s="15"/>
      <c r="D34" s="15"/>
      <c r="E34" s="15">
        <v>50400.6</v>
      </c>
      <c r="F34" s="15">
        <v>50400.6</v>
      </c>
    </row>
    <row r="35" spans="1:6" x14ac:dyDescent="0.25">
      <c r="A35" t="s">
        <v>182</v>
      </c>
      <c r="B35" s="15"/>
      <c r="C35" s="15"/>
      <c r="D35" s="15">
        <v>11904.6495</v>
      </c>
      <c r="E35" s="15">
        <v>8952</v>
      </c>
      <c r="F35" s="15">
        <v>20856.6495</v>
      </c>
    </row>
    <row r="36" spans="1:6" x14ac:dyDescent="0.25">
      <c r="A36" t="s">
        <v>251</v>
      </c>
      <c r="B36" s="15"/>
      <c r="C36" s="15"/>
      <c r="D36" s="15">
        <v>18120.359999999997</v>
      </c>
      <c r="E36" s="15">
        <v>13963.720499999999</v>
      </c>
      <c r="F36" s="15">
        <v>32084.080499999996</v>
      </c>
    </row>
    <row r="37" spans="1:6" x14ac:dyDescent="0.25">
      <c r="A37" t="s">
        <v>237</v>
      </c>
      <c r="B37" s="15"/>
      <c r="C37" s="15"/>
      <c r="D37" s="15">
        <v>0</v>
      </c>
      <c r="E37" s="15">
        <v>11506.431</v>
      </c>
      <c r="F37" s="15">
        <v>11506.431</v>
      </c>
    </row>
    <row r="38" spans="1:6" x14ac:dyDescent="0.25">
      <c r="A38" t="s">
        <v>158</v>
      </c>
      <c r="B38" s="15">
        <v>10617.963</v>
      </c>
      <c r="C38" s="15">
        <v>30611.906999999999</v>
      </c>
      <c r="D38" s="15">
        <v>47251.411500000002</v>
      </c>
      <c r="E38" s="15">
        <v>335.63549999999998</v>
      </c>
      <c r="F38" s="15">
        <v>88816.917000000001</v>
      </c>
    </row>
    <row r="39" spans="1:6" x14ac:dyDescent="0.25">
      <c r="A39" t="s">
        <v>503</v>
      </c>
      <c r="B39" s="15">
        <v>0</v>
      </c>
      <c r="C39" s="15"/>
      <c r="D39" s="15"/>
      <c r="E39" s="15"/>
      <c r="F39" s="15">
        <v>0</v>
      </c>
    </row>
    <row r="40" spans="1:6" x14ac:dyDescent="0.25">
      <c r="A40" t="s">
        <v>223</v>
      </c>
      <c r="B40" s="15"/>
      <c r="C40" s="15">
        <v>27900</v>
      </c>
      <c r="D40" s="15">
        <v>108029.86200000001</v>
      </c>
      <c r="E40" s="15">
        <v>47320.1895</v>
      </c>
      <c r="F40" s="15">
        <v>183250.05150000003</v>
      </c>
    </row>
    <row r="41" spans="1:6" x14ac:dyDescent="0.25">
      <c r="A41" t="s">
        <v>264</v>
      </c>
      <c r="B41" s="15"/>
      <c r="C41" s="15"/>
      <c r="D41" s="15">
        <v>9195.9240000000009</v>
      </c>
      <c r="E41" s="15">
        <v>9240</v>
      </c>
      <c r="F41" s="15">
        <v>18435.923999999999</v>
      </c>
    </row>
    <row r="42" spans="1:6" x14ac:dyDescent="0.25">
      <c r="A42" t="s">
        <v>298</v>
      </c>
      <c r="B42" s="15">
        <v>29166.892500000002</v>
      </c>
      <c r="C42" s="15"/>
      <c r="D42" s="15"/>
      <c r="E42" s="15"/>
      <c r="F42" s="15">
        <v>29166.892500000002</v>
      </c>
    </row>
    <row r="43" spans="1:6" x14ac:dyDescent="0.25">
      <c r="A43" t="s">
        <v>546</v>
      </c>
      <c r="B43" s="15">
        <v>2804.25</v>
      </c>
      <c r="C43" s="15"/>
      <c r="D43" s="15"/>
      <c r="E43" s="15"/>
      <c r="F43" s="15">
        <v>2804.25</v>
      </c>
    </row>
    <row r="44" spans="1:6" x14ac:dyDescent="0.25">
      <c r="A44" t="s">
        <v>13</v>
      </c>
      <c r="B44" s="15"/>
      <c r="C44" s="15">
        <v>635.05349999999999</v>
      </c>
      <c r="D44" s="15">
        <v>210624.88800000004</v>
      </c>
      <c r="E44" s="15">
        <v>3905.1660000000002</v>
      </c>
      <c r="F44" s="15">
        <v>215165.10750000004</v>
      </c>
    </row>
    <row r="45" spans="1:6" x14ac:dyDescent="0.25">
      <c r="A45" t="s">
        <v>443</v>
      </c>
      <c r="B45" s="15">
        <v>19442.6685</v>
      </c>
      <c r="C45" s="15">
        <v>1222.9275</v>
      </c>
      <c r="D45" s="15"/>
      <c r="E45" s="15"/>
      <c r="F45" s="15">
        <v>20665.596000000001</v>
      </c>
    </row>
    <row r="46" spans="1:6" x14ac:dyDescent="0.25">
      <c r="A46" t="s">
        <v>301</v>
      </c>
      <c r="B46" s="15">
        <v>150891.02250000002</v>
      </c>
      <c r="C46" s="15">
        <v>3079.1954999999998</v>
      </c>
      <c r="D46" s="15"/>
      <c r="E46" s="15"/>
      <c r="F46" s="15">
        <v>153970.21800000002</v>
      </c>
    </row>
    <row r="47" spans="1:6" x14ac:dyDescent="0.25">
      <c r="A47" t="s">
        <v>428</v>
      </c>
      <c r="B47" s="15">
        <v>153420.64799999999</v>
      </c>
      <c r="C47" s="15">
        <v>9897.5550000000003</v>
      </c>
      <c r="D47" s="15"/>
      <c r="E47" s="15"/>
      <c r="F47" s="15">
        <v>163318.20299999998</v>
      </c>
    </row>
    <row r="48" spans="1:6" x14ac:dyDescent="0.25">
      <c r="A48" t="s">
        <v>256</v>
      </c>
      <c r="B48" s="15"/>
      <c r="C48" s="15"/>
      <c r="D48" s="15">
        <v>40200</v>
      </c>
      <c r="E48" s="15"/>
      <c r="F48" s="15">
        <v>40200</v>
      </c>
    </row>
    <row r="49" spans="1:6" x14ac:dyDescent="0.25">
      <c r="A49" t="s">
        <v>140</v>
      </c>
      <c r="B49" s="15"/>
      <c r="C49" s="15"/>
      <c r="D49" s="15">
        <v>263817.78450000001</v>
      </c>
      <c r="E49" s="15">
        <v>-263817.81</v>
      </c>
      <c r="F49" s="15">
        <v>-2.5499999988824129E-2</v>
      </c>
    </row>
    <row r="50" spans="1:6" x14ac:dyDescent="0.25">
      <c r="A50" t="s">
        <v>304</v>
      </c>
      <c r="B50" s="15">
        <v>-364586.15250000003</v>
      </c>
      <c r="C50" s="15"/>
      <c r="D50" s="15"/>
      <c r="E50" s="15"/>
      <c r="F50" s="15">
        <v>-364586.15250000003</v>
      </c>
    </row>
    <row r="51" spans="1:6" x14ac:dyDescent="0.25">
      <c r="A51" t="s">
        <v>63</v>
      </c>
      <c r="B51" s="15"/>
      <c r="C51" s="15">
        <v>10619.800500000001</v>
      </c>
      <c r="D51" s="15">
        <v>1017.5655</v>
      </c>
      <c r="E51" s="15"/>
      <c r="F51" s="15">
        <v>11637.366000000002</v>
      </c>
    </row>
    <row r="52" spans="1:6" x14ac:dyDescent="0.25">
      <c r="A52" t="s">
        <v>522</v>
      </c>
      <c r="B52" s="15">
        <v>0</v>
      </c>
      <c r="C52" s="15">
        <v>0</v>
      </c>
      <c r="D52" s="15"/>
      <c r="E52" s="15"/>
      <c r="F52" s="15">
        <v>0</v>
      </c>
    </row>
    <row r="53" spans="1:6" x14ac:dyDescent="0.25">
      <c r="A53" t="s">
        <v>16</v>
      </c>
      <c r="B53" s="15"/>
      <c r="C53" s="15">
        <v>0</v>
      </c>
      <c r="D53" s="15">
        <v>13360.494000000001</v>
      </c>
      <c r="E53" s="15"/>
      <c r="F53" s="15">
        <v>13360.494000000001</v>
      </c>
    </row>
    <row r="54" spans="1:6" x14ac:dyDescent="0.25">
      <c r="A54" t="s">
        <v>481</v>
      </c>
      <c r="B54" s="15">
        <v>5857.5</v>
      </c>
      <c r="C54" s="15">
        <v>5507.3190000000004</v>
      </c>
      <c r="D54" s="15"/>
      <c r="E54" s="15"/>
      <c r="F54" s="15">
        <v>11364.819</v>
      </c>
    </row>
    <row r="55" spans="1:6" x14ac:dyDescent="0.25">
      <c r="A55" t="s">
        <v>483</v>
      </c>
      <c r="B55" s="15">
        <v>323854.29749999999</v>
      </c>
      <c r="C55" s="15">
        <v>70264.300499999998</v>
      </c>
      <c r="D55" s="15"/>
      <c r="E55" s="15"/>
      <c r="F55" s="15">
        <v>394118.598</v>
      </c>
    </row>
    <row r="56" spans="1:6" x14ac:dyDescent="0.25">
      <c r="A56" t="s">
        <v>485</v>
      </c>
      <c r="B56" s="15">
        <v>263538.62699999998</v>
      </c>
      <c r="C56" s="15">
        <v>2358.1305000000002</v>
      </c>
      <c r="D56" s="15"/>
      <c r="E56" s="15"/>
      <c r="F56" s="15">
        <v>265896.75750000001</v>
      </c>
    </row>
    <row r="57" spans="1:6" x14ac:dyDescent="0.25">
      <c r="A57" t="s">
        <v>307</v>
      </c>
      <c r="B57" s="15">
        <v>6780</v>
      </c>
      <c r="C57" s="15"/>
      <c r="D57" s="15"/>
      <c r="E57" s="15"/>
      <c r="F57" s="15">
        <v>6780</v>
      </c>
    </row>
    <row r="58" spans="1:6" x14ac:dyDescent="0.25">
      <c r="A58" t="s">
        <v>471</v>
      </c>
      <c r="B58" s="15">
        <v>1540.2539999999999</v>
      </c>
      <c r="C58" s="15"/>
      <c r="D58" s="15"/>
      <c r="E58" s="15"/>
      <c r="F58" s="15">
        <v>1540.2539999999999</v>
      </c>
    </row>
    <row r="59" spans="1:6" x14ac:dyDescent="0.25">
      <c r="A59" t="s">
        <v>447</v>
      </c>
      <c r="B59" s="15">
        <v>61530.722999999998</v>
      </c>
      <c r="C59" s="15"/>
      <c r="D59" s="15"/>
      <c r="E59" s="15"/>
      <c r="F59" s="15">
        <v>61530.722999999998</v>
      </c>
    </row>
    <row r="60" spans="1:6" x14ac:dyDescent="0.25">
      <c r="A60" t="s">
        <v>310</v>
      </c>
      <c r="B60" s="15">
        <v>595135.45950000011</v>
      </c>
      <c r="C60" s="15"/>
      <c r="D60" s="15"/>
      <c r="E60" s="15"/>
      <c r="F60" s="15">
        <v>595135.45950000011</v>
      </c>
    </row>
    <row r="61" spans="1:6" x14ac:dyDescent="0.25">
      <c r="A61" t="s">
        <v>214</v>
      </c>
      <c r="B61" s="15"/>
      <c r="C61" s="15"/>
      <c r="D61" s="15">
        <v>30830.0625</v>
      </c>
      <c r="E61" s="15"/>
      <c r="F61" s="15">
        <v>30830.0625</v>
      </c>
    </row>
    <row r="62" spans="1:6" x14ac:dyDescent="0.25">
      <c r="A62" t="s">
        <v>185</v>
      </c>
      <c r="B62" s="15">
        <v>31232.249999999996</v>
      </c>
      <c r="C62" s="15"/>
      <c r="D62" s="15">
        <v>40.582875000000001</v>
      </c>
      <c r="E62" s="15"/>
      <c r="F62" s="15">
        <v>31272.832874999996</v>
      </c>
    </row>
    <row r="63" spans="1:6" x14ac:dyDescent="0.25">
      <c r="A63" t="s">
        <v>231</v>
      </c>
      <c r="B63" s="15"/>
      <c r="C63" s="15">
        <v>34348.421999999999</v>
      </c>
      <c r="D63" s="15">
        <v>27779.196</v>
      </c>
      <c r="E63" s="15"/>
      <c r="F63" s="15">
        <v>62127.618000000002</v>
      </c>
    </row>
    <row r="64" spans="1:6" x14ac:dyDescent="0.25">
      <c r="A64" t="s">
        <v>314</v>
      </c>
      <c r="B64" s="15">
        <v>2140.9859999999999</v>
      </c>
      <c r="C64" s="15"/>
      <c r="D64" s="15"/>
      <c r="E64" s="15"/>
      <c r="F64" s="15">
        <v>2140.9859999999999</v>
      </c>
    </row>
    <row r="65" spans="1:6" x14ac:dyDescent="0.25">
      <c r="A65" t="s">
        <v>317</v>
      </c>
      <c r="B65" s="15">
        <v>1856.3955000000001</v>
      </c>
      <c r="C65" s="15"/>
      <c r="D65" s="15"/>
      <c r="E65" s="15"/>
      <c r="F65" s="15">
        <v>1856.3955000000001</v>
      </c>
    </row>
    <row r="66" spans="1:6" x14ac:dyDescent="0.25">
      <c r="A66" t="s">
        <v>176</v>
      </c>
      <c r="B66" s="15"/>
      <c r="C66" s="15"/>
      <c r="D66" s="15">
        <v>70791.883499999996</v>
      </c>
      <c r="E66" s="15">
        <v>846.50699999999995</v>
      </c>
      <c r="F66" s="15">
        <v>71638.390499999994</v>
      </c>
    </row>
    <row r="67" spans="1:6" x14ac:dyDescent="0.25">
      <c r="A67" t="s">
        <v>534</v>
      </c>
      <c r="B67" s="15">
        <v>12190.578000000001</v>
      </c>
      <c r="C67" s="15">
        <v>11207.622000000001</v>
      </c>
      <c r="D67" s="15"/>
      <c r="E67" s="15"/>
      <c r="F67" s="15">
        <v>23398.200000000004</v>
      </c>
    </row>
    <row r="68" spans="1:6" x14ac:dyDescent="0.25">
      <c r="A68" t="s">
        <v>80</v>
      </c>
      <c r="B68" s="15"/>
      <c r="C68" s="15"/>
      <c r="D68" s="15">
        <v>12687.093000000001</v>
      </c>
      <c r="E68" s="15"/>
      <c r="F68" s="15">
        <v>12687.093000000001</v>
      </c>
    </row>
    <row r="69" spans="1:6" x14ac:dyDescent="0.25">
      <c r="A69" t="s">
        <v>558</v>
      </c>
      <c r="B69" s="15"/>
      <c r="C69" s="15">
        <v>16028.325000000001</v>
      </c>
      <c r="D69" s="15"/>
      <c r="E69" s="15"/>
      <c r="F69" s="15">
        <v>16028.325000000001</v>
      </c>
    </row>
    <row r="70" spans="1:6" x14ac:dyDescent="0.25">
      <c r="A70" t="s">
        <v>320</v>
      </c>
      <c r="B70" s="15">
        <v>26020.254000000001</v>
      </c>
      <c r="C70" s="15">
        <v>5116.9305000000004</v>
      </c>
      <c r="D70" s="15"/>
      <c r="E70" s="15"/>
      <c r="F70" s="15">
        <v>31137.184500000003</v>
      </c>
    </row>
    <row r="71" spans="1:6" x14ac:dyDescent="0.25">
      <c r="A71" t="s">
        <v>258</v>
      </c>
      <c r="B71" s="15"/>
      <c r="C71" s="15"/>
      <c r="D71" s="15">
        <v>0</v>
      </c>
      <c r="E71" s="15"/>
      <c r="F71" s="15">
        <v>0</v>
      </c>
    </row>
    <row r="72" spans="1:6" x14ac:dyDescent="0.25">
      <c r="A72" t="s">
        <v>324</v>
      </c>
      <c r="B72" s="15">
        <v>0</v>
      </c>
      <c r="C72" s="15"/>
      <c r="D72" s="15"/>
      <c r="E72" s="15"/>
      <c r="F72" s="15">
        <v>0</v>
      </c>
    </row>
    <row r="73" spans="1:6" x14ac:dyDescent="0.25">
      <c r="A73" t="s">
        <v>208</v>
      </c>
      <c r="B73" s="15"/>
      <c r="C73" s="15"/>
      <c r="D73" s="15">
        <v>16468.102500000001</v>
      </c>
      <c r="E73" s="15"/>
      <c r="F73" s="15">
        <v>16468.102500000001</v>
      </c>
    </row>
    <row r="74" spans="1:6" x14ac:dyDescent="0.25">
      <c r="A74" t="s">
        <v>188</v>
      </c>
      <c r="B74" s="15"/>
      <c r="C74" s="15"/>
      <c r="D74" s="15">
        <v>26504.041500000003</v>
      </c>
      <c r="E74" s="15"/>
      <c r="F74" s="15">
        <v>26504.041500000003</v>
      </c>
    </row>
    <row r="75" spans="1:6" x14ac:dyDescent="0.25">
      <c r="A75" t="s">
        <v>217</v>
      </c>
      <c r="B75" s="15"/>
      <c r="C75" s="15"/>
      <c r="D75" s="15">
        <v>18981.699000000001</v>
      </c>
      <c r="E75" s="15">
        <v>768.56399999999996</v>
      </c>
      <c r="F75" s="15">
        <v>19750.262999999999</v>
      </c>
    </row>
    <row r="76" spans="1:6" x14ac:dyDescent="0.25">
      <c r="A76" t="s">
        <v>226</v>
      </c>
      <c r="B76" s="15"/>
      <c r="C76" s="15"/>
      <c r="D76" s="15">
        <v>19749.150000000001</v>
      </c>
      <c r="E76" s="15"/>
      <c r="F76" s="15">
        <v>19749.150000000001</v>
      </c>
    </row>
    <row r="77" spans="1:6" x14ac:dyDescent="0.25">
      <c r="A77" t="s">
        <v>327</v>
      </c>
      <c r="B77" s="15">
        <v>1671.6644999999999</v>
      </c>
      <c r="C77" s="15"/>
      <c r="D77" s="15"/>
      <c r="E77" s="15"/>
      <c r="F77" s="15">
        <v>1671.6644999999999</v>
      </c>
    </row>
    <row r="78" spans="1:6" x14ac:dyDescent="0.25">
      <c r="A78" t="s">
        <v>104</v>
      </c>
      <c r="B78" s="15"/>
      <c r="C78" s="15"/>
      <c r="D78" s="15">
        <v>36644.032500000001</v>
      </c>
      <c r="E78" s="15">
        <v>-4583.3429999999998</v>
      </c>
      <c r="F78" s="15">
        <v>32060.6895</v>
      </c>
    </row>
    <row r="79" spans="1:6" x14ac:dyDescent="0.25">
      <c r="A79" t="s">
        <v>282</v>
      </c>
      <c r="B79" s="15"/>
      <c r="C79" s="15">
        <v>149168</v>
      </c>
      <c r="D79" s="15">
        <v>1971194</v>
      </c>
      <c r="E79" s="15"/>
      <c r="F79" s="15">
        <v>2120362</v>
      </c>
    </row>
    <row r="80" spans="1:6" x14ac:dyDescent="0.25">
      <c r="A80" t="s">
        <v>239</v>
      </c>
      <c r="B80" s="15"/>
      <c r="C80" s="15">
        <v>17407.498500000002</v>
      </c>
      <c r="D80" s="15">
        <v>9274.6079999999984</v>
      </c>
      <c r="E80" s="15">
        <v>9274.6080000000002</v>
      </c>
      <c r="F80" s="15">
        <v>35956.714500000002</v>
      </c>
    </row>
    <row r="81" spans="1:6" x14ac:dyDescent="0.25">
      <c r="A81" t="s">
        <v>330</v>
      </c>
      <c r="B81" s="15">
        <v>12085.695</v>
      </c>
      <c r="C81" s="15">
        <v>2759.5844999999999</v>
      </c>
      <c r="D81" s="15"/>
      <c r="E81" s="15"/>
      <c r="F81" s="15">
        <v>14845.279500000001</v>
      </c>
    </row>
    <row r="82" spans="1:6" x14ac:dyDescent="0.25">
      <c r="A82" t="s">
        <v>134</v>
      </c>
      <c r="B82" s="15"/>
      <c r="C82" s="15"/>
      <c r="D82" s="15">
        <v>13162.493999999999</v>
      </c>
      <c r="E82" s="15">
        <v>-13162.5</v>
      </c>
      <c r="F82" s="15">
        <v>-6.0000000012223609E-3</v>
      </c>
    </row>
    <row r="83" spans="1:6" x14ac:dyDescent="0.25">
      <c r="A83" t="s">
        <v>146</v>
      </c>
      <c r="B83" s="15"/>
      <c r="C83" s="15"/>
      <c r="D83" s="15">
        <v>384286.13400000002</v>
      </c>
      <c r="E83" s="15">
        <v>313342.82400000002</v>
      </c>
      <c r="F83" s="15">
        <v>697628.9580000001</v>
      </c>
    </row>
    <row r="84" spans="1:6" x14ac:dyDescent="0.25">
      <c r="A84" t="s">
        <v>450</v>
      </c>
      <c r="B84" s="15">
        <v>0</v>
      </c>
      <c r="C84" s="15">
        <v>0</v>
      </c>
      <c r="D84" s="15"/>
      <c r="E84" s="15"/>
      <c r="F84" s="15">
        <v>0</v>
      </c>
    </row>
    <row r="85" spans="1:6" x14ac:dyDescent="0.25">
      <c r="A85" t="s">
        <v>164</v>
      </c>
      <c r="B85" s="15"/>
      <c r="C85" s="15"/>
      <c r="D85" s="15">
        <v>9448.7325000000001</v>
      </c>
      <c r="E85" s="15"/>
      <c r="F85" s="15">
        <v>9448.7325000000001</v>
      </c>
    </row>
    <row r="86" spans="1:6" x14ac:dyDescent="0.25">
      <c r="A86" t="s">
        <v>191</v>
      </c>
      <c r="B86" s="15"/>
      <c r="C86" s="15">
        <v>2048.127</v>
      </c>
      <c r="D86" s="15">
        <v>7.1054273576010019E-15</v>
      </c>
      <c r="E86" s="15"/>
      <c r="F86" s="15">
        <v>2048.127</v>
      </c>
    </row>
    <row r="87" spans="1:6" x14ac:dyDescent="0.25">
      <c r="A87" t="s">
        <v>333</v>
      </c>
      <c r="B87" s="15">
        <v>1573.635</v>
      </c>
      <c r="C87" s="15"/>
      <c r="D87" s="15"/>
      <c r="E87" s="15"/>
      <c r="F87" s="15">
        <v>1573.635</v>
      </c>
    </row>
    <row r="88" spans="1:6" x14ac:dyDescent="0.25">
      <c r="A88" t="s">
        <v>431</v>
      </c>
      <c r="B88" s="15">
        <v>1637.8634999999999</v>
      </c>
      <c r="C88" s="15"/>
      <c r="D88" s="15"/>
      <c r="E88" s="15"/>
      <c r="F88" s="15">
        <v>1637.8634999999999</v>
      </c>
    </row>
    <row r="89" spans="1:6" x14ac:dyDescent="0.25">
      <c r="A89" t="s">
        <v>478</v>
      </c>
      <c r="B89" s="15">
        <v>0</v>
      </c>
      <c r="C89" s="15">
        <v>0</v>
      </c>
      <c r="D89" s="15"/>
      <c r="E89" s="15"/>
      <c r="F89" s="15">
        <v>0</v>
      </c>
    </row>
    <row r="90" spans="1:6" x14ac:dyDescent="0.25">
      <c r="A90" t="s">
        <v>194</v>
      </c>
      <c r="B90" s="15"/>
      <c r="C90" s="15"/>
      <c r="D90" s="15">
        <v>1570.5240000000001</v>
      </c>
      <c r="E90" s="15">
        <v>37108.370999999999</v>
      </c>
      <c r="F90" s="15">
        <v>38678.894999999997</v>
      </c>
    </row>
    <row r="91" spans="1:6" x14ac:dyDescent="0.25">
      <c r="A91" t="s">
        <v>488</v>
      </c>
      <c r="B91" s="15">
        <v>4518.6734999999999</v>
      </c>
      <c r="C91" s="15">
        <v>2027.7329999999999</v>
      </c>
      <c r="D91" s="15"/>
      <c r="E91" s="15"/>
      <c r="F91" s="15">
        <v>6546.4065000000001</v>
      </c>
    </row>
    <row r="92" spans="1:6" x14ac:dyDescent="0.25">
      <c r="A92" t="s">
        <v>336</v>
      </c>
      <c r="B92" s="15">
        <v>1063.5749999999998</v>
      </c>
      <c r="C92" s="15"/>
      <c r="D92" s="15"/>
      <c r="E92" s="15"/>
      <c r="F92" s="15">
        <v>1063.5749999999998</v>
      </c>
    </row>
    <row r="93" spans="1:6" x14ac:dyDescent="0.25">
      <c r="A93" t="s">
        <v>19</v>
      </c>
      <c r="B93" s="15"/>
      <c r="C93" s="15">
        <v>12194.7255</v>
      </c>
      <c r="D93" s="15">
        <v>7914.1050000000014</v>
      </c>
      <c r="E93" s="15"/>
      <c r="F93" s="15">
        <v>20108.830500000004</v>
      </c>
    </row>
    <row r="94" spans="1:6" x14ac:dyDescent="0.25">
      <c r="A94" t="s">
        <v>22</v>
      </c>
      <c r="B94" s="15"/>
      <c r="C94" s="15">
        <v>28258.194000000003</v>
      </c>
      <c r="D94" s="15">
        <v>78857.881500000003</v>
      </c>
      <c r="E94" s="15">
        <v>13061.9085</v>
      </c>
      <c r="F94" s="15">
        <v>120177.98400000001</v>
      </c>
    </row>
    <row r="95" spans="1:6" x14ac:dyDescent="0.25">
      <c r="A95" t="s">
        <v>161</v>
      </c>
      <c r="B95" s="15"/>
      <c r="C95" s="15"/>
      <c r="D95" s="15">
        <v>76364.595000000001</v>
      </c>
      <c r="E95" s="15">
        <v>381.1035</v>
      </c>
      <c r="F95" s="15">
        <v>76745.698499999999</v>
      </c>
    </row>
    <row r="96" spans="1:6" x14ac:dyDescent="0.25">
      <c r="A96" t="s">
        <v>339</v>
      </c>
      <c r="B96" s="15">
        <v>0</v>
      </c>
      <c r="C96" s="15"/>
      <c r="D96" s="15"/>
      <c r="E96" s="15"/>
      <c r="F96" s="15">
        <v>0</v>
      </c>
    </row>
    <row r="97" spans="1:6" x14ac:dyDescent="0.25">
      <c r="A97" t="s">
        <v>342</v>
      </c>
      <c r="B97" s="15">
        <v>72917.230500000005</v>
      </c>
      <c r="C97" s="15"/>
      <c r="D97" s="15"/>
      <c r="E97" s="15"/>
      <c r="F97" s="15">
        <v>72917.230500000005</v>
      </c>
    </row>
    <row r="98" spans="1:6" x14ac:dyDescent="0.25">
      <c r="A98" t="s">
        <v>107</v>
      </c>
      <c r="B98" s="15"/>
      <c r="C98" s="15"/>
      <c r="D98" s="15">
        <v>-1.5E-3</v>
      </c>
      <c r="E98" s="15">
        <v>0</v>
      </c>
      <c r="F98" s="15">
        <v>-1.5E-3</v>
      </c>
    </row>
    <row r="99" spans="1:6" x14ac:dyDescent="0.25">
      <c r="A99" t="s">
        <v>25</v>
      </c>
      <c r="B99" s="15">
        <v>22283.337</v>
      </c>
      <c r="C99" s="15">
        <v>36626.067000000003</v>
      </c>
      <c r="D99" s="15">
        <v>5933.0939999999982</v>
      </c>
      <c r="E99" s="15"/>
      <c r="F99" s="15">
        <v>64842.498</v>
      </c>
    </row>
    <row r="100" spans="1:6" x14ac:dyDescent="0.25">
      <c r="A100" t="s">
        <v>345</v>
      </c>
      <c r="B100" s="15">
        <v>192386.74649999995</v>
      </c>
      <c r="C100" s="15">
        <v>165668.24249999999</v>
      </c>
      <c r="D100" s="15"/>
      <c r="E100" s="15"/>
      <c r="F100" s="15">
        <v>358054.98899999994</v>
      </c>
    </row>
    <row r="101" spans="1:6" x14ac:dyDescent="0.25">
      <c r="A101" t="s">
        <v>167</v>
      </c>
      <c r="B101" s="15"/>
      <c r="C101" s="15"/>
      <c r="D101" s="15">
        <v>39837.746999999996</v>
      </c>
      <c r="E101" s="15">
        <v>-3.7725</v>
      </c>
      <c r="F101" s="15">
        <v>39833.974499999997</v>
      </c>
    </row>
    <row r="102" spans="1:6" x14ac:dyDescent="0.25">
      <c r="A102" t="s">
        <v>347</v>
      </c>
      <c r="B102" s="15">
        <v>137683.49849999999</v>
      </c>
      <c r="C102" s="15">
        <v>164357.81849999999</v>
      </c>
      <c r="D102" s="15"/>
      <c r="E102" s="15"/>
      <c r="F102" s="15">
        <v>302041.31699999998</v>
      </c>
    </row>
    <row r="103" spans="1:6" x14ac:dyDescent="0.25">
      <c r="A103" t="s">
        <v>561</v>
      </c>
      <c r="B103" s="15"/>
      <c r="C103" s="15">
        <v>64362.3105</v>
      </c>
      <c r="D103" s="15"/>
      <c r="E103" s="15"/>
      <c r="F103" s="15">
        <v>64362.3105</v>
      </c>
    </row>
    <row r="104" spans="1:6" x14ac:dyDescent="0.25">
      <c r="A104" t="s">
        <v>350</v>
      </c>
      <c r="B104" s="15">
        <v>1112.7239999999999</v>
      </c>
      <c r="C104" s="15"/>
      <c r="D104" s="15"/>
      <c r="E104" s="15"/>
      <c r="F104" s="15">
        <v>1112.7239999999999</v>
      </c>
    </row>
    <row r="105" spans="1:6" x14ac:dyDescent="0.25">
      <c r="A105" t="s">
        <v>434</v>
      </c>
      <c r="B105" s="15">
        <v>17.256</v>
      </c>
      <c r="C105" s="15"/>
      <c r="D105" s="15"/>
      <c r="E105" s="15"/>
      <c r="F105" s="15">
        <v>17.256</v>
      </c>
    </row>
    <row r="106" spans="1:6" x14ac:dyDescent="0.25">
      <c r="A106" t="s">
        <v>275</v>
      </c>
      <c r="B106" s="15"/>
      <c r="C106" s="15"/>
      <c r="D106" s="15"/>
      <c r="E106" s="15">
        <v>15000</v>
      </c>
      <c r="F106" s="15">
        <v>15000</v>
      </c>
    </row>
    <row r="107" spans="1:6" x14ac:dyDescent="0.25">
      <c r="A107" t="s">
        <v>110</v>
      </c>
      <c r="B107" s="15"/>
      <c r="C107" s="15"/>
      <c r="D107" s="15">
        <v>126016.69050000001</v>
      </c>
      <c r="E107" s="15">
        <v>75314.848499999993</v>
      </c>
      <c r="F107" s="15">
        <v>201331.53899999999</v>
      </c>
    </row>
    <row r="108" spans="1:6" x14ac:dyDescent="0.25">
      <c r="A108" t="s">
        <v>283</v>
      </c>
      <c r="B108" s="15">
        <v>-494203</v>
      </c>
      <c r="C108" s="15"/>
      <c r="D108" s="15">
        <v>-149168</v>
      </c>
      <c r="E108" s="15">
        <v>-1971194</v>
      </c>
      <c r="F108" s="15">
        <v>-2614565</v>
      </c>
    </row>
    <row r="109" spans="1:6" x14ac:dyDescent="0.25">
      <c r="A109" t="s">
        <v>83</v>
      </c>
      <c r="B109" s="15"/>
      <c r="C109" s="15"/>
      <c r="D109" s="15">
        <v>13679.676000000003</v>
      </c>
      <c r="E109" s="15">
        <v>2119.1039999999998</v>
      </c>
      <c r="F109" s="15">
        <v>15798.780000000002</v>
      </c>
    </row>
    <row r="110" spans="1:6" x14ac:dyDescent="0.25">
      <c r="A110" t="s">
        <v>143</v>
      </c>
      <c r="B110" s="15"/>
      <c r="C110" s="15"/>
      <c r="D110" s="15">
        <v>1045.6589999999999</v>
      </c>
      <c r="E110" s="15"/>
      <c r="F110" s="15">
        <v>1045.6589999999999</v>
      </c>
    </row>
    <row r="111" spans="1:6" x14ac:dyDescent="0.25">
      <c r="A111" t="s">
        <v>353</v>
      </c>
      <c r="B111" s="15">
        <v>0.87450000000000006</v>
      </c>
      <c r="C111" s="15"/>
      <c r="D111" s="15"/>
      <c r="E111" s="15"/>
      <c r="F111" s="15">
        <v>0.87450000000000006</v>
      </c>
    </row>
    <row r="112" spans="1:6" x14ac:dyDescent="0.25">
      <c r="A112" t="s">
        <v>116</v>
      </c>
      <c r="B112" s="15"/>
      <c r="C112" s="15"/>
      <c r="D112" s="15">
        <v>74512.518200000006</v>
      </c>
      <c r="E112" s="15">
        <v>819.6840000000002</v>
      </c>
      <c r="F112" s="15">
        <v>75332.2022</v>
      </c>
    </row>
    <row r="113" spans="1:6" x14ac:dyDescent="0.25">
      <c r="A113" t="s">
        <v>119</v>
      </c>
      <c r="B113" s="15"/>
      <c r="C113" s="15"/>
      <c r="D113" s="15">
        <v>80234.893500000006</v>
      </c>
      <c r="E113" s="15">
        <v>597.31500000000005</v>
      </c>
      <c r="F113" s="15">
        <v>80832.208500000008</v>
      </c>
    </row>
    <row r="114" spans="1:6" x14ac:dyDescent="0.25">
      <c r="A114" t="s">
        <v>356</v>
      </c>
      <c r="B114" s="15">
        <v>538.72500000000002</v>
      </c>
      <c r="C114" s="15"/>
      <c r="D114" s="15"/>
      <c r="E114" s="15"/>
      <c r="F114" s="15">
        <v>538.72500000000002</v>
      </c>
    </row>
    <row r="115" spans="1:6" x14ac:dyDescent="0.25">
      <c r="A115" t="s">
        <v>507</v>
      </c>
      <c r="B115" s="15">
        <v>0</v>
      </c>
      <c r="C115" s="15">
        <v>0</v>
      </c>
      <c r="D115" s="15"/>
      <c r="E115" s="15"/>
      <c r="F115" s="15">
        <v>0</v>
      </c>
    </row>
    <row r="116" spans="1:6" x14ac:dyDescent="0.25">
      <c r="A116" t="s">
        <v>359</v>
      </c>
      <c r="B116" s="15">
        <v>13294.306500000001</v>
      </c>
      <c r="C116" s="15">
        <v>4995.4259999999995</v>
      </c>
      <c r="D116" s="15"/>
      <c r="E116" s="15"/>
      <c r="F116" s="15">
        <v>18289.732499999998</v>
      </c>
    </row>
    <row r="117" spans="1:6" x14ac:dyDescent="0.25">
      <c r="A117" t="s">
        <v>199</v>
      </c>
      <c r="B117" s="15"/>
      <c r="C117" s="15"/>
      <c r="D117" s="15">
        <v>14700.0015</v>
      </c>
      <c r="E117" s="15"/>
      <c r="F117" s="15">
        <v>14700.0015</v>
      </c>
    </row>
    <row r="118" spans="1:6" x14ac:dyDescent="0.25">
      <c r="A118" t="s">
        <v>570</v>
      </c>
      <c r="B118" s="15"/>
      <c r="C118" s="15">
        <v>12768.853499999999</v>
      </c>
      <c r="D118" s="15"/>
      <c r="E118" s="15"/>
      <c r="F118" s="15">
        <v>12768.853499999999</v>
      </c>
    </row>
    <row r="119" spans="1:6" x14ac:dyDescent="0.25">
      <c r="A119" t="s">
        <v>362</v>
      </c>
      <c r="B119" s="15">
        <v>15009.353999999999</v>
      </c>
      <c r="C119" s="15"/>
      <c r="D119" s="15"/>
      <c r="E119" s="15"/>
      <c r="F119" s="15">
        <v>15009.353999999999</v>
      </c>
    </row>
    <row r="120" spans="1:6" x14ac:dyDescent="0.25">
      <c r="A120" t="s">
        <v>365</v>
      </c>
      <c r="B120" s="15">
        <v>18229.308000000001</v>
      </c>
      <c r="C120" s="15"/>
      <c r="D120" s="15"/>
      <c r="E120" s="15"/>
      <c r="F120" s="15">
        <v>18229.308000000001</v>
      </c>
    </row>
    <row r="121" spans="1:6" x14ac:dyDescent="0.25">
      <c r="A121" t="s">
        <v>220</v>
      </c>
      <c r="B121" s="15"/>
      <c r="C121" s="15"/>
      <c r="D121" s="15">
        <v>4717.68</v>
      </c>
      <c r="E121" s="15"/>
      <c r="F121" s="15">
        <v>4717.68</v>
      </c>
    </row>
    <row r="122" spans="1:6" x14ac:dyDescent="0.25">
      <c r="A122" t="s">
        <v>368</v>
      </c>
      <c r="B122" s="15">
        <v>3632.0025000000001</v>
      </c>
      <c r="C122" s="15"/>
      <c r="D122" s="15"/>
      <c r="E122" s="15"/>
      <c r="F122" s="15">
        <v>3632.0025000000001</v>
      </c>
    </row>
    <row r="123" spans="1:6" x14ac:dyDescent="0.25">
      <c r="A123" t="s">
        <v>28</v>
      </c>
      <c r="B123" s="15"/>
      <c r="C123" s="15">
        <v>51336.589500000002</v>
      </c>
      <c r="D123" s="15">
        <v>-1736.472</v>
      </c>
      <c r="E123" s="15"/>
      <c r="F123" s="15">
        <v>49600.1175</v>
      </c>
    </row>
    <row r="124" spans="1:6" x14ac:dyDescent="0.25">
      <c r="A124" t="s">
        <v>371</v>
      </c>
      <c r="B124" s="15">
        <v>5712.5535</v>
      </c>
      <c r="C124" s="15"/>
      <c r="D124" s="15"/>
      <c r="E124" s="15"/>
      <c r="F124" s="15">
        <v>5712.5535</v>
      </c>
    </row>
    <row r="125" spans="1:6" x14ac:dyDescent="0.25">
      <c r="A125" t="s">
        <v>374</v>
      </c>
      <c r="B125" s="15">
        <v>10155.6315</v>
      </c>
      <c r="C125" s="15"/>
      <c r="D125" s="15"/>
      <c r="E125" s="15"/>
      <c r="F125" s="15">
        <v>10155.6315</v>
      </c>
    </row>
    <row r="126" spans="1:6" x14ac:dyDescent="0.25">
      <c r="A126" t="s">
        <v>453</v>
      </c>
      <c r="B126" s="15">
        <v>48742.623</v>
      </c>
      <c r="C126" s="15"/>
      <c r="D126" s="15"/>
      <c r="E126" s="15"/>
      <c r="F126" s="15">
        <v>48742.623</v>
      </c>
    </row>
    <row r="127" spans="1:6" x14ac:dyDescent="0.25">
      <c r="A127" t="s">
        <v>377</v>
      </c>
      <c r="B127" s="15">
        <v>-266.9325</v>
      </c>
      <c r="C127" s="15"/>
      <c r="D127" s="15"/>
      <c r="E127" s="15"/>
      <c r="F127" s="15">
        <v>-266.9325</v>
      </c>
    </row>
    <row r="128" spans="1:6" x14ac:dyDescent="0.25">
      <c r="A128" t="s">
        <v>437</v>
      </c>
      <c r="B128" s="15">
        <v>5190.3</v>
      </c>
      <c r="C128" s="15"/>
      <c r="D128" s="15"/>
      <c r="E128" s="15"/>
      <c r="F128" s="15">
        <v>5190.3</v>
      </c>
    </row>
    <row r="129" spans="1:6" x14ac:dyDescent="0.25">
      <c r="A129" t="s">
        <v>554</v>
      </c>
      <c r="B129" s="15"/>
      <c r="C129" s="15">
        <v>20488.365000000002</v>
      </c>
      <c r="D129" s="15"/>
      <c r="E129" s="15"/>
      <c r="F129" s="15">
        <v>20488.365000000002</v>
      </c>
    </row>
    <row r="130" spans="1:6" x14ac:dyDescent="0.25">
      <c r="A130" t="s">
        <v>525</v>
      </c>
      <c r="B130" s="15">
        <v>18901.662</v>
      </c>
      <c r="C130" s="15">
        <v>3687.1109999999999</v>
      </c>
      <c r="D130" s="15"/>
      <c r="E130" s="15"/>
      <c r="F130" s="15">
        <v>22588.773000000001</v>
      </c>
    </row>
    <row r="131" spans="1:6" x14ac:dyDescent="0.25">
      <c r="A131" t="s">
        <v>380</v>
      </c>
      <c r="B131" s="15">
        <v>408.52499999999998</v>
      </c>
      <c r="C131" s="15"/>
      <c r="D131" s="15"/>
      <c r="E131" s="15"/>
      <c r="F131" s="15">
        <v>408.52499999999998</v>
      </c>
    </row>
    <row r="132" spans="1:6" x14ac:dyDescent="0.25">
      <c r="A132" t="s">
        <v>474</v>
      </c>
      <c r="B132" s="15">
        <v>22864.523999999998</v>
      </c>
      <c r="C132" s="15"/>
      <c r="D132" s="15"/>
      <c r="E132" s="15"/>
      <c r="F132" s="15">
        <v>22864.523999999998</v>
      </c>
    </row>
    <row r="133" spans="1:6" x14ac:dyDescent="0.25">
      <c r="A133" t="s">
        <v>86</v>
      </c>
      <c r="B133" s="15"/>
      <c r="C133" s="15"/>
      <c r="D133" s="15">
        <v>72501.918000000005</v>
      </c>
      <c r="E133" s="15">
        <v>8334.6494999999995</v>
      </c>
      <c r="F133" s="15">
        <v>80836.567500000005</v>
      </c>
    </row>
    <row r="134" spans="1:6" x14ac:dyDescent="0.25">
      <c r="A134" t="s">
        <v>383</v>
      </c>
      <c r="B134" s="15">
        <v>70327.594500000007</v>
      </c>
      <c r="C134" s="15"/>
      <c r="D134" s="15"/>
      <c r="E134" s="15"/>
      <c r="F134" s="15">
        <v>70327.594500000007</v>
      </c>
    </row>
    <row r="135" spans="1:6" x14ac:dyDescent="0.25">
      <c r="A135" t="s">
        <v>543</v>
      </c>
      <c r="B135" s="15">
        <v>2.2694999999999999</v>
      </c>
      <c r="C135" s="15">
        <v>66677.093999999968</v>
      </c>
      <c r="D135" s="15"/>
      <c r="E135" s="15"/>
      <c r="F135" s="15">
        <v>66679.363499999963</v>
      </c>
    </row>
    <row r="136" spans="1:6" x14ac:dyDescent="0.25">
      <c r="A136" t="s">
        <v>386</v>
      </c>
      <c r="B136" s="15">
        <v>11794.143</v>
      </c>
      <c r="C136" s="15">
        <v>16052.9085</v>
      </c>
      <c r="D136" s="15"/>
      <c r="E136" s="15"/>
      <c r="F136" s="15">
        <v>27847.051500000001</v>
      </c>
    </row>
    <row r="137" spans="1:6" x14ac:dyDescent="0.25">
      <c r="A137" t="s">
        <v>458</v>
      </c>
      <c r="B137" s="15">
        <v>2498.067</v>
      </c>
      <c r="C137" s="15"/>
      <c r="D137" s="15"/>
      <c r="E137" s="15"/>
      <c r="F137" s="15">
        <v>2498.067</v>
      </c>
    </row>
    <row r="138" spans="1:6" x14ac:dyDescent="0.25">
      <c r="A138" t="s">
        <v>491</v>
      </c>
      <c r="B138" s="15">
        <v>18150.453000000001</v>
      </c>
      <c r="C138" s="15"/>
      <c r="D138" s="15"/>
      <c r="E138" s="15"/>
      <c r="F138" s="15">
        <v>18150.453000000001</v>
      </c>
    </row>
    <row r="139" spans="1:6" x14ac:dyDescent="0.25">
      <c r="A139" t="s">
        <v>494</v>
      </c>
      <c r="B139" s="15">
        <v>3816.0479999999998</v>
      </c>
      <c r="C139" s="15">
        <v>673.42200000000003</v>
      </c>
      <c r="D139" s="15"/>
      <c r="E139" s="15"/>
      <c r="F139" s="15">
        <v>4489.4699999999993</v>
      </c>
    </row>
    <row r="140" spans="1:6" x14ac:dyDescent="0.25">
      <c r="A140" t="s">
        <v>510</v>
      </c>
      <c r="B140" s="15">
        <v>4940.9610000000002</v>
      </c>
      <c r="C140" s="15"/>
      <c r="D140" s="15"/>
      <c r="E140" s="15"/>
      <c r="F140" s="15">
        <v>4940.9610000000002</v>
      </c>
    </row>
    <row r="141" spans="1:6" x14ac:dyDescent="0.25">
      <c r="A141" t="s">
        <v>389</v>
      </c>
      <c r="B141" s="15">
        <v>0</v>
      </c>
      <c r="C141" s="15">
        <v>0</v>
      </c>
      <c r="D141" s="15"/>
      <c r="E141" s="15"/>
      <c r="F141" s="15">
        <v>0</v>
      </c>
    </row>
    <row r="142" spans="1:6" x14ac:dyDescent="0.25">
      <c r="A142" t="s">
        <v>573</v>
      </c>
      <c r="B142" s="15"/>
      <c r="C142" s="15">
        <v>10.1655</v>
      </c>
      <c r="D142" s="15"/>
      <c r="E142" s="15"/>
      <c r="F142" s="15">
        <v>10.1655</v>
      </c>
    </row>
    <row r="143" spans="1:6" x14ac:dyDescent="0.25">
      <c r="A143" t="s">
        <v>241</v>
      </c>
      <c r="B143" s="15"/>
      <c r="C143" s="15"/>
      <c r="D143" s="15">
        <v>0</v>
      </c>
      <c r="E143" s="15"/>
      <c r="F143" s="15">
        <v>0</v>
      </c>
    </row>
    <row r="144" spans="1:6" x14ac:dyDescent="0.25">
      <c r="A144" t="s">
        <v>31</v>
      </c>
      <c r="B144" s="15"/>
      <c r="C144" s="15">
        <v>6.9999999996070983E-3</v>
      </c>
      <c r="D144" s="15">
        <v>0</v>
      </c>
      <c r="E144" s="15"/>
      <c r="F144" s="15">
        <v>6.9999999996070983E-3</v>
      </c>
    </row>
    <row r="145" spans="1:6" x14ac:dyDescent="0.25">
      <c r="A145" t="s">
        <v>461</v>
      </c>
      <c r="B145" s="15">
        <v>0</v>
      </c>
      <c r="C145" s="15"/>
      <c r="D145" s="15"/>
      <c r="E145" s="15"/>
      <c r="F145" s="15">
        <v>0</v>
      </c>
    </row>
    <row r="146" spans="1:6" x14ac:dyDescent="0.25">
      <c r="A146" t="s">
        <v>149</v>
      </c>
      <c r="B146" s="15"/>
      <c r="C146" s="15"/>
      <c r="D146" s="15">
        <v>50569.635000000009</v>
      </c>
      <c r="E146" s="15"/>
      <c r="F146" s="15">
        <v>50569.635000000009</v>
      </c>
    </row>
    <row r="147" spans="1:6" x14ac:dyDescent="0.25">
      <c r="A147" t="s">
        <v>579</v>
      </c>
      <c r="B147" s="15"/>
      <c r="C147" s="15">
        <v>17423.692500000001</v>
      </c>
      <c r="D147" s="15"/>
      <c r="E147" s="15"/>
      <c r="F147" s="15">
        <v>17423.692500000001</v>
      </c>
    </row>
    <row r="148" spans="1:6" x14ac:dyDescent="0.25">
      <c r="A148" t="s">
        <v>392</v>
      </c>
      <c r="B148" s="15">
        <v>87715.028999999995</v>
      </c>
      <c r="C148" s="15">
        <v>18740.988000000001</v>
      </c>
      <c r="D148" s="15"/>
      <c r="E148" s="15"/>
      <c r="F148" s="15">
        <v>106456.01699999999</v>
      </c>
    </row>
    <row r="149" spans="1:6" x14ac:dyDescent="0.25">
      <c r="A149" t="s">
        <v>229</v>
      </c>
      <c r="B149" s="15"/>
      <c r="C149" s="15"/>
      <c r="D149" s="15">
        <v>0</v>
      </c>
      <c r="E149" s="15"/>
      <c r="F149" s="15">
        <v>0</v>
      </c>
    </row>
    <row r="150" spans="1:6" x14ac:dyDescent="0.25">
      <c r="A150" t="s">
        <v>34</v>
      </c>
      <c r="B150" s="15"/>
      <c r="C150" s="15">
        <v>43378.663499999995</v>
      </c>
      <c r="D150" s="15">
        <v>1484.5875000000001</v>
      </c>
      <c r="E150" s="15"/>
      <c r="F150" s="15">
        <v>44863.250999999997</v>
      </c>
    </row>
    <row r="151" spans="1:6" x14ac:dyDescent="0.25">
      <c r="A151" t="s">
        <v>202</v>
      </c>
      <c r="B151" s="15"/>
      <c r="C151" s="15"/>
      <c r="D151" s="15">
        <v>32085.792000000005</v>
      </c>
      <c r="E151" s="15">
        <v>16930.264500000001</v>
      </c>
      <c r="F151" s="15">
        <v>49016.056500000006</v>
      </c>
    </row>
    <row r="152" spans="1:6" x14ac:dyDescent="0.25">
      <c r="A152" t="s">
        <v>395</v>
      </c>
      <c r="B152" s="15">
        <v>55835.722499999996</v>
      </c>
      <c r="C152" s="15">
        <v>13064.856</v>
      </c>
      <c r="D152" s="15"/>
      <c r="E152" s="15"/>
      <c r="F152" s="15">
        <v>68900.578500000003</v>
      </c>
    </row>
    <row r="153" spans="1:6" x14ac:dyDescent="0.25">
      <c r="A153" t="s">
        <v>464</v>
      </c>
      <c r="B153" s="15">
        <v>232519.04849999995</v>
      </c>
      <c r="C153" s="15">
        <v>62647.879499999995</v>
      </c>
      <c r="D153" s="15"/>
      <c r="E153" s="15"/>
      <c r="F153" s="15">
        <v>295166.92799999996</v>
      </c>
    </row>
    <row r="154" spans="1:6" x14ac:dyDescent="0.25">
      <c r="A154" t="s">
        <v>398</v>
      </c>
      <c r="B154" s="15">
        <v>47156.246999999996</v>
      </c>
      <c r="C154" s="15"/>
      <c r="D154" s="15"/>
      <c r="E154" s="15"/>
      <c r="F154" s="15">
        <v>47156.246999999996</v>
      </c>
    </row>
    <row r="155" spans="1:6" x14ac:dyDescent="0.25">
      <c r="A155" t="s">
        <v>514</v>
      </c>
      <c r="B155" s="15">
        <v>0</v>
      </c>
      <c r="C155" s="15"/>
      <c r="D155" s="15"/>
      <c r="E155" s="15"/>
      <c r="F155" s="15">
        <v>0</v>
      </c>
    </row>
    <row r="156" spans="1:6" x14ac:dyDescent="0.25">
      <c r="A156" t="s">
        <v>401</v>
      </c>
      <c r="B156" s="15">
        <v>7555.5900000000011</v>
      </c>
      <c r="C156" s="15"/>
      <c r="D156" s="15"/>
      <c r="E156" s="15"/>
      <c r="F156" s="15">
        <v>7555.5900000000011</v>
      </c>
    </row>
    <row r="157" spans="1:6" x14ac:dyDescent="0.25">
      <c r="A157" t="s">
        <v>582</v>
      </c>
      <c r="B157" s="15"/>
      <c r="C157" s="15">
        <v>29940.864000000001</v>
      </c>
      <c r="D157" s="15"/>
      <c r="E157" s="15"/>
      <c r="F157" s="15">
        <v>29940.864000000001</v>
      </c>
    </row>
    <row r="158" spans="1:6" x14ac:dyDescent="0.25">
      <c r="A158" t="s">
        <v>404</v>
      </c>
      <c r="B158" s="15">
        <v>303899.76</v>
      </c>
      <c r="C158" s="15"/>
      <c r="D158" s="15"/>
      <c r="E158" s="15"/>
      <c r="F158" s="15">
        <v>303899.76</v>
      </c>
    </row>
    <row r="159" spans="1:6" x14ac:dyDescent="0.25">
      <c r="A159" t="s">
        <v>243</v>
      </c>
      <c r="B159" s="15"/>
      <c r="C159" s="15"/>
      <c r="D159" s="15">
        <v>7500</v>
      </c>
      <c r="E159" s="15"/>
      <c r="F159" s="15">
        <v>7500</v>
      </c>
    </row>
    <row r="160" spans="1:6" x14ac:dyDescent="0.25">
      <c r="A160" t="s">
        <v>407</v>
      </c>
      <c r="B160" s="15">
        <v>6670.0874999999996</v>
      </c>
      <c r="C160" s="15"/>
      <c r="D160" s="15"/>
      <c r="E160" s="15"/>
      <c r="F160" s="15">
        <v>6670.0874999999996</v>
      </c>
    </row>
    <row r="161" spans="1:6" x14ac:dyDescent="0.25">
      <c r="A161" t="s">
        <v>249</v>
      </c>
      <c r="B161" s="15"/>
      <c r="C161" s="15"/>
      <c r="D161" s="15">
        <v>33403.614000000001</v>
      </c>
      <c r="E161" s="15">
        <v>0</v>
      </c>
      <c r="F161" s="15">
        <v>33403.614000000001</v>
      </c>
    </row>
    <row r="162" spans="1:6" x14ac:dyDescent="0.25">
      <c r="A162" t="s">
        <v>410</v>
      </c>
      <c r="B162" s="15">
        <v>10066.86</v>
      </c>
      <c r="C162" s="15"/>
      <c r="D162" s="15"/>
      <c r="E162" s="15"/>
      <c r="F162" s="15">
        <v>10066.86</v>
      </c>
    </row>
    <row r="163" spans="1:6" x14ac:dyDescent="0.25">
      <c r="A163" t="s">
        <v>413</v>
      </c>
      <c r="B163" s="15">
        <v>0</v>
      </c>
      <c r="C163" s="15">
        <v>0</v>
      </c>
      <c r="D163" s="15"/>
      <c r="E163" s="15"/>
      <c r="F163" s="15">
        <v>0</v>
      </c>
    </row>
    <row r="164" spans="1:6" x14ac:dyDescent="0.25">
      <c r="A164" t="s">
        <v>37</v>
      </c>
      <c r="B164" s="15"/>
      <c r="C164" s="15">
        <v>7328.0504999999994</v>
      </c>
      <c r="D164" s="15">
        <v>3060.4035000000003</v>
      </c>
      <c r="E164" s="15"/>
      <c r="F164" s="15">
        <v>10388.454</v>
      </c>
    </row>
    <row r="165" spans="1:6" x14ac:dyDescent="0.25">
      <c r="A165" t="s">
        <v>245</v>
      </c>
      <c r="B165" s="15"/>
      <c r="C165" s="15"/>
      <c r="D165" s="15">
        <v>7500</v>
      </c>
      <c r="E165" s="15"/>
      <c r="F165" s="15">
        <v>7500</v>
      </c>
    </row>
    <row r="166" spans="1:6" x14ac:dyDescent="0.25">
      <c r="A166" t="s">
        <v>416</v>
      </c>
      <c r="B166" s="15">
        <v>3679.674</v>
      </c>
      <c r="C166" s="15"/>
      <c r="D166" s="15"/>
      <c r="E166" s="15"/>
      <c r="F166" s="15">
        <v>3679.674</v>
      </c>
    </row>
    <row r="167" spans="1:6" x14ac:dyDescent="0.25">
      <c r="A167" t="s">
        <v>170</v>
      </c>
      <c r="B167" s="15"/>
      <c r="C167" s="15"/>
      <c r="D167" s="15">
        <v>8758.6980000000003</v>
      </c>
      <c r="E167" s="15"/>
      <c r="F167" s="15">
        <v>8758.6980000000003</v>
      </c>
    </row>
    <row r="168" spans="1:6" x14ac:dyDescent="0.25">
      <c r="A168" t="s">
        <v>40</v>
      </c>
      <c r="B168" s="15"/>
      <c r="C168" s="15">
        <v>9791.7479999999996</v>
      </c>
      <c r="D168" s="15">
        <v>5130.5174999999999</v>
      </c>
      <c r="E168" s="15"/>
      <c r="F168" s="15">
        <v>14922.2655</v>
      </c>
    </row>
    <row r="169" spans="1:6" x14ac:dyDescent="0.25">
      <c r="A169" t="s">
        <v>257</v>
      </c>
      <c r="B169" s="15"/>
      <c r="C169" s="15"/>
      <c r="D169" s="15">
        <v>9000</v>
      </c>
      <c r="E169" s="15">
        <v>0</v>
      </c>
      <c r="F169" s="15">
        <v>9000</v>
      </c>
    </row>
    <row r="170" spans="1:6" x14ac:dyDescent="0.25">
      <c r="A170" t="s">
        <v>419</v>
      </c>
      <c r="B170" s="15">
        <v>5445.7072499999995</v>
      </c>
      <c r="C170" s="15"/>
      <c r="D170" s="15"/>
      <c r="E170" s="15"/>
      <c r="F170" s="15">
        <v>5445.7072499999995</v>
      </c>
    </row>
    <row r="171" spans="1:6" x14ac:dyDescent="0.25">
      <c r="A171" t="s">
        <v>537</v>
      </c>
      <c r="B171" s="15">
        <v>1.4999999999645297E-3</v>
      </c>
      <c r="C171" s="15"/>
      <c r="D171" s="15"/>
      <c r="E171" s="15"/>
      <c r="F171" s="15">
        <v>1.4999999999645297E-3</v>
      </c>
    </row>
    <row r="172" spans="1:6" x14ac:dyDescent="0.25">
      <c r="A172" t="s">
        <v>422</v>
      </c>
      <c r="B172" s="15">
        <v>2297.4405000000002</v>
      </c>
      <c r="C172" s="15"/>
      <c r="D172" s="15"/>
      <c r="E172" s="15"/>
      <c r="F172" s="15">
        <v>2297.4405000000002</v>
      </c>
    </row>
    <row r="173" spans="1:6" x14ac:dyDescent="0.25">
      <c r="A173" t="s">
        <v>425</v>
      </c>
      <c r="B173" s="15">
        <v>5176.6665000000003</v>
      </c>
      <c r="C173" s="15"/>
      <c r="D173" s="15"/>
      <c r="E173" s="15"/>
      <c r="F173" s="15">
        <v>5176.6665000000003</v>
      </c>
    </row>
    <row r="174" spans="1:6" x14ac:dyDescent="0.25">
      <c r="A174" t="s">
        <v>564</v>
      </c>
      <c r="B174" s="15"/>
      <c r="C174" s="15">
        <v>29621.495999999999</v>
      </c>
      <c r="D174" s="15"/>
      <c r="E174" s="15"/>
      <c r="F174" s="15">
        <v>29621.495999999999</v>
      </c>
    </row>
    <row r="175" spans="1:6" x14ac:dyDescent="0.25">
      <c r="A175" t="s">
        <v>43</v>
      </c>
      <c r="B175" s="15"/>
      <c r="C175" s="15">
        <v>19945.056</v>
      </c>
      <c r="D175" s="15">
        <v>1125</v>
      </c>
      <c r="E175" s="15"/>
      <c r="F175" s="15">
        <v>21070.056</v>
      </c>
    </row>
    <row r="176" spans="1:6" x14ac:dyDescent="0.25">
      <c r="A176" t="s">
        <v>46</v>
      </c>
      <c r="B176" s="15"/>
      <c r="C176" s="15">
        <v>2727.1815000000001</v>
      </c>
      <c r="D176" s="15">
        <v>2697.6795000000002</v>
      </c>
      <c r="E176" s="15">
        <v>62.101500000000001</v>
      </c>
      <c r="F176" s="15">
        <v>5486.9625000000005</v>
      </c>
    </row>
    <row r="177" spans="1:6" x14ac:dyDescent="0.25">
      <c r="A177" t="s">
        <v>49</v>
      </c>
      <c r="B177" s="15"/>
      <c r="C177" s="15">
        <v>-2.5000000000545697E-3</v>
      </c>
      <c r="D177" s="15">
        <v>0</v>
      </c>
      <c r="E177" s="15"/>
      <c r="F177" s="15">
        <v>-2.5000000000545697E-3</v>
      </c>
    </row>
    <row r="178" spans="1:6" x14ac:dyDescent="0.25">
      <c r="A178" t="s">
        <v>52</v>
      </c>
      <c r="B178" s="15"/>
      <c r="C178" s="15">
        <v>13175.822999999999</v>
      </c>
      <c r="D178" s="15">
        <v>2250.288</v>
      </c>
      <c r="E178" s="15"/>
      <c r="F178" s="15">
        <v>15426.110999999999</v>
      </c>
    </row>
    <row r="179" spans="1:6" x14ac:dyDescent="0.25">
      <c r="A179" t="s">
        <v>567</v>
      </c>
      <c r="B179" s="15"/>
      <c r="C179" s="15">
        <v>22647.891</v>
      </c>
      <c r="D179" s="15"/>
      <c r="E179" s="15"/>
      <c r="F179" s="15">
        <v>22647.891</v>
      </c>
    </row>
    <row r="180" spans="1:6" x14ac:dyDescent="0.25">
      <c r="A180" t="s">
        <v>591</v>
      </c>
      <c r="B180" s="15"/>
      <c r="C180" s="15">
        <v>3750</v>
      </c>
      <c r="D180" s="15"/>
      <c r="E180" s="15"/>
      <c r="F180" s="15">
        <v>3750</v>
      </c>
    </row>
    <row r="181" spans="1:6" x14ac:dyDescent="0.25">
      <c r="A181" t="s">
        <v>440</v>
      </c>
      <c r="B181" s="15">
        <v>4161.5775000000003</v>
      </c>
      <c r="C181" s="15"/>
      <c r="D181" s="15"/>
      <c r="E181" s="15"/>
      <c r="F181" s="15">
        <v>4161.5775000000003</v>
      </c>
    </row>
    <row r="182" spans="1:6" x14ac:dyDescent="0.25">
      <c r="A182" t="s">
        <v>66</v>
      </c>
      <c r="B182" s="15"/>
      <c r="C182" s="15">
        <v>3815.5230000000001</v>
      </c>
      <c r="D182" s="15">
        <v>4565.1090000000004</v>
      </c>
      <c r="E182" s="15"/>
      <c r="F182" s="15">
        <v>8380.6320000000014</v>
      </c>
    </row>
    <row r="183" spans="1:6" x14ac:dyDescent="0.25">
      <c r="A183" t="s">
        <v>179</v>
      </c>
      <c r="B183" s="15"/>
      <c r="C183" s="15"/>
      <c r="D183" s="15">
        <v>430429.35150000005</v>
      </c>
      <c r="E183" s="15">
        <v>21651.633000000002</v>
      </c>
      <c r="F183" s="15">
        <v>452080.98450000002</v>
      </c>
    </row>
    <row r="184" spans="1:6" x14ac:dyDescent="0.25">
      <c r="A184" t="s">
        <v>589</v>
      </c>
      <c r="B184" s="15"/>
      <c r="C184" s="15">
        <v>15000</v>
      </c>
      <c r="D184" s="15"/>
      <c r="E184" s="15"/>
      <c r="F184" s="15">
        <v>15000</v>
      </c>
    </row>
    <row r="185" spans="1:6" x14ac:dyDescent="0.25">
      <c r="A185" t="s">
        <v>551</v>
      </c>
      <c r="B185" s="15"/>
      <c r="C185" s="15">
        <v>63407.8485</v>
      </c>
      <c r="D185" s="15"/>
      <c r="E185" s="15"/>
      <c r="F185" s="15">
        <v>63407.8485</v>
      </c>
    </row>
    <row r="186" spans="1:6" x14ac:dyDescent="0.25">
      <c r="A186" t="s">
        <v>69</v>
      </c>
      <c r="B186" s="15"/>
      <c r="C186" s="15">
        <v>14513.115000000002</v>
      </c>
      <c r="D186" s="15">
        <v>46.111499999999999</v>
      </c>
      <c r="E186" s="15"/>
      <c r="F186" s="15">
        <v>14559.226500000002</v>
      </c>
    </row>
    <row r="187" spans="1:6" x14ac:dyDescent="0.25">
      <c r="A187" t="s">
        <v>122</v>
      </c>
      <c r="B187" s="15"/>
      <c r="C187" s="15">
        <v>3750</v>
      </c>
      <c r="D187" s="15">
        <v>33164.531999999999</v>
      </c>
      <c r="E187" s="15"/>
      <c r="F187" s="15">
        <v>36914.531999999999</v>
      </c>
    </row>
    <row r="188" spans="1:6" x14ac:dyDescent="0.25">
      <c r="A188" t="s">
        <v>125</v>
      </c>
      <c r="B188" s="15"/>
      <c r="C188" s="15">
        <v>3750</v>
      </c>
      <c r="D188" s="15">
        <v>17691.314999999999</v>
      </c>
      <c r="E188" s="15"/>
      <c r="F188" s="15">
        <v>21441.314999999999</v>
      </c>
    </row>
    <row r="189" spans="1:6" x14ac:dyDescent="0.25">
      <c r="A189" t="s">
        <v>128</v>
      </c>
      <c r="B189" s="15"/>
      <c r="C189" s="15"/>
      <c r="D189" s="15">
        <v>322988.78730000003</v>
      </c>
      <c r="E189" s="15">
        <v>-5283.0084999999999</v>
      </c>
      <c r="F189" s="15">
        <v>317705.77880000003</v>
      </c>
    </row>
    <row r="190" spans="1:6" x14ac:dyDescent="0.25">
      <c r="A190" t="s">
        <v>587</v>
      </c>
      <c r="B190" s="15"/>
      <c r="C190" s="15">
        <v>13207.902</v>
      </c>
      <c r="D190" s="15"/>
      <c r="E190" s="15"/>
      <c r="F190" s="15">
        <v>13207.902</v>
      </c>
    </row>
    <row r="191" spans="1:6" x14ac:dyDescent="0.25">
      <c r="A191" t="s">
        <v>528</v>
      </c>
      <c r="B191" s="15">
        <v>4838.6099999999997</v>
      </c>
      <c r="C191" s="15">
        <v>5223.96</v>
      </c>
      <c r="D191" s="15"/>
      <c r="E191" s="15"/>
      <c r="F191" s="15">
        <v>10062.57</v>
      </c>
    </row>
    <row r="192" spans="1:6" x14ac:dyDescent="0.25">
      <c r="A192" t="s">
        <v>585</v>
      </c>
      <c r="B192" s="15"/>
      <c r="C192" s="15">
        <v>12931.548000000001</v>
      </c>
      <c r="D192" s="15"/>
      <c r="E192" s="15"/>
      <c r="F192" s="15">
        <v>12931.548000000001</v>
      </c>
    </row>
    <row r="193" spans="1:6" x14ac:dyDescent="0.25">
      <c r="A193" t="s">
        <v>247</v>
      </c>
      <c r="B193" s="15"/>
      <c r="C193" s="15"/>
      <c r="D193" s="15">
        <v>13737</v>
      </c>
      <c r="E193" s="15"/>
      <c r="F193" s="15">
        <v>13737</v>
      </c>
    </row>
    <row r="194" spans="1:6" x14ac:dyDescent="0.25">
      <c r="A194" t="s">
        <v>55</v>
      </c>
      <c r="B194" s="15">
        <v>2734156.2060000002</v>
      </c>
      <c r="C194" s="15">
        <v>1156714.1175000002</v>
      </c>
      <c r="D194" s="15">
        <v>60665.276999999987</v>
      </c>
      <c r="E194" s="15"/>
      <c r="F194" s="15">
        <v>3951535.6005000002</v>
      </c>
    </row>
    <row r="195" spans="1:6" x14ac:dyDescent="0.25">
      <c r="A195" t="s">
        <v>519</v>
      </c>
      <c r="B195" s="15">
        <v>2549.13</v>
      </c>
      <c r="C195" s="15">
        <v>28280.622000000003</v>
      </c>
      <c r="D195" s="15"/>
      <c r="E195" s="15"/>
      <c r="F195" s="15">
        <v>30829.752000000004</v>
      </c>
    </row>
    <row r="196" spans="1:6" x14ac:dyDescent="0.25">
      <c r="A196" t="s">
        <v>58</v>
      </c>
      <c r="B196" s="15"/>
      <c r="C196" s="15">
        <v>0</v>
      </c>
      <c r="D196" s="15">
        <v>5456.25</v>
      </c>
      <c r="E196" s="15"/>
      <c r="F196" s="15">
        <v>5456.25</v>
      </c>
    </row>
    <row r="197" spans="1:6" x14ac:dyDescent="0.25">
      <c r="A197" t="s">
        <v>531</v>
      </c>
      <c r="B197" s="15">
        <v>0</v>
      </c>
      <c r="C197" s="15">
        <v>0</v>
      </c>
      <c r="D197" s="15"/>
      <c r="E197" s="15"/>
      <c r="F197" s="15">
        <v>0</v>
      </c>
    </row>
    <row r="198" spans="1:6" x14ac:dyDescent="0.25">
      <c r="A198" t="s">
        <v>468</v>
      </c>
      <c r="B198" s="15">
        <v>998.17800000000011</v>
      </c>
      <c r="C198" s="15"/>
      <c r="D198" s="15"/>
      <c r="E198" s="15"/>
      <c r="F198" s="15">
        <v>998.17800000000011</v>
      </c>
    </row>
    <row r="199" spans="1:6" x14ac:dyDescent="0.25">
      <c r="A199" t="s">
        <v>268</v>
      </c>
      <c r="B199" s="15">
        <v>5125255.8237499995</v>
      </c>
      <c r="C199" s="15">
        <v>2868626.3330000001</v>
      </c>
      <c r="D199" s="15">
        <v>6463566.2888749978</v>
      </c>
      <c r="E199" s="15">
        <v>-1294591.4085000001</v>
      </c>
      <c r="F199" s="15">
        <v>13162857.037125001</v>
      </c>
    </row>
  </sheetData>
  <pageMargins left="0.7" right="0.7" top="0.75" bottom="0.75" header="0.3" footer="0.3"/>
  <pageSetup scale="75" orientation="portrait" r:id="rId2"/>
  <headerFooter>
    <oddFooter>&amp;L&amp;F&amp;RPage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627"/>
  <sheetViews>
    <sheetView workbookViewId="0">
      <pane xSplit="1" ySplit="1" topLeftCell="B633" activePane="bottomRight" state="frozen"/>
      <selection pane="topRight" activeCell="B1" sqref="B1"/>
      <selection pane="bottomLeft" activeCell="A2" sqref="A2"/>
      <selection pane="bottomRight" activeCell="B643" sqref="B643:B648"/>
    </sheetView>
  </sheetViews>
  <sheetFormatPr defaultRowHeight="15" x14ac:dyDescent="0.25"/>
  <cols>
    <col min="1" max="1" width="13.85546875" bestFit="1" customWidth="1"/>
    <col min="2" max="2" width="18.7109375" bestFit="1" customWidth="1"/>
    <col min="3" max="3" width="9" bestFit="1" customWidth="1"/>
    <col min="4" max="4" width="32.140625" bestFit="1" customWidth="1"/>
    <col min="5" max="5" width="5.28515625" customWidth="1"/>
    <col min="6" max="6" width="10.7109375" customWidth="1"/>
    <col min="7" max="7" width="13.140625" style="9" bestFit="1" customWidth="1"/>
    <col min="8" max="8" width="13.28515625" style="9" bestFit="1" customWidth="1"/>
    <col min="9" max="13" width="6.42578125" customWidth="1"/>
    <col min="14" max="14" width="11.28515625" style="9" bestFit="1" customWidth="1"/>
    <col min="15" max="15" width="11.42578125" bestFit="1" customWidth="1"/>
    <col min="16" max="16" width="11.140625" bestFit="1" customWidth="1"/>
    <col min="17" max="17" width="11.7109375" style="9" bestFit="1" customWidth="1"/>
    <col min="21" max="21" width="13.28515625" bestFit="1" customWidth="1"/>
  </cols>
  <sheetData>
    <row r="1" spans="1:21" x14ac:dyDescent="0.25">
      <c r="A1" t="s">
        <v>0</v>
      </c>
      <c r="B1" t="s">
        <v>130</v>
      </c>
      <c r="C1" t="s">
        <v>1</v>
      </c>
      <c r="D1" t="s">
        <v>131</v>
      </c>
      <c r="E1" t="s">
        <v>2</v>
      </c>
      <c r="F1" t="s">
        <v>132</v>
      </c>
      <c r="G1" s="9" t="s">
        <v>3</v>
      </c>
      <c r="H1" s="9" t="s">
        <v>4</v>
      </c>
      <c r="I1">
        <v>1</v>
      </c>
      <c r="J1">
        <v>2</v>
      </c>
      <c r="K1">
        <v>3</v>
      </c>
      <c r="L1">
        <v>4</v>
      </c>
      <c r="M1">
        <v>5</v>
      </c>
      <c r="N1" s="9" t="s">
        <v>5</v>
      </c>
      <c r="O1" t="s">
        <v>71</v>
      </c>
      <c r="P1" t="s">
        <v>72</v>
      </c>
      <c r="Q1" s="9" t="s">
        <v>269</v>
      </c>
      <c r="R1" t="s">
        <v>277</v>
      </c>
      <c r="S1" t="s">
        <v>278</v>
      </c>
      <c r="T1" t="s">
        <v>279</v>
      </c>
      <c r="U1" t="s">
        <v>286</v>
      </c>
    </row>
    <row r="2" spans="1:21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s="9">
        <v>0</v>
      </c>
      <c r="H2" s="9">
        <v>0</v>
      </c>
      <c r="O2">
        <v>201912</v>
      </c>
      <c r="P2">
        <v>202001</v>
      </c>
      <c r="Q2" s="9">
        <f>N2*-1</f>
        <v>0</v>
      </c>
      <c r="R2">
        <v>2019</v>
      </c>
      <c r="S2">
        <v>2020</v>
      </c>
      <c r="T2" t="s">
        <v>281</v>
      </c>
      <c r="U2" s="14">
        <f>H2+Q2</f>
        <v>0</v>
      </c>
    </row>
    <row r="3" spans="1:21" x14ac:dyDescent="0.25">
      <c r="A3" t="s">
        <v>6</v>
      </c>
      <c r="B3" t="s">
        <v>7</v>
      </c>
      <c r="C3" t="s">
        <v>12</v>
      </c>
      <c r="D3" t="s">
        <v>13</v>
      </c>
      <c r="E3" t="s">
        <v>10</v>
      </c>
      <c r="F3" t="s">
        <v>14</v>
      </c>
      <c r="G3" s="9">
        <v>118447.31</v>
      </c>
      <c r="H3" s="9">
        <v>17767.0965</v>
      </c>
      <c r="O3">
        <v>201912</v>
      </c>
      <c r="P3">
        <v>202001</v>
      </c>
      <c r="Q3" s="9">
        <f t="shared" ref="Q3:Q66" si="0">N3*-1</f>
        <v>0</v>
      </c>
      <c r="R3">
        <v>2019</v>
      </c>
      <c r="S3">
        <v>2020</v>
      </c>
      <c r="T3" t="s">
        <v>281</v>
      </c>
      <c r="U3" s="14">
        <f t="shared" ref="U3:U66" si="1">H3+Q3</f>
        <v>17767.0965</v>
      </c>
    </row>
    <row r="4" spans="1:21" x14ac:dyDescent="0.25">
      <c r="A4" t="s">
        <v>6</v>
      </c>
      <c r="B4" t="s">
        <v>7</v>
      </c>
      <c r="C4" t="s">
        <v>15</v>
      </c>
      <c r="D4" t="s">
        <v>16</v>
      </c>
      <c r="E4" t="s">
        <v>10</v>
      </c>
      <c r="F4" t="s">
        <v>17</v>
      </c>
      <c r="G4" s="9">
        <v>37023.07</v>
      </c>
      <c r="H4" s="9">
        <v>5553.4605000000001</v>
      </c>
      <c r="N4" s="9">
        <v>5553.4605000000001</v>
      </c>
      <c r="O4">
        <v>201912</v>
      </c>
      <c r="P4">
        <v>202001</v>
      </c>
      <c r="Q4" s="9">
        <f t="shared" si="0"/>
        <v>-5553.4605000000001</v>
      </c>
      <c r="R4">
        <v>2019</v>
      </c>
      <c r="S4">
        <v>2020</v>
      </c>
      <c r="T4" t="s">
        <v>281</v>
      </c>
      <c r="U4" s="14">
        <f t="shared" si="1"/>
        <v>0</v>
      </c>
    </row>
    <row r="5" spans="1:21" x14ac:dyDescent="0.25">
      <c r="A5" t="s">
        <v>6</v>
      </c>
      <c r="B5" t="s">
        <v>7</v>
      </c>
      <c r="C5" t="s">
        <v>18</v>
      </c>
      <c r="D5" t="s">
        <v>19</v>
      </c>
      <c r="E5" t="s">
        <v>10</v>
      </c>
      <c r="F5" t="s">
        <v>20</v>
      </c>
      <c r="G5" s="9">
        <v>18616.669999999998</v>
      </c>
      <c r="H5" s="9">
        <v>2792.5005000000001</v>
      </c>
      <c r="O5">
        <v>201912</v>
      </c>
      <c r="P5">
        <v>202001</v>
      </c>
      <c r="Q5" s="9">
        <f t="shared" si="0"/>
        <v>0</v>
      </c>
      <c r="R5">
        <v>2019</v>
      </c>
      <c r="S5">
        <v>2020</v>
      </c>
      <c r="T5" t="s">
        <v>281</v>
      </c>
      <c r="U5" s="14">
        <f t="shared" si="1"/>
        <v>2792.5005000000001</v>
      </c>
    </row>
    <row r="6" spans="1:21" x14ac:dyDescent="0.25">
      <c r="A6" t="s">
        <v>6</v>
      </c>
      <c r="B6" t="s">
        <v>7</v>
      </c>
      <c r="C6" t="s">
        <v>21</v>
      </c>
      <c r="D6" t="s">
        <v>22</v>
      </c>
      <c r="E6" t="s">
        <v>10</v>
      </c>
      <c r="F6" t="s">
        <v>23</v>
      </c>
      <c r="G6" s="9">
        <v>42489.41</v>
      </c>
      <c r="H6" s="9">
        <v>6373.4115000000002</v>
      </c>
      <c r="O6">
        <v>201912</v>
      </c>
      <c r="P6">
        <v>202001</v>
      </c>
      <c r="Q6" s="9">
        <f t="shared" si="0"/>
        <v>0</v>
      </c>
      <c r="R6">
        <v>2019</v>
      </c>
      <c r="S6">
        <v>2020</v>
      </c>
      <c r="T6" t="s">
        <v>281</v>
      </c>
      <c r="U6" s="14">
        <f t="shared" si="1"/>
        <v>6373.4115000000002</v>
      </c>
    </row>
    <row r="7" spans="1:21" x14ac:dyDescent="0.25">
      <c r="A7" t="s">
        <v>6</v>
      </c>
      <c r="B7" t="s">
        <v>7</v>
      </c>
      <c r="C7" t="s">
        <v>24</v>
      </c>
      <c r="D7" t="s">
        <v>25</v>
      </c>
      <c r="E7" t="s">
        <v>10</v>
      </c>
      <c r="F7" t="s">
        <v>26</v>
      </c>
      <c r="G7" s="9">
        <v>29776.99</v>
      </c>
      <c r="H7" s="9">
        <v>4466.5484999999999</v>
      </c>
      <c r="O7">
        <v>201912</v>
      </c>
      <c r="P7">
        <v>202001</v>
      </c>
      <c r="Q7" s="9">
        <f t="shared" si="0"/>
        <v>0</v>
      </c>
      <c r="R7">
        <v>2019</v>
      </c>
      <c r="S7">
        <v>2020</v>
      </c>
      <c r="T7" t="s">
        <v>281</v>
      </c>
      <c r="U7" s="14">
        <f t="shared" si="1"/>
        <v>4466.5484999999999</v>
      </c>
    </row>
    <row r="8" spans="1:21" x14ac:dyDescent="0.25">
      <c r="A8" t="s">
        <v>6</v>
      </c>
      <c r="B8" t="s">
        <v>7</v>
      </c>
      <c r="C8" t="s">
        <v>27</v>
      </c>
      <c r="D8" t="s">
        <v>28</v>
      </c>
      <c r="E8" t="s">
        <v>10</v>
      </c>
      <c r="F8" t="s">
        <v>29</v>
      </c>
      <c r="G8" s="9">
        <v>-5788.23</v>
      </c>
      <c r="H8" s="9">
        <v>-868.23450000000003</v>
      </c>
      <c r="O8">
        <v>201912</v>
      </c>
      <c r="P8">
        <v>202001</v>
      </c>
      <c r="Q8" s="9">
        <f t="shared" si="0"/>
        <v>0</v>
      </c>
      <c r="R8">
        <v>2019</v>
      </c>
      <c r="S8">
        <v>2020</v>
      </c>
      <c r="T8" t="s">
        <v>281</v>
      </c>
      <c r="U8" s="14">
        <f t="shared" si="1"/>
        <v>-868.23450000000003</v>
      </c>
    </row>
    <row r="9" spans="1:21" x14ac:dyDescent="0.25">
      <c r="A9" t="s">
        <v>6</v>
      </c>
      <c r="B9" t="s">
        <v>7</v>
      </c>
      <c r="C9" t="s">
        <v>30</v>
      </c>
      <c r="D9" t="s">
        <v>31</v>
      </c>
      <c r="E9" t="s">
        <v>10</v>
      </c>
      <c r="F9" t="s">
        <v>32</v>
      </c>
      <c r="G9" s="9">
        <v>6258</v>
      </c>
      <c r="H9" s="9">
        <v>938.7</v>
      </c>
      <c r="N9" s="9">
        <v>938.7</v>
      </c>
      <c r="O9">
        <v>201912</v>
      </c>
      <c r="P9">
        <v>202001</v>
      </c>
      <c r="Q9" s="9">
        <f t="shared" si="0"/>
        <v>-938.7</v>
      </c>
      <c r="R9">
        <v>2019</v>
      </c>
      <c r="S9">
        <v>2020</v>
      </c>
      <c r="T9" t="s">
        <v>281</v>
      </c>
      <c r="U9" s="14">
        <f t="shared" si="1"/>
        <v>0</v>
      </c>
    </row>
    <row r="10" spans="1:21" x14ac:dyDescent="0.25">
      <c r="A10" t="s">
        <v>6</v>
      </c>
      <c r="B10" t="s">
        <v>7</v>
      </c>
      <c r="C10" t="s">
        <v>33</v>
      </c>
      <c r="D10" t="s">
        <v>34</v>
      </c>
      <c r="E10" t="s">
        <v>10</v>
      </c>
      <c r="F10" t="s">
        <v>35</v>
      </c>
      <c r="G10" s="9">
        <v>4948.63</v>
      </c>
      <c r="H10" s="9">
        <v>742.29449999999997</v>
      </c>
      <c r="O10">
        <v>201912</v>
      </c>
      <c r="P10">
        <v>202001</v>
      </c>
      <c r="Q10" s="9">
        <f t="shared" si="0"/>
        <v>0</v>
      </c>
      <c r="R10">
        <v>2019</v>
      </c>
      <c r="S10">
        <v>2020</v>
      </c>
      <c r="T10" t="s">
        <v>281</v>
      </c>
      <c r="U10" s="14">
        <f t="shared" si="1"/>
        <v>742.29449999999997</v>
      </c>
    </row>
    <row r="11" spans="1:21" x14ac:dyDescent="0.25">
      <c r="A11" t="s">
        <v>6</v>
      </c>
      <c r="B11" t="s">
        <v>7</v>
      </c>
      <c r="C11" t="s">
        <v>36</v>
      </c>
      <c r="D11" t="s">
        <v>37</v>
      </c>
      <c r="E11" t="s">
        <v>10</v>
      </c>
      <c r="F11" t="s">
        <v>38</v>
      </c>
      <c r="G11" s="9">
        <v>7816.7</v>
      </c>
      <c r="H11" s="9">
        <v>1172.5050000000001</v>
      </c>
      <c r="O11">
        <v>201912</v>
      </c>
      <c r="P11">
        <v>202001</v>
      </c>
      <c r="Q11" s="9">
        <f t="shared" si="0"/>
        <v>0</v>
      </c>
      <c r="R11">
        <v>2019</v>
      </c>
      <c r="S11">
        <v>2020</v>
      </c>
      <c r="T11" t="s">
        <v>281</v>
      </c>
      <c r="U11" s="14">
        <f t="shared" si="1"/>
        <v>1172.5050000000001</v>
      </c>
    </row>
    <row r="12" spans="1:21" x14ac:dyDescent="0.25">
      <c r="A12" t="s">
        <v>6</v>
      </c>
      <c r="B12" t="s">
        <v>7</v>
      </c>
      <c r="C12" t="s">
        <v>39</v>
      </c>
      <c r="D12" t="s">
        <v>40</v>
      </c>
      <c r="E12" t="s">
        <v>10</v>
      </c>
      <c r="F12" t="s">
        <v>41</v>
      </c>
      <c r="G12" s="9">
        <v>15876.71</v>
      </c>
      <c r="H12" s="9">
        <v>2381.5065</v>
      </c>
      <c r="O12">
        <v>201912</v>
      </c>
      <c r="P12">
        <v>202001</v>
      </c>
      <c r="Q12" s="9">
        <f t="shared" si="0"/>
        <v>0</v>
      </c>
      <c r="R12">
        <v>2019</v>
      </c>
      <c r="S12">
        <v>2020</v>
      </c>
      <c r="T12" t="s">
        <v>281</v>
      </c>
      <c r="U12" s="14">
        <f t="shared" si="1"/>
        <v>2381.5065</v>
      </c>
    </row>
    <row r="13" spans="1:21" x14ac:dyDescent="0.25">
      <c r="A13" t="s">
        <v>6</v>
      </c>
      <c r="B13" t="s">
        <v>7</v>
      </c>
      <c r="C13" t="s">
        <v>42</v>
      </c>
      <c r="D13" t="s">
        <v>43</v>
      </c>
      <c r="E13" t="s">
        <v>10</v>
      </c>
      <c r="F13" t="s">
        <v>44</v>
      </c>
      <c r="G13" s="9">
        <v>3750</v>
      </c>
      <c r="H13" s="9">
        <v>562.5</v>
      </c>
      <c r="O13">
        <v>201912</v>
      </c>
      <c r="P13">
        <v>202001</v>
      </c>
      <c r="Q13" s="9">
        <f t="shared" si="0"/>
        <v>0</v>
      </c>
      <c r="R13">
        <v>2019</v>
      </c>
      <c r="S13">
        <v>2020</v>
      </c>
      <c r="T13" t="s">
        <v>281</v>
      </c>
      <c r="U13" s="14">
        <f t="shared" si="1"/>
        <v>562.5</v>
      </c>
    </row>
    <row r="14" spans="1:21" x14ac:dyDescent="0.25">
      <c r="A14" t="s">
        <v>6</v>
      </c>
      <c r="B14" t="s">
        <v>7</v>
      </c>
      <c r="C14" t="s">
        <v>45</v>
      </c>
      <c r="D14" t="s">
        <v>46</v>
      </c>
      <c r="E14" t="s">
        <v>10</v>
      </c>
      <c r="F14" t="s">
        <v>47</v>
      </c>
      <c r="G14" s="9">
        <v>7971.91</v>
      </c>
      <c r="H14" s="9">
        <v>1195.7864999999999</v>
      </c>
      <c r="O14">
        <v>201912</v>
      </c>
      <c r="P14">
        <v>202001</v>
      </c>
      <c r="Q14" s="9">
        <f t="shared" si="0"/>
        <v>0</v>
      </c>
      <c r="R14">
        <v>2019</v>
      </c>
      <c r="S14">
        <v>2020</v>
      </c>
      <c r="T14" t="s">
        <v>281</v>
      </c>
      <c r="U14" s="14">
        <f t="shared" si="1"/>
        <v>1195.7864999999999</v>
      </c>
    </row>
    <row r="15" spans="1:21" x14ac:dyDescent="0.25">
      <c r="A15" t="s">
        <v>6</v>
      </c>
      <c r="B15" t="s">
        <v>7</v>
      </c>
      <c r="C15" t="s">
        <v>48</v>
      </c>
      <c r="D15" t="s">
        <v>49</v>
      </c>
      <c r="E15" t="s">
        <v>10</v>
      </c>
      <c r="F15" t="s">
        <v>50</v>
      </c>
      <c r="G15" s="9">
        <v>210538.34</v>
      </c>
      <c r="H15" s="9">
        <v>31580.751</v>
      </c>
      <c r="N15" s="9">
        <v>31580.751</v>
      </c>
      <c r="O15">
        <v>201912</v>
      </c>
      <c r="P15">
        <v>202001</v>
      </c>
      <c r="Q15" s="9">
        <f t="shared" si="0"/>
        <v>-31580.751</v>
      </c>
      <c r="R15">
        <v>2019</v>
      </c>
      <c r="S15">
        <v>2020</v>
      </c>
      <c r="T15" t="s">
        <v>281</v>
      </c>
      <c r="U15" s="14">
        <f t="shared" si="1"/>
        <v>0</v>
      </c>
    </row>
    <row r="16" spans="1:21" x14ac:dyDescent="0.25">
      <c r="A16" t="s">
        <v>6</v>
      </c>
      <c r="B16" t="s">
        <v>7</v>
      </c>
      <c r="C16" t="s">
        <v>51</v>
      </c>
      <c r="D16" t="s">
        <v>52</v>
      </c>
      <c r="E16" t="s">
        <v>10</v>
      </c>
      <c r="F16" t="s">
        <v>53</v>
      </c>
      <c r="G16" s="9">
        <v>440</v>
      </c>
      <c r="H16" s="9">
        <v>66</v>
      </c>
      <c r="O16">
        <v>201912</v>
      </c>
      <c r="P16">
        <v>202001</v>
      </c>
      <c r="Q16" s="9">
        <f t="shared" si="0"/>
        <v>0</v>
      </c>
      <c r="R16">
        <v>2019</v>
      </c>
      <c r="S16">
        <v>2020</v>
      </c>
      <c r="T16" t="s">
        <v>281</v>
      </c>
      <c r="U16" s="14">
        <f t="shared" si="1"/>
        <v>66</v>
      </c>
    </row>
    <row r="17" spans="1:21" x14ac:dyDescent="0.25">
      <c r="A17" t="s">
        <v>6</v>
      </c>
      <c r="B17" t="s">
        <v>7</v>
      </c>
      <c r="C17" t="s">
        <v>54</v>
      </c>
      <c r="D17" t="s">
        <v>55</v>
      </c>
      <c r="E17" t="s">
        <v>10</v>
      </c>
      <c r="F17" t="s">
        <v>56</v>
      </c>
      <c r="G17" s="9">
        <v>194253.17</v>
      </c>
      <c r="H17" s="9">
        <v>29137.9755</v>
      </c>
      <c r="O17">
        <v>201912</v>
      </c>
      <c r="P17">
        <v>202001</v>
      </c>
      <c r="Q17" s="9">
        <f t="shared" si="0"/>
        <v>0</v>
      </c>
      <c r="R17">
        <v>2019</v>
      </c>
      <c r="S17">
        <v>2020</v>
      </c>
      <c r="T17" t="s">
        <v>281</v>
      </c>
      <c r="U17" s="14">
        <f t="shared" si="1"/>
        <v>29137.9755</v>
      </c>
    </row>
    <row r="18" spans="1:21" x14ac:dyDescent="0.25">
      <c r="A18" t="s">
        <v>6</v>
      </c>
      <c r="B18" t="s">
        <v>7</v>
      </c>
      <c r="C18" t="s">
        <v>57</v>
      </c>
      <c r="D18" t="s">
        <v>58</v>
      </c>
      <c r="E18" t="s">
        <v>10</v>
      </c>
      <c r="F18" t="s">
        <v>59</v>
      </c>
      <c r="G18" s="9">
        <v>18187.490000000002</v>
      </c>
      <c r="H18" s="9">
        <v>2728.1235000000001</v>
      </c>
      <c r="O18">
        <v>201912</v>
      </c>
      <c r="P18">
        <v>202001</v>
      </c>
      <c r="Q18" s="9">
        <f t="shared" si="0"/>
        <v>0</v>
      </c>
      <c r="R18">
        <v>2019</v>
      </c>
      <c r="S18">
        <v>2020</v>
      </c>
      <c r="T18" t="s">
        <v>281</v>
      </c>
      <c r="U18" s="14">
        <f t="shared" si="1"/>
        <v>2728.1235000000001</v>
      </c>
    </row>
    <row r="19" spans="1:21" x14ac:dyDescent="0.25">
      <c r="A19" t="s">
        <v>60</v>
      </c>
      <c r="B19" t="s">
        <v>61</v>
      </c>
      <c r="C19" t="s">
        <v>8</v>
      </c>
      <c r="D19" t="s">
        <v>9</v>
      </c>
      <c r="E19" t="s">
        <v>10</v>
      </c>
      <c r="F19" t="s">
        <v>11</v>
      </c>
      <c r="G19" s="9">
        <v>0.03</v>
      </c>
      <c r="H19" s="9">
        <v>4.4999999999999997E-3</v>
      </c>
      <c r="O19">
        <v>201912</v>
      </c>
      <c r="P19">
        <v>202001</v>
      </c>
      <c r="Q19" s="9">
        <f t="shared" si="0"/>
        <v>0</v>
      </c>
      <c r="R19">
        <v>2019</v>
      </c>
      <c r="S19">
        <v>2020</v>
      </c>
      <c r="T19" t="s">
        <v>281</v>
      </c>
      <c r="U19" s="14">
        <f t="shared" si="1"/>
        <v>4.4999999999999997E-3</v>
      </c>
    </row>
    <row r="20" spans="1:21" x14ac:dyDescent="0.25">
      <c r="A20" t="s">
        <v>60</v>
      </c>
      <c r="B20" t="s">
        <v>61</v>
      </c>
      <c r="C20" t="s">
        <v>12</v>
      </c>
      <c r="D20" t="s">
        <v>13</v>
      </c>
      <c r="E20" t="s">
        <v>10</v>
      </c>
      <c r="F20" t="s">
        <v>14</v>
      </c>
      <c r="G20" s="9">
        <v>118447.31</v>
      </c>
      <c r="H20" s="9">
        <v>17767.0965</v>
      </c>
      <c r="O20">
        <v>201912</v>
      </c>
      <c r="P20">
        <v>202001</v>
      </c>
      <c r="Q20" s="9">
        <f t="shared" si="0"/>
        <v>0</v>
      </c>
      <c r="R20">
        <v>2019</v>
      </c>
      <c r="S20">
        <v>2020</v>
      </c>
      <c r="T20" t="s">
        <v>281</v>
      </c>
      <c r="U20" s="14">
        <f t="shared" si="1"/>
        <v>17767.0965</v>
      </c>
    </row>
    <row r="21" spans="1:21" x14ac:dyDescent="0.25">
      <c r="A21" t="s">
        <v>60</v>
      </c>
      <c r="B21" t="s">
        <v>61</v>
      </c>
      <c r="C21" t="s">
        <v>62</v>
      </c>
      <c r="D21" t="s">
        <v>63</v>
      </c>
      <c r="E21" t="s">
        <v>10</v>
      </c>
      <c r="F21" t="s">
        <v>64</v>
      </c>
      <c r="G21" s="9">
        <v>691.41</v>
      </c>
      <c r="H21" s="9">
        <v>103.7115</v>
      </c>
      <c r="O21">
        <v>201912</v>
      </c>
      <c r="P21">
        <v>202001</v>
      </c>
      <c r="Q21" s="9">
        <f t="shared" si="0"/>
        <v>0</v>
      </c>
      <c r="R21">
        <v>2019</v>
      </c>
      <c r="S21">
        <v>2020</v>
      </c>
      <c r="T21" t="s">
        <v>281</v>
      </c>
      <c r="U21" s="14">
        <f t="shared" si="1"/>
        <v>103.7115</v>
      </c>
    </row>
    <row r="22" spans="1:21" x14ac:dyDescent="0.25">
      <c r="A22" t="s">
        <v>60</v>
      </c>
      <c r="B22" t="s">
        <v>61</v>
      </c>
      <c r="C22" t="s">
        <v>15</v>
      </c>
      <c r="D22" t="s">
        <v>16</v>
      </c>
      <c r="E22" t="s">
        <v>10</v>
      </c>
      <c r="F22" t="s">
        <v>17</v>
      </c>
      <c r="G22" s="9">
        <v>37023.050000000003</v>
      </c>
      <c r="H22" s="9">
        <v>5553.4575000000004</v>
      </c>
      <c r="N22" s="9">
        <v>5553.4575000000004</v>
      </c>
      <c r="O22">
        <v>201912</v>
      </c>
      <c r="P22">
        <v>202001</v>
      </c>
      <c r="Q22" s="9">
        <f t="shared" si="0"/>
        <v>-5553.4575000000004</v>
      </c>
      <c r="R22">
        <v>2019</v>
      </c>
      <c r="S22">
        <v>2020</v>
      </c>
      <c r="T22" t="s">
        <v>281</v>
      </c>
      <c r="U22" s="14">
        <f t="shared" si="1"/>
        <v>0</v>
      </c>
    </row>
    <row r="23" spans="1:21" x14ac:dyDescent="0.25">
      <c r="A23" t="s">
        <v>60</v>
      </c>
      <c r="B23" t="s">
        <v>61</v>
      </c>
      <c r="C23" t="s">
        <v>18</v>
      </c>
      <c r="D23" t="s">
        <v>19</v>
      </c>
      <c r="E23" t="s">
        <v>10</v>
      </c>
      <c r="F23" t="s">
        <v>20</v>
      </c>
      <c r="G23" s="9">
        <v>18616.669999999998</v>
      </c>
      <c r="H23" s="9">
        <v>2792.5005000000001</v>
      </c>
      <c r="O23">
        <v>201912</v>
      </c>
      <c r="P23">
        <v>202001</v>
      </c>
      <c r="Q23" s="9">
        <f t="shared" si="0"/>
        <v>0</v>
      </c>
      <c r="R23">
        <v>2019</v>
      </c>
      <c r="S23">
        <v>2020</v>
      </c>
      <c r="T23" t="s">
        <v>281</v>
      </c>
      <c r="U23" s="14">
        <f t="shared" si="1"/>
        <v>2792.5005000000001</v>
      </c>
    </row>
    <row r="24" spans="1:21" x14ac:dyDescent="0.25">
      <c r="A24" t="s">
        <v>60</v>
      </c>
      <c r="B24" t="s">
        <v>61</v>
      </c>
      <c r="C24" t="s">
        <v>21</v>
      </c>
      <c r="D24" t="s">
        <v>22</v>
      </c>
      <c r="E24" t="s">
        <v>10</v>
      </c>
      <c r="F24" t="s">
        <v>23</v>
      </c>
      <c r="G24" s="9">
        <v>42489.18</v>
      </c>
      <c r="H24" s="9">
        <v>6373.3770000000004</v>
      </c>
      <c r="O24">
        <v>201912</v>
      </c>
      <c r="P24">
        <v>202001</v>
      </c>
      <c r="Q24" s="9">
        <f t="shared" si="0"/>
        <v>0</v>
      </c>
      <c r="R24">
        <v>2019</v>
      </c>
      <c r="S24">
        <v>2020</v>
      </c>
      <c r="T24" t="s">
        <v>281</v>
      </c>
      <c r="U24" s="14">
        <f t="shared" si="1"/>
        <v>6373.3770000000004</v>
      </c>
    </row>
    <row r="25" spans="1:21" x14ac:dyDescent="0.25">
      <c r="A25" t="s">
        <v>60</v>
      </c>
      <c r="B25" t="s">
        <v>61</v>
      </c>
      <c r="C25" t="s">
        <v>24</v>
      </c>
      <c r="D25" t="s">
        <v>25</v>
      </c>
      <c r="E25" t="s">
        <v>10</v>
      </c>
      <c r="F25" t="s">
        <v>26</v>
      </c>
      <c r="G25" s="9">
        <v>29776.97</v>
      </c>
      <c r="H25" s="9">
        <v>4466.5455000000002</v>
      </c>
      <c r="O25">
        <v>201912</v>
      </c>
      <c r="P25">
        <v>202001</v>
      </c>
      <c r="Q25" s="9">
        <f t="shared" si="0"/>
        <v>0</v>
      </c>
      <c r="R25">
        <v>2019</v>
      </c>
      <c r="S25">
        <v>2020</v>
      </c>
      <c r="T25" t="s">
        <v>281</v>
      </c>
      <c r="U25" s="14">
        <f t="shared" si="1"/>
        <v>4466.5455000000002</v>
      </c>
    </row>
    <row r="26" spans="1:21" x14ac:dyDescent="0.25">
      <c r="A26" t="s">
        <v>60</v>
      </c>
      <c r="B26" t="s">
        <v>61</v>
      </c>
      <c r="C26" t="s">
        <v>27</v>
      </c>
      <c r="D26" t="s">
        <v>28</v>
      </c>
      <c r="E26" t="s">
        <v>10</v>
      </c>
      <c r="F26" t="s">
        <v>29</v>
      </c>
      <c r="G26" s="9">
        <v>-5788.25</v>
      </c>
      <c r="H26" s="9">
        <v>-868.23749999999995</v>
      </c>
      <c r="O26">
        <v>201912</v>
      </c>
      <c r="P26">
        <v>202001</v>
      </c>
      <c r="Q26" s="9">
        <f t="shared" si="0"/>
        <v>0</v>
      </c>
      <c r="R26">
        <v>2019</v>
      </c>
      <c r="S26">
        <v>2020</v>
      </c>
      <c r="T26" t="s">
        <v>281</v>
      </c>
      <c r="U26" s="14">
        <f t="shared" si="1"/>
        <v>-868.23749999999995</v>
      </c>
    </row>
    <row r="27" spans="1:21" x14ac:dyDescent="0.25">
      <c r="A27" t="s">
        <v>60</v>
      </c>
      <c r="B27" t="s">
        <v>61</v>
      </c>
      <c r="C27" t="s">
        <v>30</v>
      </c>
      <c r="D27" t="s">
        <v>31</v>
      </c>
      <c r="E27" t="s">
        <v>10</v>
      </c>
      <c r="F27" t="s">
        <v>32</v>
      </c>
      <c r="G27" s="9">
        <v>6258</v>
      </c>
      <c r="H27" s="9">
        <v>938.7</v>
      </c>
      <c r="N27" s="9">
        <v>938.7</v>
      </c>
      <c r="O27">
        <v>201912</v>
      </c>
      <c r="P27">
        <v>202001</v>
      </c>
      <c r="Q27" s="9">
        <f t="shared" si="0"/>
        <v>-938.7</v>
      </c>
      <c r="R27">
        <v>2019</v>
      </c>
      <c r="S27">
        <v>2020</v>
      </c>
      <c r="T27" t="s">
        <v>281</v>
      </c>
      <c r="U27" s="14">
        <f t="shared" si="1"/>
        <v>0</v>
      </c>
    </row>
    <row r="28" spans="1:21" x14ac:dyDescent="0.25">
      <c r="A28" t="s">
        <v>60</v>
      </c>
      <c r="B28" t="s">
        <v>61</v>
      </c>
      <c r="C28" t="s">
        <v>33</v>
      </c>
      <c r="D28" t="s">
        <v>34</v>
      </c>
      <c r="E28" t="s">
        <v>10</v>
      </c>
      <c r="F28" t="s">
        <v>35</v>
      </c>
      <c r="G28" s="9">
        <v>4948.62</v>
      </c>
      <c r="H28" s="9">
        <v>742.29300000000001</v>
      </c>
      <c r="O28">
        <v>201912</v>
      </c>
      <c r="P28">
        <v>202001</v>
      </c>
      <c r="Q28" s="9">
        <f t="shared" si="0"/>
        <v>0</v>
      </c>
      <c r="R28">
        <v>2019</v>
      </c>
      <c r="S28">
        <v>2020</v>
      </c>
      <c r="T28" t="s">
        <v>281</v>
      </c>
      <c r="U28" s="14">
        <f t="shared" si="1"/>
        <v>742.29300000000001</v>
      </c>
    </row>
    <row r="29" spans="1:21" x14ac:dyDescent="0.25">
      <c r="A29" t="s">
        <v>60</v>
      </c>
      <c r="B29" t="s">
        <v>61</v>
      </c>
      <c r="C29" t="s">
        <v>36</v>
      </c>
      <c r="D29" t="s">
        <v>37</v>
      </c>
      <c r="E29" t="s">
        <v>10</v>
      </c>
      <c r="F29" t="s">
        <v>38</v>
      </c>
      <c r="G29" s="9">
        <v>7816.66</v>
      </c>
      <c r="H29" s="9">
        <v>1172.499</v>
      </c>
      <c r="O29">
        <v>201912</v>
      </c>
      <c r="P29">
        <v>202001</v>
      </c>
      <c r="Q29" s="9">
        <f t="shared" si="0"/>
        <v>0</v>
      </c>
      <c r="R29">
        <v>2019</v>
      </c>
      <c r="S29">
        <v>2020</v>
      </c>
      <c r="T29" t="s">
        <v>281</v>
      </c>
      <c r="U29" s="14">
        <f t="shared" si="1"/>
        <v>1172.499</v>
      </c>
    </row>
    <row r="30" spans="1:21" x14ac:dyDescent="0.25">
      <c r="A30" t="s">
        <v>60</v>
      </c>
      <c r="B30" t="s">
        <v>61</v>
      </c>
      <c r="C30" t="s">
        <v>39</v>
      </c>
      <c r="D30" t="s">
        <v>40</v>
      </c>
      <c r="E30" t="s">
        <v>10</v>
      </c>
      <c r="F30" t="s">
        <v>41</v>
      </c>
      <c r="G30" s="9">
        <v>15876.7</v>
      </c>
      <c r="H30" s="9">
        <v>2381.5050000000001</v>
      </c>
      <c r="O30">
        <v>201912</v>
      </c>
      <c r="P30">
        <v>202001</v>
      </c>
      <c r="Q30" s="9">
        <f t="shared" si="0"/>
        <v>0</v>
      </c>
      <c r="R30">
        <v>2019</v>
      </c>
      <c r="S30">
        <v>2020</v>
      </c>
      <c r="T30" t="s">
        <v>281</v>
      </c>
      <c r="U30" s="14">
        <f t="shared" si="1"/>
        <v>2381.5050000000001</v>
      </c>
    </row>
    <row r="31" spans="1:21" x14ac:dyDescent="0.25">
      <c r="A31" t="s">
        <v>60</v>
      </c>
      <c r="B31" t="s">
        <v>61</v>
      </c>
      <c r="C31" t="s">
        <v>42</v>
      </c>
      <c r="D31" t="s">
        <v>43</v>
      </c>
      <c r="E31" t="s">
        <v>10</v>
      </c>
      <c r="F31" t="s">
        <v>44</v>
      </c>
      <c r="G31" s="9">
        <v>3750</v>
      </c>
      <c r="H31" s="9">
        <v>562.5</v>
      </c>
      <c r="O31">
        <v>201912</v>
      </c>
      <c r="P31">
        <v>202001</v>
      </c>
      <c r="Q31" s="9">
        <f t="shared" si="0"/>
        <v>0</v>
      </c>
      <c r="R31">
        <v>2019</v>
      </c>
      <c r="S31">
        <v>2020</v>
      </c>
      <c r="T31" t="s">
        <v>281</v>
      </c>
      <c r="U31" s="14">
        <f t="shared" si="1"/>
        <v>562.5</v>
      </c>
    </row>
    <row r="32" spans="1:21" x14ac:dyDescent="0.25">
      <c r="A32" t="s">
        <v>60</v>
      </c>
      <c r="B32" t="s">
        <v>61</v>
      </c>
      <c r="C32" t="s">
        <v>45</v>
      </c>
      <c r="D32" t="s">
        <v>46</v>
      </c>
      <c r="E32" t="s">
        <v>10</v>
      </c>
      <c r="F32" t="s">
        <v>47</v>
      </c>
      <c r="G32" s="9">
        <v>7971.91</v>
      </c>
      <c r="H32" s="9">
        <v>1195.7864999999999</v>
      </c>
      <c r="O32">
        <v>201912</v>
      </c>
      <c r="P32">
        <v>202001</v>
      </c>
      <c r="Q32" s="9">
        <f t="shared" si="0"/>
        <v>0</v>
      </c>
      <c r="R32">
        <v>2019</v>
      </c>
      <c r="S32">
        <v>2020</v>
      </c>
      <c r="T32" t="s">
        <v>281</v>
      </c>
      <c r="U32" s="14">
        <f t="shared" si="1"/>
        <v>1195.7864999999999</v>
      </c>
    </row>
    <row r="33" spans="1:21" x14ac:dyDescent="0.25">
      <c r="A33" t="s">
        <v>60</v>
      </c>
      <c r="B33" t="s">
        <v>61</v>
      </c>
      <c r="C33" t="s">
        <v>48</v>
      </c>
      <c r="D33" t="s">
        <v>49</v>
      </c>
      <c r="E33" t="s">
        <v>10</v>
      </c>
      <c r="F33" t="s">
        <v>50</v>
      </c>
      <c r="G33" s="9">
        <v>210538.31</v>
      </c>
      <c r="H33" s="9">
        <v>31580.746500000001</v>
      </c>
      <c r="N33" s="9">
        <v>31580.746500000001</v>
      </c>
      <c r="O33">
        <v>201912</v>
      </c>
      <c r="P33">
        <v>202001</v>
      </c>
      <c r="Q33" s="9">
        <f t="shared" si="0"/>
        <v>-31580.746500000001</v>
      </c>
      <c r="R33">
        <v>2019</v>
      </c>
      <c r="S33">
        <v>2020</v>
      </c>
      <c r="T33" t="s">
        <v>281</v>
      </c>
      <c r="U33" s="14">
        <f t="shared" si="1"/>
        <v>0</v>
      </c>
    </row>
    <row r="34" spans="1:21" x14ac:dyDescent="0.25">
      <c r="A34" t="s">
        <v>60</v>
      </c>
      <c r="B34" t="s">
        <v>61</v>
      </c>
      <c r="C34" t="s">
        <v>51</v>
      </c>
      <c r="D34" t="s">
        <v>52</v>
      </c>
      <c r="E34" t="s">
        <v>10</v>
      </c>
      <c r="F34" t="s">
        <v>53</v>
      </c>
      <c r="G34" s="9">
        <v>440</v>
      </c>
      <c r="H34" s="9">
        <v>66</v>
      </c>
      <c r="O34">
        <v>201912</v>
      </c>
      <c r="P34">
        <v>202001</v>
      </c>
      <c r="Q34" s="9">
        <f t="shared" si="0"/>
        <v>0</v>
      </c>
      <c r="R34">
        <v>2019</v>
      </c>
      <c r="S34">
        <v>2020</v>
      </c>
      <c r="T34" t="s">
        <v>281</v>
      </c>
      <c r="U34" s="14">
        <f t="shared" si="1"/>
        <v>66</v>
      </c>
    </row>
    <row r="35" spans="1:21" x14ac:dyDescent="0.25">
      <c r="A35" t="s">
        <v>60</v>
      </c>
      <c r="B35" t="s">
        <v>61</v>
      </c>
      <c r="C35" t="s">
        <v>65</v>
      </c>
      <c r="D35" t="s">
        <v>66</v>
      </c>
      <c r="E35" t="s">
        <v>10</v>
      </c>
      <c r="F35" t="s">
        <v>67</v>
      </c>
      <c r="G35" s="9">
        <v>30434.06</v>
      </c>
      <c r="H35" s="9">
        <v>4565.1090000000004</v>
      </c>
      <c r="O35">
        <v>201912</v>
      </c>
      <c r="P35">
        <v>202001</v>
      </c>
      <c r="Q35" s="9">
        <f t="shared" si="0"/>
        <v>0</v>
      </c>
      <c r="R35">
        <v>2019</v>
      </c>
      <c r="S35">
        <v>2020</v>
      </c>
      <c r="T35" t="s">
        <v>281</v>
      </c>
      <c r="U35" s="14">
        <f t="shared" si="1"/>
        <v>4565.1090000000004</v>
      </c>
    </row>
    <row r="36" spans="1:21" x14ac:dyDescent="0.25">
      <c r="A36" t="s">
        <v>60</v>
      </c>
      <c r="B36" t="s">
        <v>61</v>
      </c>
      <c r="C36" t="s">
        <v>68</v>
      </c>
      <c r="D36" t="s">
        <v>69</v>
      </c>
      <c r="E36" t="s">
        <v>10</v>
      </c>
      <c r="F36" t="s">
        <v>70</v>
      </c>
      <c r="G36" s="9">
        <v>307.41000000000003</v>
      </c>
      <c r="H36" s="9">
        <v>46.111499999999999</v>
      </c>
      <c r="O36">
        <v>201912</v>
      </c>
      <c r="P36">
        <v>202001</v>
      </c>
      <c r="Q36" s="9">
        <f t="shared" si="0"/>
        <v>0</v>
      </c>
      <c r="R36">
        <v>2019</v>
      </c>
      <c r="S36">
        <v>2020</v>
      </c>
      <c r="T36" t="s">
        <v>281</v>
      </c>
      <c r="U36" s="14">
        <f t="shared" si="1"/>
        <v>46.111499999999999</v>
      </c>
    </row>
    <row r="37" spans="1:21" x14ac:dyDescent="0.25">
      <c r="A37" t="s">
        <v>60</v>
      </c>
      <c r="B37" t="s">
        <v>61</v>
      </c>
      <c r="C37" t="s">
        <v>54</v>
      </c>
      <c r="D37" t="s">
        <v>55</v>
      </c>
      <c r="E37" t="s">
        <v>10</v>
      </c>
      <c r="F37" t="s">
        <v>56</v>
      </c>
      <c r="G37" s="9">
        <v>194253.04</v>
      </c>
      <c r="H37" s="9">
        <v>29137.955999999998</v>
      </c>
      <c r="O37">
        <v>201912</v>
      </c>
      <c r="P37">
        <v>202001</v>
      </c>
      <c r="Q37" s="9">
        <f t="shared" si="0"/>
        <v>0</v>
      </c>
      <c r="R37">
        <v>2019</v>
      </c>
      <c r="S37">
        <v>2020</v>
      </c>
      <c r="T37" t="s">
        <v>281</v>
      </c>
      <c r="U37" s="14">
        <f t="shared" si="1"/>
        <v>29137.955999999998</v>
      </c>
    </row>
    <row r="38" spans="1:21" x14ac:dyDescent="0.25">
      <c r="A38" t="s">
        <v>60</v>
      </c>
      <c r="B38" t="s">
        <v>61</v>
      </c>
      <c r="C38" t="s">
        <v>57</v>
      </c>
      <c r="D38" t="s">
        <v>58</v>
      </c>
      <c r="E38" t="s">
        <v>10</v>
      </c>
      <c r="F38" t="s">
        <v>59</v>
      </c>
      <c r="G38" s="9">
        <v>18187.490000000002</v>
      </c>
      <c r="H38" s="9">
        <v>2728.1235000000001</v>
      </c>
      <c r="O38">
        <v>201912</v>
      </c>
      <c r="P38">
        <v>202001</v>
      </c>
      <c r="Q38" s="9">
        <f t="shared" si="0"/>
        <v>0</v>
      </c>
      <c r="R38">
        <v>2019</v>
      </c>
      <c r="S38">
        <v>2020</v>
      </c>
      <c r="T38" t="s">
        <v>281</v>
      </c>
      <c r="U38" s="14">
        <f t="shared" si="1"/>
        <v>2728.1235000000001</v>
      </c>
    </row>
    <row r="39" spans="1:21" x14ac:dyDescent="0.25">
      <c r="A39" s="1" t="s">
        <v>6</v>
      </c>
      <c r="B39" s="1" t="s">
        <v>7</v>
      </c>
      <c r="C39" s="2" t="s">
        <v>73</v>
      </c>
      <c r="D39" s="1" t="s">
        <v>74</v>
      </c>
      <c r="E39" s="1" t="s">
        <v>10</v>
      </c>
      <c r="F39" s="1" t="s">
        <v>75</v>
      </c>
      <c r="G39" s="3">
        <v>252.6</v>
      </c>
      <c r="H39" s="3">
        <v>37.89</v>
      </c>
      <c r="I39" s="3">
        <v>37.89</v>
      </c>
      <c r="J39" s="3">
        <v>25.26</v>
      </c>
      <c r="K39" s="3">
        <v>63.15</v>
      </c>
      <c r="L39" s="3">
        <v>50.52</v>
      </c>
      <c r="M39" s="3">
        <v>37.89</v>
      </c>
      <c r="N39" s="3"/>
      <c r="O39" s="6">
        <v>202001</v>
      </c>
      <c r="P39" s="4">
        <v>202002</v>
      </c>
      <c r="Q39" s="9">
        <f t="shared" si="0"/>
        <v>0</v>
      </c>
      <c r="R39">
        <v>2020</v>
      </c>
      <c r="S39">
        <v>2020</v>
      </c>
      <c r="T39" t="s">
        <v>281</v>
      </c>
      <c r="U39" s="14">
        <f t="shared" si="1"/>
        <v>37.89</v>
      </c>
    </row>
    <row r="40" spans="1:21" x14ac:dyDescent="0.25">
      <c r="A40" s="1" t="s">
        <v>6</v>
      </c>
      <c r="B40" s="1" t="s">
        <v>7</v>
      </c>
      <c r="C40" s="1" t="s">
        <v>8</v>
      </c>
      <c r="D40" s="1" t="s">
        <v>9</v>
      </c>
      <c r="E40" s="1" t="s">
        <v>10</v>
      </c>
      <c r="F40" s="1" t="s">
        <v>11</v>
      </c>
      <c r="G40" s="3">
        <v>-1.0000000002037299E-2</v>
      </c>
      <c r="H40" s="3">
        <v>-1.50000000030559E-3</v>
      </c>
      <c r="I40" s="3">
        <v>-1.50000000030559E-3</v>
      </c>
      <c r="J40" s="3">
        <v>-1.0000000002037301E-3</v>
      </c>
      <c r="K40" s="3">
        <v>-2.5000000005093201E-3</v>
      </c>
      <c r="L40" s="3">
        <v>-2.0000000004074502E-3</v>
      </c>
      <c r="M40" s="3">
        <v>-1.50000000030559E-3</v>
      </c>
      <c r="N40" s="13"/>
      <c r="O40" s="6">
        <v>202001</v>
      </c>
      <c r="P40" s="4">
        <v>202002</v>
      </c>
      <c r="Q40" s="9">
        <f t="shared" si="0"/>
        <v>0</v>
      </c>
      <c r="R40">
        <v>2020</v>
      </c>
      <c r="S40">
        <v>2020</v>
      </c>
      <c r="T40" t="s">
        <v>281</v>
      </c>
      <c r="U40" s="14">
        <f t="shared" si="1"/>
        <v>-1.50000000030559E-3</v>
      </c>
    </row>
    <row r="41" spans="1:21" x14ac:dyDescent="0.25">
      <c r="A41" s="1" t="s">
        <v>6</v>
      </c>
      <c r="B41" s="1" t="s">
        <v>7</v>
      </c>
      <c r="C41" s="1" t="s">
        <v>76</v>
      </c>
      <c r="D41" s="1" t="s">
        <v>77</v>
      </c>
      <c r="E41" s="1" t="s">
        <v>10</v>
      </c>
      <c r="F41" s="1" t="s">
        <v>78</v>
      </c>
      <c r="G41" s="3">
        <v>528316.05000000005</v>
      </c>
      <c r="H41" s="3">
        <v>79247.407500000001</v>
      </c>
      <c r="I41" s="3">
        <v>79247.407500000001</v>
      </c>
      <c r="J41" s="3">
        <v>52831.605000000003</v>
      </c>
      <c r="K41" s="3">
        <v>132079.01250000001</v>
      </c>
      <c r="L41" s="3">
        <v>105663.21</v>
      </c>
      <c r="M41" s="3">
        <v>79247.407500000001</v>
      </c>
      <c r="N41" s="13"/>
      <c r="O41" s="6">
        <v>202001</v>
      </c>
      <c r="P41" s="4">
        <v>202002</v>
      </c>
      <c r="Q41" s="9">
        <f t="shared" si="0"/>
        <v>0</v>
      </c>
      <c r="R41">
        <v>2020</v>
      </c>
      <c r="S41">
        <v>2020</v>
      </c>
      <c r="T41" t="s">
        <v>281</v>
      </c>
      <c r="U41" s="14">
        <f t="shared" si="1"/>
        <v>79247.407500000001</v>
      </c>
    </row>
    <row r="42" spans="1:21" x14ac:dyDescent="0.25">
      <c r="A42" s="1" t="s">
        <v>6</v>
      </c>
      <c r="B42" s="1" t="s">
        <v>7</v>
      </c>
      <c r="C42" s="1" t="s">
        <v>12</v>
      </c>
      <c r="D42" s="1" t="s">
        <v>13</v>
      </c>
      <c r="E42" s="1" t="s">
        <v>10</v>
      </c>
      <c r="F42" s="1" t="s">
        <v>14</v>
      </c>
      <c r="G42" s="3">
        <v>2203.31</v>
      </c>
      <c r="H42" s="3">
        <v>330.49650000000003</v>
      </c>
      <c r="I42" s="3">
        <v>330.49650000000003</v>
      </c>
      <c r="J42" s="3">
        <v>220.33099999999999</v>
      </c>
      <c r="K42" s="3">
        <v>550.82749999999999</v>
      </c>
      <c r="L42" s="3">
        <v>440.66199999999998</v>
      </c>
      <c r="M42" s="3">
        <v>330.49650000000003</v>
      </c>
      <c r="N42" s="13"/>
      <c r="O42" s="6">
        <v>202001</v>
      </c>
      <c r="P42" s="4">
        <v>202002</v>
      </c>
      <c r="Q42" s="9">
        <f t="shared" si="0"/>
        <v>0</v>
      </c>
      <c r="R42">
        <v>2020</v>
      </c>
      <c r="S42">
        <v>2020</v>
      </c>
      <c r="T42" t="s">
        <v>281</v>
      </c>
      <c r="U42" s="14">
        <f t="shared" si="1"/>
        <v>330.49650000000003</v>
      </c>
    </row>
    <row r="43" spans="1:21" x14ac:dyDescent="0.25">
      <c r="A43" s="1" t="s">
        <v>6</v>
      </c>
      <c r="B43" s="1" t="s">
        <v>7</v>
      </c>
      <c r="C43" s="2" t="s">
        <v>79</v>
      </c>
      <c r="D43" s="2" t="s">
        <v>80</v>
      </c>
      <c r="E43" s="1" t="s">
        <v>10</v>
      </c>
      <c r="F43" s="1" t="s">
        <v>81</v>
      </c>
      <c r="G43" s="3">
        <v>16965.11</v>
      </c>
      <c r="H43" s="3">
        <v>2544.7665000000002</v>
      </c>
      <c r="I43" s="3">
        <v>2544.7665000000002</v>
      </c>
      <c r="J43" s="3">
        <v>1696.511</v>
      </c>
      <c r="K43" s="3">
        <v>4241.2775000000001</v>
      </c>
      <c r="L43" s="3">
        <v>3393.0219999999999</v>
      </c>
      <c r="M43" s="3">
        <v>2544.7665000000002</v>
      </c>
      <c r="N43" s="13"/>
      <c r="O43" s="6">
        <v>202001</v>
      </c>
      <c r="P43" s="4">
        <v>202002</v>
      </c>
      <c r="Q43" s="9">
        <f t="shared" si="0"/>
        <v>0</v>
      </c>
      <c r="R43">
        <v>2020</v>
      </c>
      <c r="S43">
        <v>2020</v>
      </c>
      <c r="T43" t="s">
        <v>281</v>
      </c>
      <c r="U43" s="14">
        <f t="shared" si="1"/>
        <v>2544.7665000000002</v>
      </c>
    </row>
    <row r="44" spans="1:21" x14ac:dyDescent="0.25">
      <c r="A44" s="1" t="s">
        <v>6</v>
      </c>
      <c r="B44" s="1" t="s">
        <v>7</v>
      </c>
      <c r="C44" s="1" t="s">
        <v>18</v>
      </c>
      <c r="D44" s="1" t="s">
        <v>19</v>
      </c>
      <c r="E44" s="1" t="s">
        <v>10</v>
      </c>
      <c r="F44" s="1" t="s">
        <v>20</v>
      </c>
      <c r="G44" s="3">
        <v>684.29</v>
      </c>
      <c r="H44" s="3">
        <v>102.6435</v>
      </c>
      <c r="I44" s="3">
        <v>102.6435</v>
      </c>
      <c r="J44" s="3">
        <v>68.429000000000002</v>
      </c>
      <c r="K44" s="3">
        <v>171.07249999999999</v>
      </c>
      <c r="L44" s="3">
        <v>136.858</v>
      </c>
      <c r="M44" s="3">
        <v>102.6435</v>
      </c>
      <c r="N44" s="13"/>
      <c r="O44" s="6">
        <v>202001</v>
      </c>
      <c r="P44" s="4">
        <v>202002</v>
      </c>
      <c r="Q44" s="9">
        <f t="shared" si="0"/>
        <v>0</v>
      </c>
      <c r="R44">
        <v>2020</v>
      </c>
      <c r="S44">
        <v>2020</v>
      </c>
      <c r="T44" t="s">
        <v>281</v>
      </c>
      <c r="U44" s="14">
        <f t="shared" si="1"/>
        <v>102.6435</v>
      </c>
    </row>
    <row r="45" spans="1:21" x14ac:dyDescent="0.25">
      <c r="A45" s="1" t="s">
        <v>6</v>
      </c>
      <c r="B45" s="1" t="s">
        <v>7</v>
      </c>
      <c r="C45" s="1" t="s">
        <v>21</v>
      </c>
      <c r="D45" s="1" t="s">
        <v>22</v>
      </c>
      <c r="E45" s="1" t="s">
        <v>10</v>
      </c>
      <c r="F45" s="1" t="s">
        <v>23</v>
      </c>
      <c r="G45" s="3">
        <v>5552.21</v>
      </c>
      <c r="H45" s="3">
        <v>832.83150000000001</v>
      </c>
      <c r="I45" s="3">
        <v>832.83150000000001</v>
      </c>
      <c r="J45" s="3">
        <v>555.221</v>
      </c>
      <c r="K45" s="3">
        <v>1388.0525</v>
      </c>
      <c r="L45" s="3">
        <v>1110.442</v>
      </c>
      <c r="M45" s="3">
        <v>832.83150000000001</v>
      </c>
      <c r="N45" s="13"/>
      <c r="O45" s="6">
        <v>202001</v>
      </c>
      <c r="P45" s="4">
        <v>202002</v>
      </c>
      <c r="Q45" s="9">
        <f t="shared" si="0"/>
        <v>0</v>
      </c>
      <c r="R45">
        <v>2020</v>
      </c>
      <c r="S45">
        <v>2020</v>
      </c>
      <c r="T45" t="s">
        <v>281</v>
      </c>
      <c r="U45" s="14">
        <f t="shared" si="1"/>
        <v>832.83150000000001</v>
      </c>
    </row>
    <row r="46" spans="1:21" x14ac:dyDescent="0.25">
      <c r="A46" s="1" t="s">
        <v>6</v>
      </c>
      <c r="B46" s="1" t="s">
        <v>7</v>
      </c>
      <c r="C46" s="1" t="s">
        <v>24</v>
      </c>
      <c r="D46" s="1" t="s">
        <v>25</v>
      </c>
      <c r="E46" s="1" t="s">
        <v>10</v>
      </c>
      <c r="F46" s="1" t="s">
        <v>26</v>
      </c>
      <c r="G46" s="3">
        <v>19294.8</v>
      </c>
      <c r="H46" s="3">
        <v>2894.22</v>
      </c>
      <c r="I46" s="3">
        <v>2894.22</v>
      </c>
      <c r="J46" s="3">
        <v>1929.48</v>
      </c>
      <c r="K46" s="3">
        <v>4823.7</v>
      </c>
      <c r="L46" s="3">
        <v>3858.96</v>
      </c>
      <c r="M46" s="3">
        <v>2894.22</v>
      </c>
      <c r="N46" s="13"/>
      <c r="O46" s="6">
        <v>202001</v>
      </c>
      <c r="P46" s="4">
        <v>202002</v>
      </c>
      <c r="Q46" s="9">
        <f t="shared" si="0"/>
        <v>0</v>
      </c>
      <c r="R46">
        <v>2020</v>
      </c>
      <c r="S46">
        <v>2020</v>
      </c>
      <c r="T46" t="s">
        <v>281</v>
      </c>
      <c r="U46" s="14">
        <f t="shared" si="1"/>
        <v>2894.22</v>
      </c>
    </row>
    <row r="47" spans="1:21" x14ac:dyDescent="0.25">
      <c r="A47" s="1" t="s">
        <v>6</v>
      </c>
      <c r="B47" s="1" t="s">
        <v>7</v>
      </c>
      <c r="C47" s="2" t="s">
        <v>82</v>
      </c>
      <c r="D47" s="2" t="s">
        <v>83</v>
      </c>
      <c r="E47" s="1" t="s">
        <v>10</v>
      </c>
      <c r="F47" s="1" t="s">
        <v>84</v>
      </c>
      <c r="G47" s="3">
        <v>7969.48</v>
      </c>
      <c r="H47" s="3">
        <v>1195.422</v>
      </c>
      <c r="I47" s="3">
        <v>1195.422</v>
      </c>
      <c r="J47" s="3">
        <v>796.94799999999998</v>
      </c>
      <c r="K47" s="3">
        <v>1992.37</v>
      </c>
      <c r="L47" s="3">
        <v>1593.896</v>
      </c>
      <c r="M47" s="3">
        <v>1195.422</v>
      </c>
      <c r="N47" s="13"/>
      <c r="O47" s="6">
        <v>202001</v>
      </c>
      <c r="P47" s="4">
        <v>202002</v>
      </c>
      <c r="Q47" s="9">
        <f t="shared" si="0"/>
        <v>0</v>
      </c>
      <c r="R47">
        <v>2020</v>
      </c>
      <c r="S47">
        <v>2020</v>
      </c>
      <c r="T47" t="s">
        <v>281</v>
      </c>
      <c r="U47" s="14">
        <f t="shared" si="1"/>
        <v>1195.422</v>
      </c>
    </row>
    <row r="48" spans="1:21" x14ac:dyDescent="0.25">
      <c r="A48" s="1" t="s">
        <v>6</v>
      </c>
      <c r="B48" s="1" t="s">
        <v>7</v>
      </c>
      <c r="C48" s="2" t="s">
        <v>85</v>
      </c>
      <c r="D48" s="2" t="s">
        <v>86</v>
      </c>
      <c r="E48" s="1" t="s">
        <v>10</v>
      </c>
      <c r="F48" s="1" t="s">
        <v>87</v>
      </c>
      <c r="G48" s="3">
        <v>31159.63</v>
      </c>
      <c r="H48" s="3">
        <v>4673.9444999999996</v>
      </c>
      <c r="I48" s="3">
        <v>4673.9444999999996</v>
      </c>
      <c r="J48" s="3">
        <v>3115.9630000000002</v>
      </c>
      <c r="K48" s="3">
        <v>7789.9075000000003</v>
      </c>
      <c r="L48" s="3">
        <v>6231.9260000000004</v>
      </c>
      <c r="M48" s="3">
        <v>4673.9444999999996</v>
      </c>
      <c r="N48" s="13"/>
      <c r="O48" s="6">
        <v>202001</v>
      </c>
      <c r="P48" s="4">
        <v>202002</v>
      </c>
      <c r="Q48" s="9">
        <f t="shared" si="0"/>
        <v>0</v>
      </c>
      <c r="R48">
        <v>2020</v>
      </c>
      <c r="S48">
        <v>2020</v>
      </c>
      <c r="T48" t="s">
        <v>281</v>
      </c>
      <c r="U48" s="14">
        <f t="shared" si="1"/>
        <v>4673.9444999999996</v>
      </c>
    </row>
    <row r="49" spans="1:21" x14ac:dyDescent="0.25">
      <c r="A49" s="1" t="s">
        <v>6</v>
      </c>
      <c r="B49" s="1" t="s">
        <v>7</v>
      </c>
      <c r="C49" s="1" t="s">
        <v>30</v>
      </c>
      <c r="D49" s="1" t="s">
        <v>31</v>
      </c>
      <c r="E49" s="1" t="s">
        <v>10</v>
      </c>
      <c r="F49" s="1" t="s">
        <v>32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13"/>
      <c r="O49" s="6">
        <v>202001</v>
      </c>
      <c r="P49" s="4">
        <v>202002</v>
      </c>
      <c r="Q49" s="9">
        <f t="shared" si="0"/>
        <v>0</v>
      </c>
      <c r="R49">
        <v>2020</v>
      </c>
      <c r="S49">
        <v>2020</v>
      </c>
      <c r="T49" t="s">
        <v>281</v>
      </c>
      <c r="U49" s="14">
        <f t="shared" si="1"/>
        <v>0</v>
      </c>
    </row>
    <row r="50" spans="1:21" x14ac:dyDescent="0.25">
      <c r="A50" s="1" t="s">
        <v>6</v>
      </c>
      <c r="B50" s="1" t="s">
        <v>7</v>
      </c>
      <c r="C50" s="1" t="s">
        <v>36</v>
      </c>
      <c r="D50" s="1" t="s">
        <v>37</v>
      </c>
      <c r="E50" s="1" t="s">
        <v>10</v>
      </c>
      <c r="F50" s="1" t="s">
        <v>38</v>
      </c>
      <c r="G50" s="3">
        <v>2384.6799999999998</v>
      </c>
      <c r="H50" s="3">
        <v>357.702</v>
      </c>
      <c r="I50" s="3">
        <v>357.702</v>
      </c>
      <c r="J50" s="3">
        <v>238.46799999999999</v>
      </c>
      <c r="K50" s="3">
        <v>596.16999999999996</v>
      </c>
      <c r="L50" s="3">
        <v>476.93599999999998</v>
      </c>
      <c r="M50" s="3">
        <v>357.702</v>
      </c>
      <c r="N50" s="13"/>
      <c r="O50" s="6">
        <v>202001</v>
      </c>
      <c r="P50" s="4">
        <v>202002</v>
      </c>
      <c r="Q50" s="9">
        <f t="shared" si="0"/>
        <v>0</v>
      </c>
      <c r="R50">
        <v>2020</v>
      </c>
      <c r="S50">
        <v>2020</v>
      </c>
      <c r="T50" t="s">
        <v>281</v>
      </c>
      <c r="U50" s="14">
        <f t="shared" si="1"/>
        <v>357.702</v>
      </c>
    </row>
    <row r="51" spans="1:21" x14ac:dyDescent="0.25">
      <c r="A51" s="1" t="s">
        <v>6</v>
      </c>
      <c r="B51" s="1" t="s">
        <v>7</v>
      </c>
      <c r="C51" s="1" t="s">
        <v>39</v>
      </c>
      <c r="D51" s="1" t="s">
        <v>40</v>
      </c>
      <c r="E51" s="1" t="s">
        <v>10</v>
      </c>
      <c r="F51" s="1" t="s">
        <v>41</v>
      </c>
      <c r="G51" s="3">
        <v>1225.02</v>
      </c>
      <c r="H51" s="3">
        <v>183.75299999999999</v>
      </c>
      <c r="I51" s="3">
        <v>183.75299999999999</v>
      </c>
      <c r="J51" s="3">
        <v>122.502</v>
      </c>
      <c r="K51" s="3">
        <v>306.255</v>
      </c>
      <c r="L51" s="3">
        <v>245.00399999999999</v>
      </c>
      <c r="M51" s="3">
        <v>183.75299999999999</v>
      </c>
      <c r="N51" s="13"/>
      <c r="O51" s="6">
        <v>202001</v>
      </c>
      <c r="P51" s="4">
        <v>202002</v>
      </c>
      <c r="Q51" s="9">
        <f t="shared" si="0"/>
        <v>0</v>
      </c>
      <c r="R51">
        <v>2020</v>
      </c>
      <c r="S51">
        <v>2020</v>
      </c>
      <c r="T51" t="s">
        <v>281</v>
      </c>
      <c r="U51" s="14">
        <f t="shared" si="1"/>
        <v>183.75299999999999</v>
      </c>
    </row>
    <row r="52" spans="1:21" x14ac:dyDescent="0.25">
      <c r="A52" s="1" t="s">
        <v>6</v>
      </c>
      <c r="B52" s="1" t="s">
        <v>7</v>
      </c>
      <c r="C52" s="1" t="s">
        <v>45</v>
      </c>
      <c r="D52" s="1" t="s">
        <v>46</v>
      </c>
      <c r="E52" s="1" t="s">
        <v>10</v>
      </c>
      <c r="F52" s="1" t="s">
        <v>47</v>
      </c>
      <c r="G52" s="3">
        <v>785.06</v>
      </c>
      <c r="H52" s="3">
        <v>117.759</v>
      </c>
      <c r="I52" s="3">
        <v>117.759</v>
      </c>
      <c r="J52" s="3">
        <v>78.506</v>
      </c>
      <c r="K52" s="3">
        <v>196.26499999999999</v>
      </c>
      <c r="L52" s="3">
        <v>157.012</v>
      </c>
      <c r="M52" s="3">
        <v>117.759</v>
      </c>
      <c r="N52" s="13"/>
      <c r="O52" s="6">
        <v>202001</v>
      </c>
      <c r="P52" s="4">
        <v>202002</v>
      </c>
      <c r="Q52" s="9">
        <f t="shared" si="0"/>
        <v>0</v>
      </c>
      <c r="R52">
        <v>2020</v>
      </c>
      <c r="S52">
        <v>2020</v>
      </c>
      <c r="T52" t="s">
        <v>281</v>
      </c>
      <c r="U52" s="14">
        <f t="shared" si="1"/>
        <v>117.759</v>
      </c>
    </row>
    <row r="53" spans="1:21" x14ac:dyDescent="0.25">
      <c r="A53" s="1" t="s">
        <v>6</v>
      </c>
      <c r="B53" s="1" t="s">
        <v>7</v>
      </c>
      <c r="C53" s="1" t="s">
        <v>48</v>
      </c>
      <c r="D53" s="1" t="s">
        <v>49</v>
      </c>
      <c r="E53" s="1" t="s">
        <v>10</v>
      </c>
      <c r="F53" s="1" t="s">
        <v>50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13"/>
      <c r="O53" s="6">
        <v>202001</v>
      </c>
      <c r="P53" s="4">
        <v>202002</v>
      </c>
      <c r="Q53" s="9">
        <f t="shared" si="0"/>
        <v>0</v>
      </c>
      <c r="R53">
        <v>2020</v>
      </c>
      <c r="S53">
        <v>2020</v>
      </c>
      <c r="T53" t="s">
        <v>281</v>
      </c>
      <c r="U53" s="14">
        <f t="shared" si="1"/>
        <v>0</v>
      </c>
    </row>
    <row r="54" spans="1:21" x14ac:dyDescent="0.25">
      <c r="A54" s="1" t="s">
        <v>6</v>
      </c>
      <c r="B54" s="1" t="s">
        <v>7</v>
      </c>
      <c r="C54" s="1" t="s">
        <v>51</v>
      </c>
      <c r="D54" s="1" t="s">
        <v>52</v>
      </c>
      <c r="E54" s="1" t="s">
        <v>10</v>
      </c>
      <c r="F54" s="1" t="s">
        <v>53</v>
      </c>
      <c r="G54" s="3">
        <v>7060.96</v>
      </c>
      <c r="H54" s="3">
        <v>1059.144</v>
      </c>
      <c r="I54" s="3">
        <v>1059.144</v>
      </c>
      <c r="J54" s="3">
        <v>706.096</v>
      </c>
      <c r="K54" s="3">
        <v>1765.24</v>
      </c>
      <c r="L54" s="3">
        <v>1412.192</v>
      </c>
      <c r="M54" s="3">
        <v>1059.144</v>
      </c>
      <c r="N54" s="13"/>
      <c r="O54" s="6">
        <v>202001</v>
      </c>
      <c r="P54" s="4">
        <v>202002</v>
      </c>
      <c r="Q54" s="9">
        <f t="shared" si="0"/>
        <v>0</v>
      </c>
      <c r="R54">
        <v>2020</v>
      </c>
      <c r="S54">
        <v>2020</v>
      </c>
      <c r="T54" t="s">
        <v>281</v>
      </c>
      <c r="U54" s="14">
        <f t="shared" si="1"/>
        <v>1059.144</v>
      </c>
    </row>
    <row r="55" spans="1:21" x14ac:dyDescent="0.25">
      <c r="A55" s="1" t="s">
        <v>6</v>
      </c>
      <c r="B55" s="1" t="s">
        <v>7</v>
      </c>
      <c r="C55" s="1" t="s">
        <v>54</v>
      </c>
      <c r="D55" s="1" t="s">
        <v>55</v>
      </c>
      <c r="E55" s="1" t="s">
        <v>10</v>
      </c>
      <c r="F55" s="1" t="s">
        <v>56</v>
      </c>
      <c r="G55" s="3">
        <v>14882.02</v>
      </c>
      <c r="H55" s="3">
        <v>2232.3029999999999</v>
      </c>
      <c r="I55" s="3">
        <v>2232.3029999999999</v>
      </c>
      <c r="J55" s="3">
        <v>1488.202</v>
      </c>
      <c r="K55" s="3">
        <v>3720.5050000000001</v>
      </c>
      <c r="L55" s="3">
        <v>2976.404</v>
      </c>
      <c r="M55" s="3">
        <v>2232.3029999999999</v>
      </c>
      <c r="N55" s="13"/>
      <c r="O55" s="6">
        <v>202001</v>
      </c>
      <c r="P55" s="4">
        <v>202002</v>
      </c>
      <c r="Q55" s="9">
        <f t="shared" si="0"/>
        <v>0</v>
      </c>
      <c r="R55">
        <v>2020</v>
      </c>
      <c r="S55">
        <v>2020</v>
      </c>
      <c r="T55" t="s">
        <v>281</v>
      </c>
      <c r="U55" s="14">
        <f t="shared" si="1"/>
        <v>2232.3029999999999</v>
      </c>
    </row>
    <row r="56" spans="1:21" x14ac:dyDescent="0.25">
      <c r="A56" s="1" t="s">
        <v>6</v>
      </c>
      <c r="B56" s="1" t="s">
        <v>7</v>
      </c>
      <c r="C56" s="1" t="s">
        <v>57</v>
      </c>
      <c r="D56" s="1" t="s">
        <v>58</v>
      </c>
      <c r="E56" s="1" t="s">
        <v>10</v>
      </c>
      <c r="F56" s="1" t="s">
        <v>59</v>
      </c>
      <c r="G56" s="3">
        <v>-18187.490000000002</v>
      </c>
      <c r="H56" s="3">
        <v>-2728.1235000000001</v>
      </c>
      <c r="I56" s="3">
        <v>-2728.1235000000001</v>
      </c>
      <c r="J56" s="3">
        <v>-1818.749</v>
      </c>
      <c r="K56" s="3">
        <v>-4546.8725000000004</v>
      </c>
      <c r="L56" s="3">
        <v>-3637.498</v>
      </c>
      <c r="M56" s="3">
        <v>-2728.1235000000001</v>
      </c>
      <c r="N56" s="13"/>
      <c r="O56" s="6">
        <v>202001</v>
      </c>
      <c r="P56" s="4">
        <v>202002</v>
      </c>
      <c r="Q56" s="9">
        <f t="shared" si="0"/>
        <v>0</v>
      </c>
      <c r="R56">
        <v>2020</v>
      </c>
      <c r="S56">
        <v>2020</v>
      </c>
      <c r="T56" t="s">
        <v>281</v>
      </c>
      <c r="U56" s="14">
        <f t="shared" si="1"/>
        <v>-2728.1235000000001</v>
      </c>
    </row>
    <row r="57" spans="1:21" x14ac:dyDescent="0.25">
      <c r="A57" s="1" t="s">
        <v>60</v>
      </c>
      <c r="B57" s="1" t="s">
        <v>61</v>
      </c>
      <c r="C57" s="2" t="s">
        <v>73</v>
      </c>
      <c r="D57" s="2" t="s">
        <v>74</v>
      </c>
      <c r="E57" s="1" t="s">
        <v>10</v>
      </c>
      <c r="F57" s="1" t="s">
        <v>75</v>
      </c>
      <c r="G57" s="3">
        <v>252.54</v>
      </c>
      <c r="H57" s="3">
        <v>37.881</v>
      </c>
      <c r="I57" s="3">
        <v>37.881</v>
      </c>
      <c r="J57" s="3">
        <v>25.254000000000001</v>
      </c>
      <c r="K57" s="3">
        <v>63.134999999999998</v>
      </c>
      <c r="L57" s="3">
        <v>50.508000000000003</v>
      </c>
      <c r="M57" s="3">
        <v>37.881</v>
      </c>
      <c r="N57" s="13"/>
      <c r="O57" s="6">
        <v>202001</v>
      </c>
      <c r="P57" s="4">
        <v>202002</v>
      </c>
      <c r="Q57" s="9">
        <f t="shared" si="0"/>
        <v>0</v>
      </c>
      <c r="R57">
        <v>2020</v>
      </c>
      <c r="S57">
        <v>2020</v>
      </c>
      <c r="T57" t="s">
        <v>281</v>
      </c>
      <c r="U57" s="14">
        <f t="shared" si="1"/>
        <v>37.881</v>
      </c>
    </row>
    <row r="58" spans="1:21" x14ac:dyDescent="0.25">
      <c r="A58" s="1" t="s">
        <v>60</v>
      </c>
      <c r="B58" s="1" t="s">
        <v>61</v>
      </c>
      <c r="C58" s="1" t="s">
        <v>8</v>
      </c>
      <c r="D58" s="1" t="s">
        <v>9</v>
      </c>
      <c r="E58" s="1" t="s">
        <v>10</v>
      </c>
      <c r="F58" s="1" t="s">
        <v>11</v>
      </c>
      <c r="G58" s="3">
        <v>-1.0000000002037299E-2</v>
      </c>
      <c r="H58" s="3">
        <v>-1.50000000030559E-3</v>
      </c>
      <c r="I58" s="3">
        <v>-1.50000000030559E-3</v>
      </c>
      <c r="J58" s="3">
        <v>-1.0000000002037301E-3</v>
      </c>
      <c r="K58" s="3">
        <v>-2.5000000005093201E-3</v>
      </c>
      <c r="L58" s="3">
        <v>-2.0000000004074502E-3</v>
      </c>
      <c r="M58" s="3">
        <v>-1.50000000030559E-3</v>
      </c>
      <c r="N58" s="13"/>
      <c r="O58" s="6">
        <v>202001</v>
      </c>
      <c r="P58" s="4">
        <v>202002</v>
      </c>
      <c r="Q58" s="9">
        <f t="shared" si="0"/>
        <v>0</v>
      </c>
      <c r="R58">
        <v>2020</v>
      </c>
      <c r="S58">
        <v>2020</v>
      </c>
      <c r="T58" t="s">
        <v>281</v>
      </c>
      <c r="U58" s="14">
        <f t="shared" si="1"/>
        <v>-1.50000000030559E-3</v>
      </c>
    </row>
    <row r="59" spans="1:21" x14ac:dyDescent="0.25">
      <c r="A59" s="1" t="s">
        <v>60</v>
      </c>
      <c r="B59" s="1" t="s">
        <v>61</v>
      </c>
      <c r="C59" s="1" t="s">
        <v>88</v>
      </c>
      <c r="D59" s="1" t="s">
        <v>89</v>
      </c>
      <c r="E59" s="1" t="s">
        <v>10</v>
      </c>
      <c r="F59" s="1" t="s">
        <v>90</v>
      </c>
      <c r="G59" s="3">
        <v>1100.45</v>
      </c>
      <c r="H59" s="3">
        <v>165.0675</v>
      </c>
      <c r="I59" s="3">
        <v>165.0675</v>
      </c>
      <c r="J59" s="3">
        <v>110.045</v>
      </c>
      <c r="K59" s="3">
        <v>275.11250000000001</v>
      </c>
      <c r="L59" s="3">
        <v>220.09</v>
      </c>
      <c r="M59" s="3">
        <v>165.0675</v>
      </c>
      <c r="N59" s="13"/>
      <c r="O59" s="6">
        <v>202001</v>
      </c>
      <c r="P59" s="4">
        <v>202002</v>
      </c>
      <c r="Q59" s="9">
        <f t="shared" si="0"/>
        <v>0</v>
      </c>
      <c r="R59">
        <v>2020</v>
      </c>
      <c r="S59">
        <v>2020</v>
      </c>
      <c r="T59" t="s">
        <v>281</v>
      </c>
      <c r="U59" s="14">
        <f t="shared" si="1"/>
        <v>165.0675</v>
      </c>
    </row>
    <row r="60" spans="1:21" x14ac:dyDescent="0.25">
      <c r="A60" s="1" t="s">
        <v>60</v>
      </c>
      <c r="B60" s="1" t="s">
        <v>61</v>
      </c>
      <c r="C60" s="2" t="s">
        <v>91</v>
      </c>
      <c r="D60" s="2" t="s">
        <v>92</v>
      </c>
      <c r="E60" s="1" t="s">
        <v>10</v>
      </c>
      <c r="F60" s="1" t="s">
        <v>93</v>
      </c>
      <c r="G60" s="3">
        <v>9939.2000000000007</v>
      </c>
      <c r="H60" s="3">
        <v>1490.88</v>
      </c>
      <c r="I60" s="3">
        <v>1490.88</v>
      </c>
      <c r="J60" s="3">
        <v>993.92</v>
      </c>
      <c r="K60" s="3">
        <v>2484.8000000000002</v>
      </c>
      <c r="L60" s="3">
        <v>1987.84</v>
      </c>
      <c r="M60" s="3">
        <v>1490.88</v>
      </c>
      <c r="N60" s="13">
        <f>H60*0.6</f>
        <v>894.52800000000002</v>
      </c>
      <c r="O60" s="6">
        <v>202001</v>
      </c>
      <c r="P60" s="4">
        <v>202002</v>
      </c>
      <c r="Q60" s="9">
        <f t="shared" si="0"/>
        <v>-894.52800000000002</v>
      </c>
      <c r="R60">
        <v>2020</v>
      </c>
      <c r="S60">
        <v>2020</v>
      </c>
      <c r="T60" t="s">
        <v>281</v>
      </c>
      <c r="U60" s="14">
        <f t="shared" si="1"/>
        <v>596.35200000000009</v>
      </c>
    </row>
    <row r="61" spans="1:21" x14ac:dyDescent="0.25">
      <c r="A61" s="1" t="s">
        <v>60</v>
      </c>
      <c r="B61" s="1" t="s">
        <v>61</v>
      </c>
      <c r="C61" s="2" t="s">
        <v>94</v>
      </c>
      <c r="D61" s="2" t="s">
        <v>95</v>
      </c>
      <c r="E61" s="1" t="s">
        <v>10</v>
      </c>
      <c r="F61" s="1" t="s">
        <v>96</v>
      </c>
      <c r="G61" s="3">
        <v>3019.95</v>
      </c>
      <c r="H61" s="3">
        <v>452.99250000000001</v>
      </c>
      <c r="I61" s="3">
        <v>452.99250000000001</v>
      </c>
      <c r="J61" s="3">
        <v>301.995</v>
      </c>
      <c r="K61" s="3">
        <v>754.98749999999995</v>
      </c>
      <c r="L61" s="3">
        <v>603.99</v>
      </c>
      <c r="M61" s="3">
        <v>452.99250000000001</v>
      </c>
      <c r="N61" s="13"/>
      <c r="O61" s="6">
        <v>202001</v>
      </c>
      <c r="P61" s="4">
        <v>202002</v>
      </c>
      <c r="Q61" s="9">
        <f t="shared" si="0"/>
        <v>0</v>
      </c>
      <c r="R61">
        <v>2020</v>
      </c>
      <c r="S61">
        <v>2020</v>
      </c>
      <c r="T61" t="s">
        <v>281</v>
      </c>
      <c r="U61" s="14">
        <f t="shared" si="1"/>
        <v>452.99250000000001</v>
      </c>
    </row>
    <row r="62" spans="1:21" x14ac:dyDescent="0.25">
      <c r="A62" s="1" t="s">
        <v>60</v>
      </c>
      <c r="B62" s="1" t="s">
        <v>61</v>
      </c>
      <c r="C62" s="1" t="s">
        <v>97</v>
      </c>
      <c r="D62" s="1" t="s">
        <v>98</v>
      </c>
      <c r="E62" s="1" t="s">
        <v>10</v>
      </c>
      <c r="F62" s="1" t="s">
        <v>99</v>
      </c>
      <c r="G62" s="3">
        <v>348677</v>
      </c>
      <c r="H62" s="3">
        <v>52301.55</v>
      </c>
      <c r="I62" s="3">
        <v>52301.55</v>
      </c>
      <c r="J62" s="3">
        <v>34867.699999999997</v>
      </c>
      <c r="K62" s="3">
        <v>87169.25</v>
      </c>
      <c r="L62" s="3">
        <v>69735.399999999994</v>
      </c>
      <c r="M62" s="3">
        <v>52301.55</v>
      </c>
      <c r="N62" s="13"/>
      <c r="O62" s="6">
        <v>202001</v>
      </c>
      <c r="P62" s="4">
        <v>202002</v>
      </c>
      <c r="Q62" s="9">
        <f t="shared" si="0"/>
        <v>0</v>
      </c>
      <c r="R62">
        <v>2020</v>
      </c>
      <c r="S62">
        <v>2020</v>
      </c>
      <c r="T62" t="s">
        <v>281</v>
      </c>
      <c r="U62" s="14">
        <f t="shared" si="1"/>
        <v>52301.55</v>
      </c>
    </row>
    <row r="63" spans="1:21" x14ac:dyDescent="0.25">
      <c r="A63" s="1" t="s">
        <v>60</v>
      </c>
      <c r="B63" s="1" t="s">
        <v>61</v>
      </c>
      <c r="C63" s="1" t="s">
        <v>100</v>
      </c>
      <c r="D63" s="1" t="s">
        <v>101</v>
      </c>
      <c r="E63" s="1" t="s">
        <v>10</v>
      </c>
      <c r="F63" s="1" t="s">
        <v>102</v>
      </c>
      <c r="G63" s="3">
        <v>1222</v>
      </c>
      <c r="H63" s="3">
        <v>183.3</v>
      </c>
      <c r="I63" s="3">
        <v>183.3</v>
      </c>
      <c r="J63" s="3">
        <v>122.2</v>
      </c>
      <c r="K63" s="3">
        <v>305.5</v>
      </c>
      <c r="L63" s="3">
        <v>244.4</v>
      </c>
      <c r="M63" s="3">
        <v>183.3</v>
      </c>
      <c r="N63" s="13"/>
      <c r="O63" s="6">
        <v>202001</v>
      </c>
      <c r="P63" s="4">
        <v>202002</v>
      </c>
      <c r="Q63" s="9">
        <f t="shared" si="0"/>
        <v>0</v>
      </c>
      <c r="R63">
        <v>2020</v>
      </c>
      <c r="S63">
        <v>2020</v>
      </c>
      <c r="T63" t="s">
        <v>281</v>
      </c>
      <c r="U63" s="14">
        <f t="shared" si="1"/>
        <v>183.3</v>
      </c>
    </row>
    <row r="64" spans="1:21" x14ac:dyDescent="0.25">
      <c r="A64" s="1" t="s">
        <v>60</v>
      </c>
      <c r="B64" s="1" t="s">
        <v>61</v>
      </c>
      <c r="C64" s="1" t="s">
        <v>12</v>
      </c>
      <c r="D64" s="1" t="s">
        <v>13</v>
      </c>
      <c r="E64" s="1" t="s">
        <v>10</v>
      </c>
      <c r="F64" s="1" t="s">
        <v>14</v>
      </c>
      <c r="G64" s="3">
        <v>2203.31</v>
      </c>
      <c r="H64" s="3">
        <v>330.49650000000003</v>
      </c>
      <c r="I64" s="3">
        <v>330.49650000000003</v>
      </c>
      <c r="J64" s="3">
        <v>220.33099999999999</v>
      </c>
      <c r="K64" s="3">
        <v>550.82749999999999</v>
      </c>
      <c r="L64" s="3">
        <v>440.66199999999998</v>
      </c>
      <c r="M64" s="3">
        <v>330.49650000000003</v>
      </c>
      <c r="N64" s="13"/>
      <c r="O64" s="6">
        <v>202001</v>
      </c>
      <c r="P64" s="4">
        <v>202002</v>
      </c>
      <c r="Q64" s="9">
        <f t="shared" si="0"/>
        <v>0</v>
      </c>
      <c r="R64">
        <v>2020</v>
      </c>
      <c r="S64">
        <v>2020</v>
      </c>
      <c r="T64" t="s">
        <v>281</v>
      </c>
      <c r="U64" s="14">
        <f t="shared" si="1"/>
        <v>330.49650000000003</v>
      </c>
    </row>
    <row r="65" spans="1:21" x14ac:dyDescent="0.25">
      <c r="A65" s="1" t="s">
        <v>60</v>
      </c>
      <c r="B65" s="1" t="s">
        <v>61</v>
      </c>
      <c r="C65" s="1" t="s">
        <v>62</v>
      </c>
      <c r="D65" s="1" t="s">
        <v>63</v>
      </c>
      <c r="E65" s="1" t="s">
        <v>10</v>
      </c>
      <c r="F65" s="1" t="s">
        <v>64</v>
      </c>
      <c r="G65" s="3">
        <v>6092.36</v>
      </c>
      <c r="H65" s="3">
        <v>913.85400000000004</v>
      </c>
      <c r="I65" s="3">
        <v>913.85400000000004</v>
      </c>
      <c r="J65" s="3">
        <v>609.23599999999999</v>
      </c>
      <c r="K65" s="3">
        <v>1523.09</v>
      </c>
      <c r="L65" s="3">
        <v>1218.472</v>
      </c>
      <c r="M65" s="3">
        <v>913.85400000000004</v>
      </c>
      <c r="N65" s="13"/>
      <c r="O65" s="6">
        <v>202001</v>
      </c>
      <c r="P65" s="4">
        <v>202002</v>
      </c>
      <c r="Q65" s="9">
        <f t="shared" si="0"/>
        <v>0</v>
      </c>
      <c r="R65">
        <v>2020</v>
      </c>
      <c r="S65">
        <v>2020</v>
      </c>
      <c r="T65" t="s">
        <v>281</v>
      </c>
      <c r="U65" s="14">
        <f t="shared" si="1"/>
        <v>913.85400000000004</v>
      </c>
    </row>
    <row r="66" spans="1:21" x14ac:dyDescent="0.25">
      <c r="A66" s="1" t="s">
        <v>60</v>
      </c>
      <c r="B66" s="1" t="s">
        <v>61</v>
      </c>
      <c r="C66" s="2" t="s">
        <v>79</v>
      </c>
      <c r="D66" s="2" t="s">
        <v>80</v>
      </c>
      <c r="E66" s="1" t="s">
        <v>10</v>
      </c>
      <c r="F66" s="1" t="s">
        <v>81</v>
      </c>
      <c r="G66" s="3">
        <v>16964.939999999999</v>
      </c>
      <c r="H66" s="3">
        <v>2544.741</v>
      </c>
      <c r="I66" s="3">
        <v>2544.741</v>
      </c>
      <c r="J66" s="3">
        <v>1696.4939999999999</v>
      </c>
      <c r="K66" s="3">
        <v>4241.2349999999997</v>
      </c>
      <c r="L66" s="3">
        <v>3392.9879999999998</v>
      </c>
      <c r="M66" s="3">
        <v>2544.741</v>
      </c>
      <c r="N66" s="13"/>
      <c r="O66" s="6">
        <v>202001</v>
      </c>
      <c r="P66" s="4">
        <v>202002</v>
      </c>
      <c r="Q66" s="9">
        <f t="shared" si="0"/>
        <v>0</v>
      </c>
      <c r="R66">
        <v>2020</v>
      </c>
      <c r="S66">
        <v>2020</v>
      </c>
      <c r="T66" t="s">
        <v>281</v>
      </c>
      <c r="U66" s="14">
        <f t="shared" si="1"/>
        <v>2544.741</v>
      </c>
    </row>
    <row r="67" spans="1:21" x14ac:dyDescent="0.25">
      <c r="A67" s="1" t="s">
        <v>60</v>
      </c>
      <c r="B67" s="1" t="s">
        <v>61</v>
      </c>
      <c r="C67" s="2" t="s">
        <v>103</v>
      </c>
      <c r="D67" s="2" t="s">
        <v>104</v>
      </c>
      <c r="E67" s="1" t="s">
        <v>10</v>
      </c>
      <c r="F67" s="1" t="s">
        <v>105</v>
      </c>
      <c r="G67" s="3">
        <v>32990</v>
      </c>
      <c r="H67" s="3">
        <v>4948.5</v>
      </c>
      <c r="I67" s="3">
        <v>4948.5</v>
      </c>
      <c r="J67" s="3">
        <v>3299</v>
      </c>
      <c r="K67" s="3">
        <v>8247.5</v>
      </c>
      <c r="L67" s="3">
        <v>6598</v>
      </c>
      <c r="M67" s="3">
        <v>4948.5</v>
      </c>
      <c r="N67" s="13"/>
      <c r="O67" s="6">
        <v>202001</v>
      </c>
      <c r="P67" s="4">
        <v>202002</v>
      </c>
      <c r="Q67" s="9">
        <f t="shared" ref="Q67:Q130" si="2">N67*-1</f>
        <v>0</v>
      </c>
      <c r="R67">
        <v>2020</v>
      </c>
      <c r="S67">
        <v>2020</v>
      </c>
      <c r="T67" t="s">
        <v>281</v>
      </c>
      <c r="U67" s="14">
        <f t="shared" ref="U67:U130" si="3">H67+Q67</f>
        <v>4948.5</v>
      </c>
    </row>
    <row r="68" spans="1:21" x14ac:dyDescent="0.25">
      <c r="A68" s="1" t="s">
        <v>60</v>
      </c>
      <c r="B68" s="1" t="s">
        <v>61</v>
      </c>
      <c r="C68" s="1" t="s">
        <v>18</v>
      </c>
      <c r="D68" s="1" t="s">
        <v>19</v>
      </c>
      <c r="E68" s="1" t="s">
        <v>10</v>
      </c>
      <c r="F68" s="1" t="s">
        <v>20</v>
      </c>
      <c r="G68" s="3">
        <v>684.24</v>
      </c>
      <c r="H68" s="3">
        <v>102.636</v>
      </c>
      <c r="I68" s="3">
        <v>102.636</v>
      </c>
      <c r="J68" s="3">
        <v>68.424000000000007</v>
      </c>
      <c r="K68" s="3">
        <v>171.06</v>
      </c>
      <c r="L68" s="3">
        <v>136.84800000000001</v>
      </c>
      <c r="M68" s="3">
        <v>102.636</v>
      </c>
      <c r="N68" s="13"/>
      <c r="O68" s="6">
        <v>202001</v>
      </c>
      <c r="P68" s="4">
        <v>202002</v>
      </c>
      <c r="Q68" s="9">
        <f t="shared" si="2"/>
        <v>0</v>
      </c>
      <c r="R68">
        <v>2020</v>
      </c>
      <c r="S68">
        <v>2020</v>
      </c>
      <c r="T68" t="s">
        <v>281</v>
      </c>
      <c r="U68" s="14">
        <f t="shared" si="3"/>
        <v>102.636</v>
      </c>
    </row>
    <row r="69" spans="1:21" x14ac:dyDescent="0.25">
      <c r="A69" s="1" t="s">
        <v>60</v>
      </c>
      <c r="B69" s="1" t="s">
        <v>61</v>
      </c>
      <c r="C69" s="1" t="s">
        <v>21</v>
      </c>
      <c r="D69" s="1" t="s">
        <v>22</v>
      </c>
      <c r="E69" s="1" t="s">
        <v>10</v>
      </c>
      <c r="F69" s="1" t="s">
        <v>23</v>
      </c>
      <c r="G69" s="3">
        <v>5552.16</v>
      </c>
      <c r="H69" s="3">
        <v>832.82399999999996</v>
      </c>
      <c r="I69" s="3">
        <v>832.82399999999996</v>
      </c>
      <c r="J69" s="3">
        <v>555.21600000000001</v>
      </c>
      <c r="K69" s="3">
        <v>1388.04</v>
      </c>
      <c r="L69" s="3">
        <v>1110.432</v>
      </c>
      <c r="M69" s="3">
        <v>832.82399999999996</v>
      </c>
      <c r="N69" s="13"/>
      <c r="O69" s="6">
        <v>202001</v>
      </c>
      <c r="P69" s="4">
        <v>202002</v>
      </c>
      <c r="Q69" s="9">
        <f t="shared" si="2"/>
        <v>0</v>
      </c>
      <c r="R69">
        <v>2020</v>
      </c>
      <c r="S69">
        <v>2020</v>
      </c>
      <c r="T69" t="s">
        <v>281</v>
      </c>
      <c r="U69" s="14">
        <f t="shared" si="3"/>
        <v>832.82399999999996</v>
      </c>
    </row>
    <row r="70" spans="1:21" x14ac:dyDescent="0.25">
      <c r="A70" s="1" t="s">
        <v>60</v>
      </c>
      <c r="B70" s="1" t="s">
        <v>61</v>
      </c>
      <c r="C70" s="2" t="s">
        <v>106</v>
      </c>
      <c r="D70" s="2" t="s">
        <v>107</v>
      </c>
      <c r="E70" s="1" t="s">
        <v>10</v>
      </c>
      <c r="F70" s="1" t="s">
        <v>108</v>
      </c>
      <c r="G70" s="3">
        <v>54395.43</v>
      </c>
      <c r="H70" s="3">
        <v>8159.3145000000004</v>
      </c>
      <c r="I70" s="3">
        <v>8159.3145000000004</v>
      </c>
      <c r="J70" s="3">
        <v>5439.5429999999997</v>
      </c>
      <c r="K70" s="3">
        <v>13598.8575</v>
      </c>
      <c r="L70" s="3">
        <v>10879.085999999999</v>
      </c>
      <c r="M70" s="3">
        <v>8159.3145000000004</v>
      </c>
      <c r="N70" s="13">
        <f>H70</f>
        <v>8159.3145000000004</v>
      </c>
      <c r="O70" s="6">
        <v>202001</v>
      </c>
      <c r="P70" s="4">
        <v>202002</v>
      </c>
      <c r="Q70" s="9">
        <f t="shared" si="2"/>
        <v>-8159.3145000000004</v>
      </c>
      <c r="R70">
        <v>2020</v>
      </c>
      <c r="S70">
        <v>2020</v>
      </c>
      <c r="T70" t="s">
        <v>281</v>
      </c>
      <c r="U70" s="14">
        <f t="shared" si="3"/>
        <v>0</v>
      </c>
    </row>
    <row r="71" spans="1:21" x14ac:dyDescent="0.25">
      <c r="A71" s="1" t="s">
        <v>60</v>
      </c>
      <c r="B71" s="1" t="s">
        <v>61</v>
      </c>
      <c r="C71" s="1" t="s">
        <v>24</v>
      </c>
      <c r="D71" s="1" t="s">
        <v>25</v>
      </c>
      <c r="E71" s="1" t="s">
        <v>10</v>
      </c>
      <c r="F71" s="1" t="s">
        <v>26</v>
      </c>
      <c r="G71" s="3">
        <v>19294.8</v>
      </c>
      <c r="H71" s="3">
        <v>2894.22</v>
      </c>
      <c r="I71" s="3">
        <v>2894.22</v>
      </c>
      <c r="J71" s="3">
        <v>1929.48</v>
      </c>
      <c r="K71" s="3">
        <v>4823.7</v>
      </c>
      <c r="L71" s="3">
        <v>3858.96</v>
      </c>
      <c r="M71" s="3">
        <v>2894.22</v>
      </c>
      <c r="N71" s="13"/>
      <c r="O71" s="6">
        <v>202001</v>
      </c>
      <c r="P71" s="4">
        <v>202002</v>
      </c>
      <c r="Q71" s="9">
        <f t="shared" si="2"/>
        <v>0</v>
      </c>
      <c r="R71">
        <v>2020</v>
      </c>
      <c r="S71">
        <v>2020</v>
      </c>
      <c r="T71" t="s">
        <v>281</v>
      </c>
      <c r="U71" s="14">
        <f t="shared" si="3"/>
        <v>2894.22</v>
      </c>
    </row>
    <row r="72" spans="1:21" x14ac:dyDescent="0.25">
      <c r="A72" s="1" t="s">
        <v>60</v>
      </c>
      <c r="B72" s="1" t="s">
        <v>61</v>
      </c>
      <c r="C72" s="1" t="s">
        <v>109</v>
      </c>
      <c r="D72" s="1" t="s">
        <v>110</v>
      </c>
      <c r="E72" s="1" t="s">
        <v>10</v>
      </c>
      <c r="F72" s="1" t="s">
        <v>111</v>
      </c>
      <c r="G72" s="3">
        <v>226488</v>
      </c>
      <c r="H72" s="3">
        <v>33973.199999999997</v>
      </c>
      <c r="I72" s="3">
        <v>33973.199999999997</v>
      </c>
      <c r="J72" s="3">
        <v>22648.799999999999</v>
      </c>
      <c r="K72" s="3">
        <v>56622</v>
      </c>
      <c r="L72" s="3">
        <v>45297.599999999999</v>
      </c>
      <c r="M72" s="3">
        <v>33973.199999999997</v>
      </c>
      <c r="N72" s="13"/>
      <c r="O72" s="6">
        <v>202001</v>
      </c>
      <c r="P72" s="4">
        <v>202002</v>
      </c>
      <c r="Q72" s="9">
        <f t="shared" si="2"/>
        <v>0</v>
      </c>
      <c r="R72">
        <v>2020</v>
      </c>
      <c r="S72">
        <v>2020</v>
      </c>
      <c r="T72" t="s">
        <v>281</v>
      </c>
      <c r="U72" s="14">
        <f t="shared" si="3"/>
        <v>33973.199999999997</v>
      </c>
    </row>
    <row r="73" spans="1:21" x14ac:dyDescent="0.25">
      <c r="A73" s="1" t="s">
        <v>60</v>
      </c>
      <c r="B73" s="1" t="s">
        <v>61</v>
      </c>
      <c r="C73" s="1" t="s">
        <v>112</v>
      </c>
      <c r="D73" s="1" t="s">
        <v>113</v>
      </c>
      <c r="E73" s="1" t="s">
        <v>10</v>
      </c>
      <c r="F73" s="1" t="s">
        <v>114</v>
      </c>
      <c r="G73" s="3">
        <v>19466.43</v>
      </c>
      <c r="H73" s="3">
        <v>2919.9645</v>
      </c>
      <c r="I73" s="3">
        <v>2919.9645</v>
      </c>
      <c r="J73" s="3">
        <v>1946.643</v>
      </c>
      <c r="K73" s="3">
        <v>4866.6075000000001</v>
      </c>
      <c r="L73" s="3">
        <v>3893.2860000000001</v>
      </c>
      <c r="M73" s="3">
        <v>2919.9645</v>
      </c>
      <c r="N73" s="13"/>
      <c r="O73" s="6">
        <v>202001</v>
      </c>
      <c r="P73" s="4">
        <v>202002</v>
      </c>
      <c r="Q73" s="9">
        <f t="shared" si="2"/>
        <v>0</v>
      </c>
      <c r="R73">
        <v>2020</v>
      </c>
      <c r="S73">
        <v>2020</v>
      </c>
      <c r="T73" t="s">
        <v>280</v>
      </c>
      <c r="U73" s="14">
        <f t="shared" si="3"/>
        <v>2919.9645</v>
      </c>
    </row>
    <row r="74" spans="1:21" x14ac:dyDescent="0.25">
      <c r="A74" s="1" t="s">
        <v>60</v>
      </c>
      <c r="B74" s="1" t="s">
        <v>61</v>
      </c>
      <c r="C74" s="2" t="s">
        <v>115</v>
      </c>
      <c r="D74" s="2" t="s">
        <v>116</v>
      </c>
      <c r="E74" s="1" t="s">
        <v>10</v>
      </c>
      <c r="F74" s="1" t="s">
        <v>117</v>
      </c>
      <c r="G74" s="3">
        <v>91058.1</v>
      </c>
      <c r="H74" s="3">
        <v>13658.715</v>
      </c>
      <c r="I74" s="3">
        <v>13658.715</v>
      </c>
      <c r="J74" s="3">
        <v>9105.81</v>
      </c>
      <c r="K74" s="3">
        <v>22764.525000000001</v>
      </c>
      <c r="L74" s="3">
        <v>18211.62</v>
      </c>
      <c r="M74" s="3">
        <v>13658.715</v>
      </c>
      <c r="N74" s="13">
        <f>H74*0.6</f>
        <v>8195.2289999999994</v>
      </c>
      <c r="O74" s="6">
        <v>202001</v>
      </c>
      <c r="P74" s="4">
        <v>202002</v>
      </c>
      <c r="Q74" s="9">
        <f t="shared" si="2"/>
        <v>-8195.2289999999994</v>
      </c>
      <c r="R74">
        <v>2020</v>
      </c>
      <c r="S74">
        <v>2020</v>
      </c>
      <c r="T74" t="s">
        <v>281</v>
      </c>
      <c r="U74" s="14">
        <f t="shared" si="3"/>
        <v>5463.4860000000008</v>
      </c>
    </row>
    <row r="75" spans="1:21" x14ac:dyDescent="0.25">
      <c r="A75" s="1" t="s">
        <v>60</v>
      </c>
      <c r="B75" s="1" t="s">
        <v>61</v>
      </c>
      <c r="C75" s="2" t="s">
        <v>118</v>
      </c>
      <c r="D75" s="2" t="s">
        <v>119</v>
      </c>
      <c r="E75" s="1" t="s">
        <v>10</v>
      </c>
      <c r="F75" s="1" t="s">
        <v>120</v>
      </c>
      <c r="G75" s="3">
        <v>177819.3</v>
      </c>
      <c r="H75" s="3">
        <v>26672.895</v>
      </c>
      <c r="I75" s="3">
        <v>26672.895</v>
      </c>
      <c r="J75" s="3">
        <v>17781.93</v>
      </c>
      <c r="K75" s="3">
        <v>44454.824999999997</v>
      </c>
      <c r="L75" s="3">
        <v>35563.86</v>
      </c>
      <c r="M75" s="3">
        <v>26672.895</v>
      </c>
      <c r="N75" s="13"/>
      <c r="O75" s="6">
        <v>202001</v>
      </c>
      <c r="P75" s="4">
        <v>202002</v>
      </c>
      <c r="Q75" s="9">
        <f t="shared" si="2"/>
        <v>0</v>
      </c>
      <c r="R75">
        <v>2020</v>
      </c>
      <c r="S75">
        <v>2020</v>
      </c>
      <c r="T75" t="s">
        <v>281</v>
      </c>
      <c r="U75" s="14">
        <f t="shared" si="3"/>
        <v>26672.895</v>
      </c>
    </row>
    <row r="76" spans="1:21" x14ac:dyDescent="0.25">
      <c r="A76" s="1" t="s">
        <v>60</v>
      </c>
      <c r="B76" s="1" t="s">
        <v>61</v>
      </c>
      <c r="C76" s="2" t="s">
        <v>85</v>
      </c>
      <c r="D76" s="2" t="s">
        <v>86</v>
      </c>
      <c r="E76" s="1" t="s">
        <v>10</v>
      </c>
      <c r="F76" s="1" t="s">
        <v>87</v>
      </c>
      <c r="G76" s="3">
        <v>31159.61</v>
      </c>
      <c r="H76" s="3">
        <v>4673.9414999999999</v>
      </c>
      <c r="I76" s="3">
        <v>4673.9414999999999</v>
      </c>
      <c r="J76" s="3">
        <v>3115.9609999999998</v>
      </c>
      <c r="K76" s="3">
        <v>7789.9025000000001</v>
      </c>
      <c r="L76" s="3">
        <v>6231.9219999999996</v>
      </c>
      <c r="M76" s="3">
        <v>4673.9414999999999</v>
      </c>
      <c r="N76" s="13"/>
      <c r="O76" s="6">
        <v>202001</v>
      </c>
      <c r="P76" s="4">
        <v>202002</v>
      </c>
      <c r="Q76" s="9">
        <f t="shared" si="2"/>
        <v>0</v>
      </c>
      <c r="R76">
        <v>2020</v>
      </c>
      <c r="S76">
        <v>2020</v>
      </c>
      <c r="T76" t="s">
        <v>281</v>
      </c>
      <c r="U76" s="14">
        <f t="shared" si="3"/>
        <v>4673.9414999999999</v>
      </c>
    </row>
    <row r="77" spans="1:21" x14ac:dyDescent="0.25">
      <c r="A77" s="1" t="s">
        <v>60</v>
      </c>
      <c r="B77" s="1" t="s">
        <v>61</v>
      </c>
      <c r="C77" s="1" t="s">
        <v>30</v>
      </c>
      <c r="D77" s="1" t="s">
        <v>31</v>
      </c>
      <c r="E77" s="1" t="s">
        <v>10</v>
      </c>
      <c r="F77" s="1" t="s">
        <v>32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13"/>
      <c r="O77" s="6">
        <v>202001</v>
      </c>
      <c r="P77" s="4">
        <v>202002</v>
      </c>
      <c r="Q77" s="9">
        <f t="shared" si="2"/>
        <v>0</v>
      </c>
      <c r="R77">
        <v>2020</v>
      </c>
      <c r="S77">
        <v>2020</v>
      </c>
      <c r="T77" t="s">
        <v>281</v>
      </c>
      <c r="U77" s="14">
        <f t="shared" si="3"/>
        <v>0</v>
      </c>
    </row>
    <row r="78" spans="1:21" x14ac:dyDescent="0.25">
      <c r="A78" s="1" t="s">
        <v>60</v>
      </c>
      <c r="B78" s="1" t="s">
        <v>61</v>
      </c>
      <c r="C78" s="1" t="s">
        <v>36</v>
      </c>
      <c r="D78" s="1" t="s">
        <v>37</v>
      </c>
      <c r="E78" s="1" t="s">
        <v>10</v>
      </c>
      <c r="F78" s="1" t="s">
        <v>38</v>
      </c>
      <c r="G78" s="3">
        <v>2384.65</v>
      </c>
      <c r="H78" s="3">
        <v>357.69749999999999</v>
      </c>
      <c r="I78" s="3">
        <v>357.69749999999999</v>
      </c>
      <c r="J78" s="3">
        <v>238.465</v>
      </c>
      <c r="K78" s="3">
        <v>596.16250000000002</v>
      </c>
      <c r="L78" s="3">
        <v>476.93</v>
      </c>
      <c r="M78" s="3">
        <v>357.69749999999999</v>
      </c>
      <c r="N78" s="13"/>
      <c r="O78" s="6">
        <v>202001</v>
      </c>
      <c r="P78" s="4">
        <v>202002</v>
      </c>
      <c r="Q78" s="9">
        <f t="shared" si="2"/>
        <v>0</v>
      </c>
      <c r="R78">
        <v>2020</v>
      </c>
      <c r="S78">
        <v>2020</v>
      </c>
      <c r="T78" t="s">
        <v>281</v>
      </c>
      <c r="U78" s="14">
        <f t="shared" si="3"/>
        <v>357.69749999999999</v>
      </c>
    </row>
    <row r="79" spans="1:21" x14ac:dyDescent="0.25">
      <c r="A79" s="1" t="s">
        <v>60</v>
      </c>
      <c r="B79" s="1" t="s">
        <v>61</v>
      </c>
      <c r="C79" s="1" t="s">
        <v>39</v>
      </c>
      <c r="D79" s="1" t="s">
        <v>40</v>
      </c>
      <c r="E79" s="1" t="s">
        <v>10</v>
      </c>
      <c r="F79" s="1" t="s">
        <v>41</v>
      </c>
      <c r="G79" s="3">
        <v>1225.02</v>
      </c>
      <c r="H79" s="3">
        <v>183.75299999999999</v>
      </c>
      <c r="I79" s="3">
        <v>183.75299999999999</v>
      </c>
      <c r="J79" s="3">
        <v>122.502</v>
      </c>
      <c r="K79" s="3">
        <v>306.255</v>
      </c>
      <c r="L79" s="3">
        <v>245.00399999999999</v>
      </c>
      <c r="M79" s="3">
        <v>183.75299999999999</v>
      </c>
      <c r="N79" s="13"/>
      <c r="O79" s="6">
        <v>202001</v>
      </c>
      <c r="P79" s="4">
        <v>202002</v>
      </c>
      <c r="Q79" s="9">
        <f t="shared" si="2"/>
        <v>0</v>
      </c>
      <c r="R79">
        <v>2020</v>
      </c>
      <c r="S79">
        <v>2020</v>
      </c>
      <c r="T79" t="s">
        <v>281</v>
      </c>
      <c r="U79" s="14">
        <f t="shared" si="3"/>
        <v>183.75299999999999</v>
      </c>
    </row>
    <row r="80" spans="1:21" x14ac:dyDescent="0.25">
      <c r="A80" s="1" t="s">
        <v>60</v>
      </c>
      <c r="B80" s="1" t="s">
        <v>61</v>
      </c>
      <c r="C80" s="1" t="s">
        <v>45</v>
      </c>
      <c r="D80" s="1" t="s">
        <v>46</v>
      </c>
      <c r="E80" s="1" t="s">
        <v>10</v>
      </c>
      <c r="F80" s="1" t="s">
        <v>47</v>
      </c>
      <c r="G80" s="3">
        <v>785.06</v>
      </c>
      <c r="H80" s="3">
        <v>117.759</v>
      </c>
      <c r="I80" s="3">
        <v>117.759</v>
      </c>
      <c r="J80" s="3">
        <v>78.506</v>
      </c>
      <c r="K80" s="3">
        <v>196.26499999999999</v>
      </c>
      <c r="L80" s="3">
        <v>157.012</v>
      </c>
      <c r="M80" s="3">
        <v>117.759</v>
      </c>
      <c r="N80" s="13"/>
      <c r="O80" s="6">
        <v>202001</v>
      </c>
      <c r="P80" s="4">
        <v>202002</v>
      </c>
      <c r="Q80" s="9">
        <f t="shared" si="2"/>
        <v>0</v>
      </c>
      <c r="R80">
        <v>2020</v>
      </c>
      <c r="S80">
        <v>2020</v>
      </c>
      <c r="T80" t="s">
        <v>281</v>
      </c>
      <c r="U80" s="14">
        <f t="shared" si="3"/>
        <v>117.759</v>
      </c>
    </row>
    <row r="81" spans="1:21" x14ac:dyDescent="0.25">
      <c r="A81" s="1" t="s">
        <v>60</v>
      </c>
      <c r="B81" s="1" t="s">
        <v>61</v>
      </c>
      <c r="C81" s="1" t="s">
        <v>48</v>
      </c>
      <c r="D81" s="1" t="s">
        <v>49</v>
      </c>
      <c r="E81" s="1" t="s">
        <v>10</v>
      </c>
      <c r="F81" s="1" t="s">
        <v>50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13"/>
      <c r="O81" s="6">
        <v>202001</v>
      </c>
      <c r="P81" s="4">
        <v>202002</v>
      </c>
      <c r="Q81" s="9">
        <f t="shared" si="2"/>
        <v>0</v>
      </c>
      <c r="R81">
        <v>2020</v>
      </c>
      <c r="S81">
        <v>2020</v>
      </c>
      <c r="T81" t="s">
        <v>281</v>
      </c>
      <c r="U81" s="14">
        <f t="shared" si="3"/>
        <v>0</v>
      </c>
    </row>
    <row r="82" spans="1:21" x14ac:dyDescent="0.25">
      <c r="A82" s="1" t="s">
        <v>60</v>
      </c>
      <c r="B82" s="1" t="s">
        <v>61</v>
      </c>
      <c r="C82" s="1" t="s">
        <v>51</v>
      </c>
      <c r="D82" s="1" t="s">
        <v>52</v>
      </c>
      <c r="E82" s="1" t="s">
        <v>10</v>
      </c>
      <c r="F82" s="1" t="s">
        <v>53</v>
      </c>
      <c r="G82" s="3">
        <v>7060.96</v>
      </c>
      <c r="H82" s="3">
        <v>1059.144</v>
      </c>
      <c r="I82" s="3">
        <v>1059.144</v>
      </c>
      <c r="J82" s="3">
        <v>706.096</v>
      </c>
      <c r="K82" s="3">
        <v>1765.24</v>
      </c>
      <c r="L82" s="3">
        <v>1412.192</v>
      </c>
      <c r="M82" s="3">
        <v>1059.144</v>
      </c>
      <c r="N82" s="13"/>
      <c r="O82" s="6">
        <v>202001</v>
      </c>
      <c r="P82" s="4">
        <v>202002</v>
      </c>
      <c r="Q82" s="9">
        <f t="shared" si="2"/>
        <v>0</v>
      </c>
      <c r="R82">
        <v>2020</v>
      </c>
      <c r="S82">
        <v>2020</v>
      </c>
      <c r="T82" t="s">
        <v>281</v>
      </c>
      <c r="U82" s="14">
        <f t="shared" si="3"/>
        <v>1059.144</v>
      </c>
    </row>
    <row r="83" spans="1:21" x14ac:dyDescent="0.25">
      <c r="A83" s="1" t="s">
        <v>60</v>
      </c>
      <c r="B83" s="1" t="s">
        <v>61</v>
      </c>
      <c r="C83" s="1" t="s">
        <v>121</v>
      </c>
      <c r="D83" s="1" t="s">
        <v>122</v>
      </c>
      <c r="E83" s="1" t="s">
        <v>10</v>
      </c>
      <c r="F83" s="1" t="s">
        <v>123</v>
      </c>
      <c r="G83" s="3">
        <v>58421</v>
      </c>
      <c r="H83" s="3">
        <v>8763.15</v>
      </c>
      <c r="I83" s="3">
        <v>8763.15</v>
      </c>
      <c r="J83" s="3">
        <v>5842.1</v>
      </c>
      <c r="K83" s="3">
        <v>14605.25</v>
      </c>
      <c r="L83" s="3">
        <v>11684.2</v>
      </c>
      <c r="M83" s="3">
        <v>8763.15</v>
      </c>
      <c r="N83" s="13"/>
      <c r="O83" s="6">
        <v>202001</v>
      </c>
      <c r="P83" s="4">
        <v>202002</v>
      </c>
      <c r="Q83" s="9">
        <f t="shared" si="2"/>
        <v>0</v>
      </c>
      <c r="R83">
        <v>2020</v>
      </c>
      <c r="S83">
        <v>2020</v>
      </c>
      <c r="T83" t="s">
        <v>281</v>
      </c>
      <c r="U83" s="14">
        <f t="shared" si="3"/>
        <v>8763.15</v>
      </c>
    </row>
    <row r="84" spans="1:21" x14ac:dyDescent="0.25">
      <c r="A84" s="1" t="s">
        <v>60</v>
      </c>
      <c r="B84" s="1" t="s">
        <v>61</v>
      </c>
      <c r="C84" s="1" t="s">
        <v>124</v>
      </c>
      <c r="D84" s="1" t="s">
        <v>125</v>
      </c>
      <c r="E84" s="1" t="s">
        <v>10</v>
      </c>
      <c r="F84" s="1" t="s">
        <v>126</v>
      </c>
      <c r="G84" s="3">
        <v>40084</v>
      </c>
      <c r="H84" s="3">
        <v>6012.6</v>
      </c>
      <c r="I84" s="3">
        <v>6012.6</v>
      </c>
      <c r="J84" s="3">
        <v>4008.4</v>
      </c>
      <c r="K84" s="3">
        <v>10021</v>
      </c>
      <c r="L84" s="3">
        <v>8016.8</v>
      </c>
      <c r="M84" s="3">
        <v>6012.6</v>
      </c>
      <c r="N84" s="13"/>
      <c r="O84" s="6">
        <v>202001</v>
      </c>
      <c r="P84" s="4">
        <v>202002</v>
      </c>
      <c r="Q84" s="9">
        <f t="shared" si="2"/>
        <v>0</v>
      </c>
      <c r="R84">
        <v>2020</v>
      </c>
      <c r="S84">
        <v>2020</v>
      </c>
      <c r="T84" t="s">
        <v>281</v>
      </c>
      <c r="U84" s="14">
        <f t="shared" si="3"/>
        <v>6012.6</v>
      </c>
    </row>
    <row r="85" spans="1:21" x14ac:dyDescent="0.25">
      <c r="A85" s="1" t="s">
        <v>60</v>
      </c>
      <c r="B85" s="1" t="s">
        <v>61</v>
      </c>
      <c r="C85" s="2" t="s">
        <v>127</v>
      </c>
      <c r="D85" s="2" t="s">
        <v>128</v>
      </c>
      <c r="E85" s="1" t="s">
        <v>10</v>
      </c>
      <c r="F85" s="1" t="s">
        <v>129</v>
      </c>
      <c r="G85" s="3">
        <v>240455.14</v>
      </c>
      <c r="H85" s="3">
        <v>36068.271000000001</v>
      </c>
      <c r="I85" s="3">
        <v>36068.271000000001</v>
      </c>
      <c r="J85" s="3">
        <v>24045.513999999999</v>
      </c>
      <c r="K85" s="3">
        <v>60113.785000000003</v>
      </c>
      <c r="L85" s="3">
        <v>48091.027999999998</v>
      </c>
      <c r="M85" s="3">
        <v>36068.271000000001</v>
      </c>
      <c r="N85" s="13">
        <f>H85*0.6</f>
        <v>21640.962599999999</v>
      </c>
      <c r="O85" s="6">
        <v>202001</v>
      </c>
      <c r="P85" s="4">
        <v>202002</v>
      </c>
      <c r="Q85" s="9">
        <f t="shared" si="2"/>
        <v>-21640.962599999999</v>
      </c>
      <c r="R85">
        <v>2020</v>
      </c>
      <c r="S85">
        <v>2020</v>
      </c>
      <c r="T85" t="s">
        <v>281</v>
      </c>
      <c r="U85" s="14">
        <f t="shared" si="3"/>
        <v>14427.308400000002</v>
      </c>
    </row>
    <row r="86" spans="1:21" x14ac:dyDescent="0.25">
      <c r="A86" s="1" t="s">
        <v>60</v>
      </c>
      <c r="B86" s="1" t="s">
        <v>61</v>
      </c>
      <c r="C86" s="1" t="s">
        <v>54</v>
      </c>
      <c r="D86" s="1" t="s">
        <v>55</v>
      </c>
      <c r="E86" s="1" t="s">
        <v>10</v>
      </c>
      <c r="F86" s="1" t="s">
        <v>56</v>
      </c>
      <c r="G86" s="3">
        <v>14882.05</v>
      </c>
      <c r="H86" s="3">
        <v>2232.3074999999999</v>
      </c>
      <c r="I86" s="3">
        <v>2232.3074999999999</v>
      </c>
      <c r="J86" s="3">
        <v>1488.2049999999999</v>
      </c>
      <c r="K86" s="3">
        <v>3720.5124999999998</v>
      </c>
      <c r="L86" s="3">
        <v>2976.41</v>
      </c>
      <c r="M86" s="3">
        <v>2232.3074999999999</v>
      </c>
      <c r="N86" s="13"/>
      <c r="O86" s="6">
        <v>202001</v>
      </c>
      <c r="P86" s="4">
        <v>202002</v>
      </c>
      <c r="Q86" s="9">
        <f t="shared" si="2"/>
        <v>0</v>
      </c>
      <c r="R86">
        <v>2020</v>
      </c>
      <c r="S86">
        <v>2020</v>
      </c>
      <c r="T86" t="s">
        <v>281</v>
      </c>
      <c r="U86" s="14">
        <f t="shared" si="3"/>
        <v>2232.3074999999999</v>
      </c>
    </row>
    <row r="87" spans="1:21" x14ac:dyDescent="0.25">
      <c r="A87" s="1" t="s">
        <v>60</v>
      </c>
      <c r="B87" s="1" t="s">
        <v>61</v>
      </c>
      <c r="C87" s="1" t="s">
        <v>57</v>
      </c>
      <c r="D87" s="1" t="s">
        <v>58</v>
      </c>
      <c r="E87" s="1" t="s">
        <v>10</v>
      </c>
      <c r="F87" s="1" t="s">
        <v>59</v>
      </c>
      <c r="G87" s="3">
        <v>-18187.490000000002</v>
      </c>
      <c r="H87" s="3">
        <v>-2728.1235000000001</v>
      </c>
      <c r="I87" s="3">
        <v>-2728.1235000000001</v>
      </c>
      <c r="J87" s="3">
        <v>-1818.749</v>
      </c>
      <c r="K87" s="3">
        <v>-4546.8725000000004</v>
      </c>
      <c r="L87" s="3">
        <v>-3637.498</v>
      </c>
      <c r="M87" s="3">
        <v>-2728.1235000000001</v>
      </c>
      <c r="N87" s="13"/>
      <c r="O87" s="6">
        <v>202001</v>
      </c>
      <c r="P87" s="4">
        <v>202002</v>
      </c>
      <c r="Q87" s="9">
        <f t="shared" si="2"/>
        <v>0</v>
      </c>
      <c r="R87">
        <v>2020</v>
      </c>
      <c r="S87">
        <v>2020</v>
      </c>
      <c r="T87" t="s">
        <v>281</v>
      </c>
      <c r="U87" s="14">
        <f t="shared" si="3"/>
        <v>-2728.1235000000001</v>
      </c>
    </row>
    <row r="88" spans="1:21" x14ac:dyDescent="0.25">
      <c r="A88" t="s">
        <v>6</v>
      </c>
      <c r="B88" t="s">
        <v>7</v>
      </c>
      <c r="C88" t="s">
        <v>73</v>
      </c>
      <c r="D88" t="s">
        <v>74</v>
      </c>
      <c r="E88" t="s">
        <v>10</v>
      </c>
      <c r="F88" t="s">
        <v>75</v>
      </c>
      <c r="G88" s="9">
        <v>31635.97</v>
      </c>
      <c r="H88" s="9">
        <v>4745.3954999999996</v>
      </c>
      <c r="I88">
        <v>4745.3954999999996</v>
      </c>
      <c r="J88">
        <v>3163.5970000000002</v>
      </c>
      <c r="K88">
        <v>7908.9925000000003</v>
      </c>
      <c r="L88">
        <v>6327.1940000000004</v>
      </c>
      <c r="M88">
        <v>4745.3954999999996</v>
      </c>
      <c r="O88" s="6">
        <v>202002</v>
      </c>
      <c r="P88" s="4">
        <v>202003</v>
      </c>
      <c r="Q88" s="9">
        <f t="shared" si="2"/>
        <v>0</v>
      </c>
      <c r="R88">
        <v>2020</v>
      </c>
      <c r="S88">
        <v>2020</v>
      </c>
      <c r="T88" t="s">
        <v>281</v>
      </c>
      <c r="U88" s="14">
        <f t="shared" si="3"/>
        <v>4745.3954999999996</v>
      </c>
    </row>
    <row r="89" spans="1:21" x14ac:dyDescent="0.25">
      <c r="A89" t="s">
        <v>6</v>
      </c>
      <c r="B89" t="s">
        <v>7</v>
      </c>
      <c r="C89" t="s">
        <v>76</v>
      </c>
      <c r="D89" t="s">
        <v>77</v>
      </c>
      <c r="E89" t="s">
        <v>10</v>
      </c>
      <c r="F89" t="s">
        <v>78</v>
      </c>
      <c r="G89" s="9">
        <v>0.01</v>
      </c>
      <c r="H89" s="9">
        <v>1.5E-3</v>
      </c>
      <c r="I89">
        <v>1.5E-3</v>
      </c>
      <c r="J89">
        <v>1E-3</v>
      </c>
      <c r="K89">
        <v>2.5000000000000001E-3</v>
      </c>
      <c r="L89">
        <v>2E-3</v>
      </c>
      <c r="M89">
        <v>1.5E-3</v>
      </c>
      <c r="O89" s="6">
        <v>202002</v>
      </c>
      <c r="P89" s="4">
        <v>202003</v>
      </c>
      <c r="Q89" s="9">
        <f t="shared" si="2"/>
        <v>0</v>
      </c>
      <c r="R89">
        <v>2020</v>
      </c>
      <c r="S89">
        <v>2020</v>
      </c>
      <c r="T89" t="s">
        <v>281</v>
      </c>
      <c r="U89" s="14">
        <f t="shared" si="3"/>
        <v>1.5E-3</v>
      </c>
    </row>
    <row r="90" spans="1:21" x14ac:dyDescent="0.25">
      <c r="A90" t="s">
        <v>6</v>
      </c>
      <c r="B90" t="s">
        <v>7</v>
      </c>
      <c r="C90" t="s">
        <v>12</v>
      </c>
      <c r="D90" t="s">
        <v>13</v>
      </c>
      <c r="E90" t="s">
        <v>10</v>
      </c>
      <c r="F90" t="s">
        <v>14</v>
      </c>
      <c r="G90" s="9">
        <v>120622.64</v>
      </c>
      <c r="H90" s="9">
        <v>18093.396000000001</v>
      </c>
      <c r="I90">
        <v>18093.396000000001</v>
      </c>
      <c r="J90">
        <v>12062.263999999999</v>
      </c>
      <c r="K90">
        <v>30155.66</v>
      </c>
      <c r="L90">
        <v>24124.527999999998</v>
      </c>
      <c r="M90">
        <v>18093.396000000001</v>
      </c>
      <c r="O90" s="6">
        <v>202002</v>
      </c>
      <c r="P90" s="4">
        <v>202003</v>
      </c>
      <c r="Q90" s="9">
        <f t="shared" si="2"/>
        <v>0</v>
      </c>
      <c r="R90">
        <v>2020</v>
      </c>
      <c r="S90">
        <v>2020</v>
      </c>
      <c r="T90" t="s">
        <v>281</v>
      </c>
      <c r="U90" s="14">
        <f t="shared" si="3"/>
        <v>18093.396000000001</v>
      </c>
    </row>
    <row r="91" spans="1:21" x14ac:dyDescent="0.25">
      <c r="A91" t="s">
        <v>6</v>
      </c>
      <c r="B91" t="s">
        <v>7</v>
      </c>
      <c r="C91" t="s">
        <v>79</v>
      </c>
      <c r="D91" t="s">
        <v>80</v>
      </c>
      <c r="E91" t="s">
        <v>10</v>
      </c>
      <c r="F91" t="s">
        <v>81</v>
      </c>
      <c r="G91" s="9">
        <v>-406.85</v>
      </c>
      <c r="H91" s="9">
        <v>-61.027500000000003</v>
      </c>
      <c r="I91">
        <v>-61.027500000000003</v>
      </c>
      <c r="J91">
        <v>-40.685000000000002</v>
      </c>
      <c r="K91">
        <v>-101.71250000000001</v>
      </c>
      <c r="L91">
        <v>-81.37</v>
      </c>
      <c r="M91">
        <v>-61.027500000000003</v>
      </c>
      <c r="O91" s="6">
        <v>202002</v>
      </c>
      <c r="P91" s="4">
        <v>202003</v>
      </c>
      <c r="Q91" s="9">
        <f t="shared" si="2"/>
        <v>0</v>
      </c>
      <c r="R91">
        <v>2020</v>
      </c>
      <c r="S91">
        <v>2020</v>
      </c>
      <c r="T91" t="s">
        <v>281</v>
      </c>
      <c r="U91" s="14">
        <f t="shared" si="3"/>
        <v>-61.027500000000003</v>
      </c>
    </row>
    <row r="92" spans="1:21" x14ac:dyDescent="0.25">
      <c r="A92" t="s">
        <v>6</v>
      </c>
      <c r="B92" t="s">
        <v>7</v>
      </c>
      <c r="C92" t="s">
        <v>133</v>
      </c>
      <c r="D92" t="s">
        <v>134</v>
      </c>
      <c r="E92" t="s">
        <v>10</v>
      </c>
      <c r="F92" t="s">
        <v>135</v>
      </c>
      <c r="G92" s="9">
        <v>18037.5</v>
      </c>
      <c r="H92" s="9">
        <v>2705.625</v>
      </c>
      <c r="I92">
        <v>2705.625</v>
      </c>
      <c r="J92">
        <v>1803.75</v>
      </c>
      <c r="K92">
        <v>4509.375</v>
      </c>
      <c r="L92">
        <v>3607.5</v>
      </c>
      <c r="M92">
        <v>2705.625</v>
      </c>
      <c r="O92" s="6">
        <v>202002</v>
      </c>
      <c r="P92" s="4">
        <v>202003</v>
      </c>
      <c r="Q92" s="9">
        <f t="shared" si="2"/>
        <v>0</v>
      </c>
      <c r="R92">
        <v>2020</v>
      </c>
      <c r="S92">
        <v>2020</v>
      </c>
      <c r="T92" t="s">
        <v>281</v>
      </c>
      <c r="U92" s="14">
        <f t="shared" si="3"/>
        <v>2705.625</v>
      </c>
    </row>
    <row r="93" spans="1:21" x14ac:dyDescent="0.25">
      <c r="A93" t="s">
        <v>6</v>
      </c>
      <c r="B93" t="s">
        <v>7</v>
      </c>
      <c r="C93" t="s">
        <v>18</v>
      </c>
      <c r="D93" t="s">
        <v>19</v>
      </c>
      <c r="E93" t="s">
        <v>10</v>
      </c>
      <c r="F93" t="s">
        <v>20</v>
      </c>
      <c r="G93" s="9">
        <v>7079.44</v>
      </c>
      <c r="H93" s="9">
        <v>1061.9159999999999</v>
      </c>
      <c r="I93">
        <v>1061.9159999999999</v>
      </c>
      <c r="J93">
        <v>707.94399999999996</v>
      </c>
      <c r="K93">
        <v>1769.86</v>
      </c>
      <c r="L93">
        <v>1415.8879999999999</v>
      </c>
      <c r="M93">
        <v>1061.9159999999999</v>
      </c>
      <c r="O93" s="6">
        <v>202002</v>
      </c>
      <c r="P93" s="4">
        <v>202003</v>
      </c>
      <c r="Q93" s="9">
        <f t="shared" si="2"/>
        <v>0</v>
      </c>
      <c r="R93">
        <v>2020</v>
      </c>
      <c r="S93">
        <v>2020</v>
      </c>
      <c r="T93" t="s">
        <v>281</v>
      </c>
      <c r="U93" s="14">
        <f t="shared" si="3"/>
        <v>1061.9159999999999</v>
      </c>
    </row>
    <row r="94" spans="1:21" x14ac:dyDescent="0.25">
      <c r="A94" t="s">
        <v>6</v>
      </c>
      <c r="B94" t="s">
        <v>7</v>
      </c>
      <c r="C94" t="s">
        <v>21</v>
      </c>
      <c r="D94" t="s">
        <v>22</v>
      </c>
      <c r="E94" t="s">
        <v>10</v>
      </c>
      <c r="F94" t="s">
        <v>23</v>
      </c>
      <c r="G94" s="9">
        <v>24560.6</v>
      </c>
      <c r="H94" s="9">
        <v>3684.09</v>
      </c>
      <c r="I94">
        <v>3684.09</v>
      </c>
      <c r="J94">
        <v>2456.06</v>
      </c>
      <c r="K94">
        <v>6140.15</v>
      </c>
      <c r="L94">
        <v>4912.12</v>
      </c>
      <c r="M94">
        <v>3684.09</v>
      </c>
      <c r="O94" s="6">
        <v>202002</v>
      </c>
      <c r="P94" s="4">
        <v>202003</v>
      </c>
      <c r="Q94" s="9">
        <f t="shared" si="2"/>
        <v>0</v>
      </c>
      <c r="R94">
        <v>2020</v>
      </c>
      <c r="S94">
        <v>2020</v>
      </c>
      <c r="T94" t="s">
        <v>281</v>
      </c>
      <c r="U94" s="14">
        <f t="shared" si="3"/>
        <v>3684.09</v>
      </c>
    </row>
    <row r="95" spans="1:21" x14ac:dyDescent="0.25">
      <c r="A95" t="s">
        <v>6</v>
      </c>
      <c r="B95" t="s">
        <v>7</v>
      </c>
      <c r="C95" t="s">
        <v>24</v>
      </c>
      <c r="D95" t="s">
        <v>25</v>
      </c>
      <c r="E95" t="s">
        <v>10</v>
      </c>
      <c r="F95" t="s">
        <v>26</v>
      </c>
      <c r="G95" s="9">
        <v>-29294.799999999999</v>
      </c>
      <c r="H95" s="9">
        <v>-4394.22</v>
      </c>
      <c r="I95">
        <v>-4394.22</v>
      </c>
      <c r="J95">
        <v>-2929.48</v>
      </c>
      <c r="K95">
        <v>-7323.7</v>
      </c>
      <c r="L95">
        <v>-5858.96</v>
      </c>
      <c r="M95">
        <v>-4394.22</v>
      </c>
      <c r="O95" s="6">
        <v>202002</v>
      </c>
      <c r="P95" s="4">
        <v>202003</v>
      </c>
      <c r="Q95" s="9">
        <f t="shared" si="2"/>
        <v>0</v>
      </c>
      <c r="R95">
        <v>2020</v>
      </c>
      <c r="S95">
        <v>2020</v>
      </c>
      <c r="T95" t="s">
        <v>281</v>
      </c>
      <c r="U95" s="14">
        <f t="shared" si="3"/>
        <v>-4394.22</v>
      </c>
    </row>
    <row r="96" spans="1:21" x14ac:dyDescent="0.25">
      <c r="A96" t="s">
        <v>6</v>
      </c>
      <c r="B96" t="s">
        <v>7</v>
      </c>
      <c r="C96" t="s">
        <v>82</v>
      </c>
      <c r="D96" t="s">
        <v>83</v>
      </c>
      <c r="E96" t="s">
        <v>10</v>
      </c>
      <c r="F96" t="s">
        <v>84</v>
      </c>
      <c r="G96" s="9">
        <v>24166.9</v>
      </c>
      <c r="H96" s="9">
        <v>3625.0349999999999</v>
      </c>
      <c r="I96">
        <v>3625.0349999999999</v>
      </c>
      <c r="J96">
        <v>2416.69</v>
      </c>
      <c r="K96">
        <v>6041.7250000000004</v>
      </c>
      <c r="L96">
        <v>4833.38</v>
      </c>
      <c r="M96">
        <v>3625.0349999999999</v>
      </c>
      <c r="O96" s="6">
        <v>202002</v>
      </c>
      <c r="P96" s="4">
        <v>202003</v>
      </c>
      <c r="Q96" s="9">
        <f t="shared" si="2"/>
        <v>0</v>
      </c>
      <c r="R96">
        <v>2020</v>
      </c>
      <c r="S96">
        <v>2020</v>
      </c>
      <c r="T96" t="s">
        <v>281</v>
      </c>
      <c r="U96" s="14">
        <f t="shared" si="3"/>
        <v>3625.0349999999999</v>
      </c>
    </row>
    <row r="97" spans="1:21" x14ac:dyDescent="0.25">
      <c r="A97" t="s">
        <v>6</v>
      </c>
      <c r="B97" t="s">
        <v>7</v>
      </c>
      <c r="C97" t="s">
        <v>85</v>
      </c>
      <c r="D97" t="s">
        <v>86</v>
      </c>
      <c r="E97" t="s">
        <v>10</v>
      </c>
      <c r="F97" t="s">
        <v>87</v>
      </c>
      <c r="G97" s="9">
        <v>54973.93</v>
      </c>
      <c r="H97" s="9">
        <v>8246.0895</v>
      </c>
      <c r="I97">
        <v>8246.0895</v>
      </c>
      <c r="J97">
        <v>5497.393</v>
      </c>
      <c r="K97">
        <v>13743.4825</v>
      </c>
      <c r="L97">
        <v>10994.786</v>
      </c>
      <c r="M97">
        <v>8246.0895</v>
      </c>
      <c r="O97" s="6">
        <v>202002</v>
      </c>
      <c r="P97" s="4">
        <v>202003</v>
      </c>
      <c r="Q97" s="9">
        <f t="shared" si="2"/>
        <v>0</v>
      </c>
      <c r="R97">
        <v>2020</v>
      </c>
      <c r="S97">
        <v>2020</v>
      </c>
      <c r="T97" t="s">
        <v>281</v>
      </c>
      <c r="U97" s="14">
        <f t="shared" si="3"/>
        <v>8246.0895</v>
      </c>
    </row>
    <row r="98" spans="1:21" x14ac:dyDescent="0.25">
      <c r="A98" t="s">
        <v>6</v>
      </c>
      <c r="B98" t="s">
        <v>7</v>
      </c>
      <c r="C98" t="s">
        <v>54</v>
      </c>
      <c r="D98" t="s">
        <v>55</v>
      </c>
      <c r="E98" t="s">
        <v>10</v>
      </c>
      <c r="F98" t="s">
        <v>56</v>
      </c>
      <c r="G98" s="9">
        <v>-19153.93</v>
      </c>
      <c r="H98" s="9">
        <v>-2873.0895</v>
      </c>
      <c r="I98">
        <v>-2873.0895</v>
      </c>
      <c r="J98">
        <v>-1915.393</v>
      </c>
      <c r="K98">
        <v>-4788.4825000000001</v>
      </c>
      <c r="L98">
        <v>-3830.7860000000001</v>
      </c>
      <c r="M98">
        <v>-2873.0895</v>
      </c>
      <c r="O98" s="6">
        <v>202002</v>
      </c>
      <c r="P98" s="4">
        <v>202003</v>
      </c>
      <c r="Q98" s="9">
        <f t="shared" si="2"/>
        <v>0</v>
      </c>
      <c r="R98">
        <v>2020</v>
      </c>
      <c r="S98">
        <v>2020</v>
      </c>
      <c r="T98" t="s">
        <v>281</v>
      </c>
      <c r="U98" s="14">
        <f t="shared" si="3"/>
        <v>-2873.0895</v>
      </c>
    </row>
    <row r="99" spans="1:21" x14ac:dyDescent="0.25">
      <c r="A99" t="s">
        <v>6</v>
      </c>
      <c r="B99" t="s">
        <v>7</v>
      </c>
      <c r="C99" t="s">
        <v>57</v>
      </c>
      <c r="D99" t="s">
        <v>58</v>
      </c>
      <c r="E99" t="s">
        <v>10</v>
      </c>
      <c r="F99" t="s">
        <v>59</v>
      </c>
      <c r="G99" s="9">
        <v>18187.5</v>
      </c>
      <c r="H99" s="9">
        <v>2728.125</v>
      </c>
      <c r="I99">
        <v>2728.125</v>
      </c>
      <c r="J99">
        <v>1818.75</v>
      </c>
      <c r="K99">
        <v>4546.875</v>
      </c>
      <c r="L99">
        <v>3637.5</v>
      </c>
      <c r="M99">
        <v>2728.125</v>
      </c>
      <c r="O99" s="6">
        <v>202002</v>
      </c>
      <c r="P99" s="4">
        <v>202003</v>
      </c>
      <c r="Q99" s="9">
        <f t="shared" si="2"/>
        <v>0</v>
      </c>
      <c r="R99">
        <v>2020</v>
      </c>
      <c r="S99">
        <v>2020</v>
      </c>
      <c r="T99" t="s">
        <v>281</v>
      </c>
      <c r="U99" s="14">
        <f t="shared" si="3"/>
        <v>2728.125</v>
      </c>
    </row>
    <row r="100" spans="1:21" x14ac:dyDescent="0.25">
      <c r="A100" t="s">
        <v>60</v>
      </c>
      <c r="B100" t="s">
        <v>61</v>
      </c>
      <c r="C100" t="s">
        <v>73</v>
      </c>
      <c r="D100" t="s">
        <v>74</v>
      </c>
      <c r="E100" t="s">
        <v>10</v>
      </c>
      <c r="F100" t="s">
        <v>75</v>
      </c>
      <c r="G100" s="9">
        <v>31635.85</v>
      </c>
      <c r="H100" s="9">
        <v>4745.3774999999996</v>
      </c>
      <c r="I100">
        <v>4745.3774999999996</v>
      </c>
      <c r="J100">
        <v>3163.585</v>
      </c>
      <c r="K100">
        <v>7908.9624999999996</v>
      </c>
      <c r="L100">
        <v>6327.17</v>
      </c>
      <c r="M100">
        <v>4745.3774999999996</v>
      </c>
      <c r="O100" s="6">
        <v>202002</v>
      </c>
      <c r="P100" s="4">
        <v>202003</v>
      </c>
      <c r="Q100" s="9">
        <f t="shared" si="2"/>
        <v>0</v>
      </c>
      <c r="R100">
        <v>2020</v>
      </c>
      <c r="S100">
        <v>2020</v>
      </c>
      <c r="T100" t="s">
        <v>281</v>
      </c>
      <c r="U100" s="14">
        <f t="shared" si="3"/>
        <v>4745.3774999999996</v>
      </c>
    </row>
    <row r="101" spans="1:21" x14ac:dyDescent="0.25">
      <c r="A101" t="s">
        <v>60</v>
      </c>
      <c r="B101" t="s">
        <v>61</v>
      </c>
      <c r="C101" t="s">
        <v>136</v>
      </c>
      <c r="D101" t="s">
        <v>137</v>
      </c>
      <c r="E101" t="s">
        <v>10</v>
      </c>
      <c r="F101" t="s">
        <v>138</v>
      </c>
      <c r="G101" s="9">
        <v>674.28</v>
      </c>
      <c r="H101" s="9">
        <v>101.142</v>
      </c>
      <c r="I101">
        <v>101.142</v>
      </c>
      <c r="J101">
        <v>67.427999999999997</v>
      </c>
      <c r="K101">
        <v>168.57</v>
      </c>
      <c r="L101">
        <v>134.85599999999999</v>
      </c>
      <c r="M101">
        <v>101.142</v>
      </c>
      <c r="O101" s="6">
        <v>202002</v>
      </c>
      <c r="P101" s="4">
        <v>202003</v>
      </c>
      <c r="Q101" s="9">
        <f t="shared" si="2"/>
        <v>0</v>
      </c>
      <c r="R101">
        <v>2020</v>
      </c>
      <c r="S101">
        <v>2020</v>
      </c>
      <c r="T101" t="s">
        <v>281</v>
      </c>
      <c r="U101" s="14">
        <f t="shared" si="3"/>
        <v>101.142</v>
      </c>
    </row>
    <row r="102" spans="1:21" x14ac:dyDescent="0.25">
      <c r="A102" t="s">
        <v>60</v>
      </c>
      <c r="B102" t="s">
        <v>61</v>
      </c>
      <c r="C102" t="s">
        <v>88</v>
      </c>
      <c r="D102" t="s">
        <v>89</v>
      </c>
      <c r="E102" t="s">
        <v>10</v>
      </c>
      <c r="F102" t="s">
        <v>90</v>
      </c>
      <c r="G102" s="9">
        <v>354667.95</v>
      </c>
      <c r="H102" s="9">
        <v>53200.192499999997</v>
      </c>
      <c r="I102">
        <v>53200.192499999997</v>
      </c>
      <c r="J102">
        <v>35466.794999999998</v>
      </c>
      <c r="K102">
        <v>88666.987500000003</v>
      </c>
      <c r="L102">
        <v>70933.59</v>
      </c>
      <c r="M102">
        <v>53200.192499999997</v>
      </c>
      <c r="O102" s="6">
        <v>202002</v>
      </c>
      <c r="P102" s="4">
        <v>202003</v>
      </c>
      <c r="Q102" s="9">
        <f t="shared" si="2"/>
        <v>0</v>
      </c>
      <c r="R102">
        <v>2020</v>
      </c>
      <c r="S102">
        <v>2020</v>
      </c>
      <c r="T102" t="s">
        <v>281</v>
      </c>
      <c r="U102" s="14">
        <f t="shared" si="3"/>
        <v>53200.192499999997</v>
      </c>
    </row>
    <row r="103" spans="1:21" x14ac:dyDescent="0.25">
      <c r="A103" t="s">
        <v>60</v>
      </c>
      <c r="B103" t="s">
        <v>61</v>
      </c>
      <c r="C103" t="s">
        <v>91</v>
      </c>
      <c r="D103" t="s">
        <v>92</v>
      </c>
      <c r="E103" t="s">
        <v>10</v>
      </c>
      <c r="F103" t="s">
        <v>93</v>
      </c>
      <c r="G103" s="9">
        <v>0</v>
      </c>
      <c r="H103" s="9">
        <v>0</v>
      </c>
      <c r="I103">
        <v>0</v>
      </c>
      <c r="J103">
        <v>0</v>
      </c>
      <c r="K103">
        <v>0</v>
      </c>
      <c r="L103">
        <v>0</v>
      </c>
      <c r="M103">
        <v>0</v>
      </c>
      <c r="O103" s="6">
        <v>202002</v>
      </c>
      <c r="P103" s="4">
        <v>202003</v>
      </c>
      <c r="Q103" s="9">
        <f t="shared" si="2"/>
        <v>0</v>
      </c>
      <c r="R103">
        <v>2020</v>
      </c>
      <c r="S103">
        <v>2020</v>
      </c>
      <c r="T103" t="s">
        <v>281</v>
      </c>
      <c r="U103" s="14">
        <f t="shared" si="3"/>
        <v>0</v>
      </c>
    </row>
    <row r="104" spans="1:21" x14ac:dyDescent="0.25">
      <c r="A104" t="s">
        <v>60</v>
      </c>
      <c r="B104" t="s">
        <v>61</v>
      </c>
      <c r="C104" t="s">
        <v>94</v>
      </c>
      <c r="D104" t="s">
        <v>95</v>
      </c>
      <c r="E104" t="s">
        <v>10</v>
      </c>
      <c r="F104" t="s">
        <v>96</v>
      </c>
      <c r="G104" s="9">
        <v>69292.479999999996</v>
      </c>
      <c r="H104" s="9">
        <v>10393.871999999999</v>
      </c>
      <c r="I104">
        <v>10393.871999999999</v>
      </c>
      <c r="J104">
        <v>6929.2479999999996</v>
      </c>
      <c r="K104">
        <v>17323.12</v>
      </c>
      <c r="L104">
        <v>13858.495999999999</v>
      </c>
      <c r="M104">
        <v>10393.871999999999</v>
      </c>
      <c r="O104" s="6">
        <v>202002</v>
      </c>
      <c r="P104" s="4">
        <v>202003</v>
      </c>
      <c r="Q104" s="9">
        <f t="shared" si="2"/>
        <v>0</v>
      </c>
      <c r="R104">
        <v>2020</v>
      </c>
      <c r="S104">
        <v>2020</v>
      </c>
      <c r="T104" t="s">
        <v>281</v>
      </c>
      <c r="U104" s="14">
        <f t="shared" si="3"/>
        <v>10393.871999999999</v>
      </c>
    </row>
    <row r="105" spans="1:21" x14ac:dyDescent="0.25">
      <c r="A105" t="s">
        <v>60</v>
      </c>
      <c r="B105" t="s">
        <v>61</v>
      </c>
      <c r="C105" t="s">
        <v>97</v>
      </c>
      <c r="D105" t="s">
        <v>98</v>
      </c>
      <c r="E105" t="s">
        <v>10</v>
      </c>
      <c r="F105" t="s">
        <v>99</v>
      </c>
      <c r="G105" s="9">
        <v>168173.06</v>
      </c>
      <c r="H105" s="9">
        <v>25225.958999999999</v>
      </c>
      <c r="I105">
        <v>25225.958999999999</v>
      </c>
      <c r="J105">
        <v>16817.306</v>
      </c>
      <c r="K105">
        <v>42043.264999999999</v>
      </c>
      <c r="L105">
        <v>33634.612000000001</v>
      </c>
      <c r="M105">
        <v>25225.958999999999</v>
      </c>
      <c r="O105" s="6">
        <v>202002</v>
      </c>
      <c r="P105" s="4">
        <v>202003</v>
      </c>
      <c r="Q105" s="9">
        <f t="shared" si="2"/>
        <v>0</v>
      </c>
      <c r="R105">
        <v>2020</v>
      </c>
      <c r="S105">
        <v>2020</v>
      </c>
      <c r="T105" t="s">
        <v>281</v>
      </c>
      <c r="U105" s="14">
        <f t="shared" si="3"/>
        <v>25225.958999999999</v>
      </c>
    </row>
    <row r="106" spans="1:21" x14ac:dyDescent="0.25">
      <c r="A106" t="s">
        <v>60</v>
      </c>
      <c r="B106" t="s">
        <v>61</v>
      </c>
      <c r="C106" t="s">
        <v>100</v>
      </c>
      <c r="D106" t="s">
        <v>101</v>
      </c>
      <c r="E106" t="s">
        <v>10</v>
      </c>
      <c r="F106" t="s">
        <v>102</v>
      </c>
      <c r="G106" s="9">
        <v>70700.5</v>
      </c>
      <c r="H106" s="9">
        <v>10605.075000000001</v>
      </c>
      <c r="I106">
        <v>10605.075000000001</v>
      </c>
      <c r="J106">
        <v>7070.05</v>
      </c>
      <c r="K106">
        <v>17675.125</v>
      </c>
      <c r="L106">
        <v>14140.1</v>
      </c>
      <c r="M106">
        <v>10605.075000000001</v>
      </c>
      <c r="O106" s="6">
        <v>202002</v>
      </c>
      <c r="P106" s="4">
        <v>202003</v>
      </c>
      <c r="Q106" s="9">
        <f t="shared" si="2"/>
        <v>0</v>
      </c>
      <c r="R106">
        <v>2020</v>
      </c>
      <c r="S106">
        <v>2020</v>
      </c>
      <c r="T106" t="s">
        <v>281</v>
      </c>
      <c r="U106" s="14">
        <f t="shared" si="3"/>
        <v>10605.075000000001</v>
      </c>
    </row>
    <row r="107" spans="1:21" x14ac:dyDescent="0.25">
      <c r="A107" t="s">
        <v>60</v>
      </c>
      <c r="B107" t="s">
        <v>61</v>
      </c>
      <c r="C107" t="s">
        <v>12</v>
      </c>
      <c r="D107" t="s">
        <v>13</v>
      </c>
      <c r="E107" t="s">
        <v>10</v>
      </c>
      <c r="F107" t="s">
        <v>14</v>
      </c>
      <c r="G107" s="9">
        <v>120622.63</v>
      </c>
      <c r="H107" s="9">
        <v>18093.394499999999</v>
      </c>
      <c r="I107">
        <v>18093.394499999999</v>
      </c>
      <c r="J107">
        <v>12062.263000000001</v>
      </c>
      <c r="K107">
        <v>30155.657500000001</v>
      </c>
      <c r="L107">
        <v>24124.526000000002</v>
      </c>
      <c r="M107">
        <v>18093.394499999999</v>
      </c>
      <c r="O107" s="6">
        <v>202002</v>
      </c>
      <c r="P107" s="4">
        <v>202003</v>
      </c>
      <c r="Q107" s="9">
        <f t="shared" si="2"/>
        <v>0</v>
      </c>
      <c r="R107">
        <v>2020</v>
      </c>
      <c r="S107">
        <v>2020</v>
      </c>
      <c r="T107" t="s">
        <v>281</v>
      </c>
      <c r="U107" s="14">
        <f t="shared" si="3"/>
        <v>18093.394499999999</v>
      </c>
    </row>
    <row r="108" spans="1:21" x14ac:dyDescent="0.25">
      <c r="A108" t="s">
        <v>60</v>
      </c>
      <c r="B108" t="s">
        <v>61</v>
      </c>
      <c r="C108" t="s">
        <v>139</v>
      </c>
      <c r="D108" t="s">
        <v>140</v>
      </c>
      <c r="E108" t="s">
        <v>10</v>
      </c>
      <c r="F108" t="s">
        <v>141</v>
      </c>
      <c r="G108" s="9">
        <v>2090.08</v>
      </c>
      <c r="H108" s="9">
        <v>313.512</v>
      </c>
      <c r="I108">
        <v>313.512</v>
      </c>
      <c r="J108">
        <v>209.00800000000001</v>
      </c>
      <c r="K108">
        <v>522.52</v>
      </c>
      <c r="L108">
        <v>418.01600000000002</v>
      </c>
      <c r="M108">
        <v>313.512</v>
      </c>
      <c r="O108" s="6">
        <v>202002</v>
      </c>
      <c r="P108" s="4">
        <v>202003</v>
      </c>
      <c r="Q108" s="9">
        <f t="shared" si="2"/>
        <v>0</v>
      </c>
      <c r="R108">
        <v>2020</v>
      </c>
      <c r="S108">
        <v>2020</v>
      </c>
      <c r="T108" t="s">
        <v>281</v>
      </c>
      <c r="U108" s="14">
        <f t="shared" si="3"/>
        <v>313.512</v>
      </c>
    </row>
    <row r="109" spans="1:21" x14ac:dyDescent="0.25">
      <c r="A109" t="s">
        <v>60</v>
      </c>
      <c r="B109" t="s">
        <v>61</v>
      </c>
      <c r="C109" t="s">
        <v>79</v>
      </c>
      <c r="D109" t="s">
        <v>80</v>
      </c>
      <c r="E109" t="s">
        <v>10</v>
      </c>
      <c r="F109" t="s">
        <v>81</v>
      </c>
      <c r="G109" s="9">
        <v>-406.78</v>
      </c>
      <c r="H109" s="9">
        <v>-61.017000000000003</v>
      </c>
      <c r="I109">
        <v>-61.017000000000003</v>
      </c>
      <c r="J109">
        <v>-40.677999999999997</v>
      </c>
      <c r="K109">
        <v>-101.69499999999999</v>
      </c>
      <c r="L109">
        <v>-81.355999999999995</v>
      </c>
      <c r="M109">
        <v>-61.017000000000003</v>
      </c>
      <c r="O109" s="6">
        <v>202002</v>
      </c>
      <c r="P109" s="4">
        <v>202003</v>
      </c>
      <c r="Q109" s="9">
        <f t="shared" si="2"/>
        <v>0</v>
      </c>
      <c r="R109">
        <v>2020</v>
      </c>
      <c r="S109">
        <v>2020</v>
      </c>
      <c r="T109" t="s">
        <v>281</v>
      </c>
      <c r="U109" s="14">
        <f t="shared" si="3"/>
        <v>-61.017000000000003</v>
      </c>
    </row>
    <row r="110" spans="1:21" x14ac:dyDescent="0.25">
      <c r="A110" t="s">
        <v>60</v>
      </c>
      <c r="B110" t="s">
        <v>61</v>
      </c>
      <c r="C110" t="s">
        <v>103</v>
      </c>
      <c r="D110" t="s">
        <v>104</v>
      </c>
      <c r="E110" t="s">
        <v>10</v>
      </c>
      <c r="F110" t="s">
        <v>105</v>
      </c>
      <c r="G110" s="9">
        <v>29842.09</v>
      </c>
      <c r="H110" s="9">
        <v>4476.3135000000002</v>
      </c>
      <c r="I110">
        <v>4476.3135000000002</v>
      </c>
      <c r="J110">
        <v>2984.2089999999998</v>
      </c>
      <c r="K110">
        <v>7460.5225</v>
      </c>
      <c r="L110">
        <v>5968.4179999999997</v>
      </c>
      <c r="M110">
        <v>4476.3135000000002</v>
      </c>
      <c r="O110" s="6">
        <v>202002</v>
      </c>
      <c r="P110" s="4">
        <v>202003</v>
      </c>
      <c r="Q110" s="9">
        <f t="shared" si="2"/>
        <v>0</v>
      </c>
      <c r="R110">
        <v>2020</v>
      </c>
      <c r="S110">
        <v>2020</v>
      </c>
      <c r="T110" t="s">
        <v>281</v>
      </c>
      <c r="U110" s="14">
        <f t="shared" si="3"/>
        <v>4476.3135000000002</v>
      </c>
    </row>
    <row r="111" spans="1:21" x14ac:dyDescent="0.25">
      <c r="A111" t="s">
        <v>60</v>
      </c>
      <c r="B111" t="s">
        <v>61</v>
      </c>
      <c r="C111" t="s">
        <v>133</v>
      </c>
      <c r="D111" t="s">
        <v>134</v>
      </c>
      <c r="E111" t="s">
        <v>10</v>
      </c>
      <c r="F111" t="s">
        <v>135</v>
      </c>
      <c r="G111" s="9">
        <v>18037.5</v>
      </c>
      <c r="H111" s="9">
        <v>2705.625</v>
      </c>
      <c r="I111">
        <v>2705.625</v>
      </c>
      <c r="J111">
        <v>1803.75</v>
      </c>
      <c r="K111">
        <v>4509.375</v>
      </c>
      <c r="L111">
        <v>3607.5</v>
      </c>
      <c r="M111">
        <v>2705.625</v>
      </c>
      <c r="O111" s="6">
        <v>202002</v>
      </c>
      <c r="P111" s="4">
        <v>202003</v>
      </c>
      <c r="Q111" s="9">
        <f t="shared" si="2"/>
        <v>0</v>
      </c>
      <c r="R111">
        <v>2020</v>
      </c>
      <c r="S111">
        <v>2020</v>
      </c>
      <c r="T111" t="s">
        <v>281</v>
      </c>
      <c r="U111" s="14">
        <f t="shared" si="3"/>
        <v>2705.625</v>
      </c>
    </row>
    <row r="112" spans="1:21" x14ac:dyDescent="0.25">
      <c r="A112" t="s">
        <v>60</v>
      </c>
      <c r="B112" t="s">
        <v>61</v>
      </c>
      <c r="C112" t="s">
        <v>18</v>
      </c>
      <c r="D112" t="s">
        <v>19</v>
      </c>
      <c r="E112" t="s">
        <v>10</v>
      </c>
      <c r="F112" t="s">
        <v>20</v>
      </c>
      <c r="G112" s="9">
        <v>7079.39</v>
      </c>
      <c r="H112" s="9">
        <v>1061.9085</v>
      </c>
      <c r="I112">
        <v>1061.9085</v>
      </c>
      <c r="J112">
        <v>707.93899999999996</v>
      </c>
      <c r="K112">
        <v>1769.8475000000001</v>
      </c>
      <c r="L112">
        <v>1415.8779999999999</v>
      </c>
      <c r="M112">
        <v>1061.9085</v>
      </c>
      <c r="O112" s="6">
        <v>202002</v>
      </c>
      <c r="P112" s="4">
        <v>202003</v>
      </c>
      <c r="Q112" s="9">
        <f t="shared" si="2"/>
        <v>0</v>
      </c>
      <c r="R112">
        <v>2020</v>
      </c>
      <c r="S112">
        <v>2020</v>
      </c>
      <c r="T112" t="s">
        <v>281</v>
      </c>
      <c r="U112" s="14">
        <f t="shared" si="3"/>
        <v>1061.9085</v>
      </c>
    </row>
    <row r="113" spans="1:21" x14ac:dyDescent="0.25">
      <c r="A113" t="s">
        <v>60</v>
      </c>
      <c r="B113" t="s">
        <v>61</v>
      </c>
      <c r="C113" t="s">
        <v>21</v>
      </c>
      <c r="D113" t="s">
        <v>22</v>
      </c>
      <c r="E113" t="s">
        <v>10</v>
      </c>
      <c r="F113" t="s">
        <v>23</v>
      </c>
      <c r="G113" s="9">
        <v>24560.53</v>
      </c>
      <c r="H113" s="9">
        <v>3684.0794999999998</v>
      </c>
      <c r="I113">
        <v>3684.0794999999998</v>
      </c>
      <c r="J113">
        <v>2456.0529999999999</v>
      </c>
      <c r="K113">
        <v>6140.1324999999997</v>
      </c>
      <c r="L113">
        <v>4912.1059999999998</v>
      </c>
      <c r="M113">
        <v>3684.0794999999998</v>
      </c>
      <c r="O113" s="6">
        <v>202002</v>
      </c>
      <c r="P113" s="4">
        <v>202003</v>
      </c>
      <c r="Q113" s="9">
        <f t="shared" si="2"/>
        <v>0</v>
      </c>
      <c r="R113">
        <v>2020</v>
      </c>
      <c r="S113">
        <v>2020</v>
      </c>
      <c r="T113" t="s">
        <v>281</v>
      </c>
      <c r="U113" s="14">
        <f t="shared" si="3"/>
        <v>3684.0794999999998</v>
      </c>
    </row>
    <row r="114" spans="1:21" x14ac:dyDescent="0.25">
      <c r="A114" t="s">
        <v>60</v>
      </c>
      <c r="B114" t="s">
        <v>61</v>
      </c>
      <c r="C114" t="s">
        <v>106</v>
      </c>
      <c r="D114" t="s">
        <v>107</v>
      </c>
      <c r="E114" t="s">
        <v>10</v>
      </c>
      <c r="F114" t="s">
        <v>108</v>
      </c>
      <c r="G114" s="9">
        <v>-0.01</v>
      </c>
      <c r="H114" s="9">
        <v>-1.5E-3</v>
      </c>
      <c r="I114">
        <v>-1.5E-3</v>
      </c>
      <c r="J114">
        <v>-1E-3</v>
      </c>
      <c r="K114">
        <v>-2.5000000000000001E-3</v>
      </c>
      <c r="L114">
        <v>-2E-3</v>
      </c>
      <c r="M114">
        <v>-1.5E-3</v>
      </c>
      <c r="O114" s="6">
        <v>202002</v>
      </c>
      <c r="P114" s="4">
        <v>202003</v>
      </c>
      <c r="Q114" s="9">
        <f t="shared" si="2"/>
        <v>0</v>
      </c>
      <c r="R114">
        <v>2020</v>
      </c>
      <c r="S114">
        <v>2020</v>
      </c>
      <c r="T114" t="s">
        <v>281</v>
      </c>
      <c r="U114" s="14">
        <f t="shared" si="3"/>
        <v>-1.5E-3</v>
      </c>
    </row>
    <row r="115" spans="1:21" x14ac:dyDescent="0.25">
      <c r="A115" t="s">
        <v>60</v>
      </c>
      <c r="B115" t="s">
        <v>61</v>
      </c>
      <c r="C115" t="s">
        <v>24</v>
      </c>
      <c r="D115" t="s">
        <v>25</v>
      </c>
      <c r="E115" t="s">
        <v>10</v>
      </c>
      <c r="F115" t="s">
        <v>26</v>
      </c>
      <c r="G115" s="9">
        <v>-29294.799999999999</v>
      </c>
      <c r="H115" s="9">
        <v>-4394.22</v>
      </c>
      <c r="I115">
        <v>-4394.22</v>
      </c>
      <c r="J115">
        <v>-2929.48</v>
      </c>
      <c r="K115">
        <v>-7323.7</v>
      </c>
      <c r="L115">
        <v>-5858.96</v>
      </c>
      <c r="M115">
        <v>-4394.22</v>
      </c>
      <c r="O115" s="6">
        <v>202002</v>
      </c>
      <c r="P115" s="4">
        <v>202003</v>
      </c>
      <c r="Q115" s="9">
        <f t="shared" si="2"/>
        <v>0</v>
      </c>
      <c r="R115">
        <v>2020</v>
      </c>
      <c r="S115">
        <v>2020</v>
      </c>
      <c r="T115" t="s">
        <v>281</v>
      </c>
      <c r="U115" s="14">
        <f t="shared" si="3"/>
        <v>-4394.22</v>
      </c>
    </row>
    <row r="116" spans="1:21" x14ac:dyDescent="0.25">
      <c r="A116" t="s">
        <v>60</v>
      </c>
      <c r="B116" t="s">
        <v>61</v>
      </c>
      <c r="C116" t="s">
        <v>112</v>
      </c>
      <c r="D116" t="s">
        <v>113</v>
      </c>
      <c r="E116" t="s">
        <v>10</v>
      </c>
      <c r="F116" t="s">
        <v>114</v>
      </c>
      <c r="G116" s="9">
        <v>0.01</v>
      </c>
      <c r="H116" s="9">
        <v>1.5E-3</v>
      </c>
      <c r="I116">
        <v>1.5E-3</v>
      </c>
      <c r="J116">
        <v>1E-3</v>
      </c>
      <c r="K116">
        <v>2.5000000000000001E-3</v>
      </c>
      <c r="L116">
        <v>2E-3</v>
      </c>
      <c r="M116">
        <v>1.5E-3</v>
      </c>
      <c r="O116" s="6">
        <v>202002</v>
      </c>
      <c r="P116" s="4">
        <v>202003</v>
      </c>
      <c r="Q116" s="9">
        <f t="shared" si="2"/>
        <v>0</v>
      </c>
      <c r="R116">
        <v>2020</v>
      </c>
      <c r="S116">
        <v>2020</v>
      </c>
      <c r="T116" t="s">
        <v>280</v>
      </c>
      <c r="U116" s="14">
        <f t="shared" si="3"/>
        <v>1.5E-3</v>
      </c>
    </row>
    <row r="117" spans="1:21" x14ac:dyDescent="0.25">
      <c r="A117" t="s">
        <v>60</v>
      </c>
      <c r="B117" t="s">
        <v>61</v>
      </c>
      <c r="C117" t="s">
        <v>142</v>
      </c>
      <c r="D117" t="s">
        <v>143</v>
      </c>
      <c r="E117" t="s">
        <v>10</v>
      </c>
      <c r="F117" t="s">
        <v>144</v>
      </c>
      <c r="G117" s="9">
        <v>804.62</v>
      </c>
      <c r="H117" s="9">
        <v>120.693</v>
      </c>
      <c r="I117">
        <v>120.693</v>
      </c>
      <c r="J117">
        <v>80.462000000000003</v>
      </c>
      <c r="K117">
        <v>201.155</v>
      </c>
      <c r="L117">
        <v>160.92400000000001</v>
      </c>
      <c r="M117">
        <v>120.693</v>
      </c>
      <c r="O117" s="6">
        <v>202002</v>
      </c>
      <c r="P117" s="4">
        <v>202003</v>
      </c>
      <c r="Q117" s="9">
        <f t="shared" si="2"/>
        <v>0</v>
      </c>
      <c r="R117">
        <v>2020</v>
      </c>
      <c r="S117">
        <v>2020</v>
      </c>
      <c r="T117" t="s">
        <v>281</v>
      </c>
      <c r="U117" s="14">
        <f t="shared" si="3"/>
        <v>120.693</v>
      </c>
    </row>
    <row r="118" spans="1:21" x14ac:dyDescent="0.25">
      <c r="A118" t="s">
        <v>60</v>
      </c>
      <c r="B118" t="s">
        <v>61</v>
      </c>
      <c r="C118" t="s">
        <v>115</v>
      </c>
      <c r="D118" t="s">
        <v>116</v>
      </c>
      <c r="E118" t="s">
        <v>10</v>
      </c>
      <c r="F118" t="s">
        <v>117</v>
      </c>
      <c r="G118" s="9">
        <v>-0.01</v>
      </c>
      <c r="H118" s="9">
        <v>-1.5E-3</v>
      </c>
      <c r="I118">
        <v>-1.5E-3</v>
      </c>
      <c r="J118">
        <v>-1E-3</v>
      </c>
      <c r="K118">
        <v>-2.5000000000000001E-3</v>
      </c>
      <c r="L118">
        <v>-2E-3</v>
      </c>
      <c r="M118">
        <v>-1.5E-3</v>
      </c>
      <c r="O118" s="6">
        <v>202002</v>
      </c>
      <c r="P118" s="4">
        <v>202003</v>
      </c>
      <c r="Q118" s="9">
        <f t="shared" si="2"/>
        <v>0</v>
      </c>
      <c r="R118">
        <v>2020</v>
      </c>
      <c r="S118">
        <v>2020</v>
      </c>
      <c r="T118" t="s">
        <v>281</v>
      </c>
      <c r="U118" s="14">
        <f t="shared" si="3"/>
        <v>-1.5E-3</v>
      </c>
    </row>
    <row r="119" spans="1:21" x14ac:dyDescent="0.25">
      <c r="A119" t="s">
        <v>60</v>
      </c>
      <c r="B119" t="s">
        <v>61</v>
      </c>
      <c r="C119" t="s">
        <v>118</v>
      </c>
      <c r="D119" t="s">
        <v>119</v>
      </c>
      <c r="E119" t="s">
        <v>10</v>
      </c>
      <c r="F119" t="s">
        <v>120</v>
      </c>
      <c r="G119" s="9">
        <v>-83999.99</v>
      </c>
      <c r="H119" s="9">
        <v>-12599.9985</v>
      </c>
      <c r="I119">
        <v>-12599.9985</v>
      </c>
      <c r="J119">
        <v>-8399.9989999999998</v>
      </c>
      <c r="K119">
        <v>-20999.997500000001</v>
      </c>
      <c r="L119">
        <v>-16799.998</v>
      </c>
      <c r="M119">
        <v>-12599.9985</v>
      </c>
      <c r="O119" s="6">
        <v>202002</v>
      </c>
      <c r="P119" s="4">
        <v>202003</v>
      </c>
      <c r="Q119" s="9">
        <f t="shared" si="2"/>
        <v>0</v>
      </c>
      <c r="R119">
        <v>2020</v>
      </c>
      <c r="S119">
        <v>2020</v>
      </c>
      <c r="T119" t="s">
        <v>281</v>
      </c>
      <c r="U119" s="14">
        <f t="shared" si="3"/>
        <v>-12599.9985</v>
      </c>
    </row>
    <row r="120" spans="1:21" x14ac:dyDescent="0.25">
      <c r="A120" t="s">
        <v>60</v>
      </c>
      <c r="B120" t="s">
        <v>61</v>
      </c>
      <c r="C120" t="s">
        <v>85</v>
      </c>
      <c r="D120" t="s">
        <v>86</v>
      </c>
      <c r="E120" t="s">
        <v>10</v>
      </c>
      <c r="F120" t="s">
        <v>87</v>
      </c>
      <c r="G120" s="9">
        <v>54973.86</v>
      </c>
      <c r="H120" s="9">
        <v>8246.0789999999997</v>
      </c>
      <c r="I120">
        <v>8246.0789999999997</v>
      </c>
      <c r="J120">
        <v>5497.3860000000004</v>
      </c>
      <c r="K120">
        <v>13743.465</v>
      </c>
      <c r="L120">
        <v>10994.772000000001</v>
      </c>
      <c r="M120">
        <v>8246.0789999999997</v>
      </c>
      <c r="O120" s="6">
        <v>202002</v>
      </c>
      <c r="P120" s="4">
        <v>202003</v>
      </c>
      <c r="Q120" s="9">
        <f t="shared" si="2"/>
        <v>0</v>
      </c>
      <c r="R120">
        <v>2020</v>
      </c>
      <c r="S120">
        <v>2020</v>
      </c>
      <c r="T120" t="s">
        <v>281</v>
      </c>
      <c r="U120" s="14">
        <f t="shared" si="3"/>
        <v>8246.0789999999997</v>
      </c>
    </row>
    <row r="121" spans="1:21" x14ac:dyDescent="0.25">
      <c r="A121" t="s">
        <v>60</v>
      </c>
      <c r="B121" t="s">
        <v>61</v>
      </c>
      <c r="C121" t="s">
        <v>121</v>
      </c>
      <c r="D121" t="s">
        <v>122</v>
      </c>
      <c r="E121" t="s">
        <v>10</v>
      </c>
      <c r="F121" t="s">
        <v>123</v>
      </c>
      <c r="G121" s="9">
        <v>13947</v>
      </c>
      <c r="H121" s="9">
        <v>2092.0500000000002</v>
      </c>
      <c r="I121">
        <v>2092.0500000000002</v>
      </c>
      <c r="J121">
        <v>1394.7</v>
      </c>
      <c r="K121">
        <v>3486.75</v>
      </c>
      <c r="L121">
        <v>2789.4</v>
      </c>
      <c r="M121">
        <v>2092.0500000000002</v>
      </c>
      <c r="O121" s="6">
        <v>202002</v>
      </c>
      <c r="P121" s="4">
        <v>202003</v>
      </c>
      <c r="Q121" s="9">
        <f t="shared" si="2"/>
        <v>0</v>
      </c>
      <c r="R121">
        <v>2020</v>
      </c>
      <c r="S121">
        <v>2020</v>
      </c>
      <c r="T121" t="s">
        <v>281</v>
      </c>
      <c r="U121" s="14">
        <f t="shared" si="3"/>
        <v>2092.0500000000002</v>
      </c>
    </row>
    <row r="122" spans="1:21" x14ac:dyDescent="0.25">
      <c r="A122" t="s">
        <v>60</v>
      </c>
      <c r="B122" t="s">
        <v>61</v>
      </c>
      <c r="C122" t="s">
        <v>124</v>
      </c>
      <c r="D122" t="s">
        <v>125</v>
      </c>
      <c r="E122" t="s">
        <v>10</v>
      </c>
      <c r="F122" t="s">
        <v>126</v>
      </c>
      <c r="G122" s="9">
        <v>1762.2</v>
      </c>
      <c r="H122" s="9">
        <v>264.33</v>
      </c>
      <c r="I122">
        <v>264.33</v>
      </c>
      <c r="J122">
        <v>176.22</v>
      </c>
      <c r="K122">
        <v>440.55</v>
      </c>
      <c r="L122">
        <v>352.44</v>
      </c>
      <c r="M122">
        <v>264.33</v>
      </c>
      <c r="O122" s="6">
        <v>202002</v>
      </c>
      <c r="P122" s="4">
        <v>202003</v>
      </c>
      <c r="Q122" s="9">
        <f t="shared" si="2"/>
        <v>0</v>
      </c>
      <c r="R122">
        <v>2020</v>
      </c>
      <c r="S122">
        <v>2020</v>
      </c>
      <c r="T122" t="s">
        <v>281</v>
      </c>
      <c r="U122" s="14">
        <f t="shared" si="3"/>
        <v>264.33</v>
      </c>
    </row>
    <row r="123" spans="1:21" x14ac:dyDescent="0.25">
      <c r="A123" t="s">
        <v>60</v>
      </c>
      <c r="B123" t="s">
        <v>61</v>
      </c>
      <c r="C123" t="s">
        <v>127</v>
      </c>
      <c r="D123" t="s">
        <v>128</v>
      </c>
      <c r="E123" t="s">
        <v>10</v>
      </c>
      <c r="F123" t="s">
        <v>129</v>
      </c>
      <c r="G123" s="9">
        <v>0</v>
      </c>
      <c r="H123" s="9">
        <v>0</v>
      </c>
      <c r="I123">
        <v>0</v>
      </c>
      <c r="J123">
        <v>0</v>
      </c>
      <c r="K123">
        <v>0</v>
      </c>
      <c r="L123">
        <v>0</v>
      </c>
      <c r="M123">
        <v>0</v>
      </c>
      <c r="O123" s="6">
        <v>202002</v>
      </c>
      <c r="P123" s="4">
        <v>202003</v>
      </c>
      <c r="Q123" s="9">
        <f t="shared" si="2"/>
        <v>0</v>
      </c>
      <c r="R123">
        <v>2020</v>
      </c>
      <c r="S123">
        <v>2020</v>
      </c>
      <c r="T123" t="s">
        <v>281</v>
      </c>
      <c r="U123" s="14">
        <f t="shared" si="3"/>
        <v>0</v>
      </c>
    </row>
    <row r="124" spans="1:21" x14ac:dyDescent="0.25">
      <c r="A124" t="s">
        <v>60</v>
      </c>
      <c r="B124" t="s">
        <v>61</v>
      </c>
      <c r="C124" t="s">
        <v>54</v>
      </c>
      <c r="D124" t="s">
        <v>55</v>
      </c>
      <c r="E124" t="s">
        <v>10</v>
      </c>
      <c r="F124" t="s">
        <v>56</v>
      </c>
      <c r="G124" s="9">
        <v>-19153.93</v>
      </c>
      <c r="H124" s="9">
        <v>-2873.0895</v>
      </c>
      <c r="I124">
        <v>-2873.0895</v>
      </c>
      <c r="J124">
        <v>-1915.393</v>
      </c>
      <c r="K124">
        <v>-4788.4825000000001</v>
      </c>
      <c r="L124">
        <v>-3830.7860000000001</v>
      </c>
      <c r="M124">
        <v>-2873.0895</v>
      </c>
      <c r="O124" s="6">
        <v>202002</v>
      </c>
      <c r="P124" s="4">
        <v>202003</v>
      </c>
      <c r="Q124" s="9">
        <f t="shared" si="2"/>
        <v>0</v>
      </c>
      <c r="R124">
        <v>2020</v>
      </c>
      <c r="S124">
        <v>2020</v>
      </c>
      <c r="T124" t="s">
        <v>281</v>
      </c>
      <c r="U124" s="14">
        <f t="shared" si="3"/>
        <v>-2873.0895</v>
      </c>
    </row>
    <row r="125" spans="1:21" x14ac:dyDescent="0.25">
      <c r="A125" t="s">
        <v>60</v>
      </c>
      <c r="B125" t="s">
        <v>61</v>
      </c>
      <c r="C125" t="s">
        <v>57</v>
      </c>
      <c r="D125" t="s">
        <v>58</v>
      </c>
      <c r="E125" t="s">
        <v>10</v>
      </c>
      <c r="F125" t="s">
        <v>59</v>
      </c>
      <c r="G125" s="9">
        <v>18187.5</v>
      </c>
      <c r="H125" s="9">
        <v>2728.125</v>
      </c>
      <c r="I125">
        <v>2728.125</v>
      </c>
      <c r="J125">
        <v>1818.75</v>
      </c>
      <c r="K125">
        <v>4546.875</v>
      </c>
      <c r="L125">
        <v>3637.5</v>
      </c>
      <c r="M125">
        <v>2728.125</v>
      </c>
      <c r="O125" s="6">
        <v>202002</v>
      </c>
      <c r="P125" s="4">
        <v>202003</v>
      </c>
      <c r="Q125" s="9">
        <f t="shared" si="2"/>
        <v>0</v>
      </c>
      <c r="R125">
        <v>2020</v>
      </c>
      <c r="S125">
        <v>2020</v>
      </c>
      <c r="T125" t="s">
        <v>281</v>
      </c>
      <c r="U125" s="14">
        <f t="shared" si="3"/>
        <v>2728.125</v>
      </c>
    </row>
    <row r="126" spans="1:21" x14ac:dyDescent="0.25">
      <c r="A126" t="s">
        <v>6</v>
      </c>
      <c r="B126" t="s">
        <v>7</v>
      </c>
      <c r="C126" t="s">
        <v>73</v>
      </c>
      <c r="D126" t="s">
        <v>74</v>
      </c>
      <c r="E126" t="s">
        <v>10</v>
      </c>
      <c r="F126" t="s">
        <v>75</v>
      </c>
      <c r="G126" s="9">
        <v>81709.17</v>
      </c>
      <c r="H126" s="9">
        <v>12256.3755</v>
      </c>
      <c r="I126">
        <v>12256.3755</v>
      </c>
      <c r="J126">
        <v>8170.9170000000004</v>
      </c>
      <c r="K126">
        <v>20427.2925</v>
      </c>
      <c r="L126">
        <v>16341.834000000001</v>
      </c>
      <c r="M126">
        <v>12256.3755</v>
      </c>
      <c r="O126" s="6">
        <v>202003</v>
      </c>
      <c r="P126" s="4">
        <v>202004</v>
      </c>
      <c r="Q126" s="9">
        <f t="shared" si="2"/>
        <v>0</v>
      </c>
      <c r="R126">
        <v>2020</v>
      </c>
      <c r="S126">
        <v>2020</v>
      </c>
      <c r="T126" t="s">
        <v>281</v>
      </c>
      <c r="U126" s="14">
        <f t="shared" si="3"/>
        <v>12256.3755</v>
      </c>
    </row>
    <row r="127" spans="1:21" x14ac:dyDescent="0.25">
      <c r="A127" t="s">
        <v>6</v>
      </c>
      <c r="B127" t="s">
        <v>7</v>
      </c>
      <c r="C127" t="s">
        <v>76</v>
      </c>
      <c r="D127" t="s">
        <v>77</v>
      </c>
      <c r="E127" t="s">
        <v>10</v>
      </c>
      <c r="F127" t="s">
        <v>78</v>
      </c>
      <c r="G127" s="9">
        <v>-1.00000000093132E-2</v>
      </c>
      <c r="H127" s="9">
        <v>-1.50000000139698E-3</v>
      </c>
      <c r="I127">
        <v>-1.50000000139698E-3</v>
      </c>
      <c r="J127">
        <v>-1.0000000009313199E-3</v>
      </c>
      <c r="K127">
        <v>-2.5000000023283099E-3</v>
      </c>
      <c r="L127">
        <v>-2.0000000018626498E-3</v>
      </c>
      <c r="M127">
        <v>-1.50000000139698E-3</v>
      </c>
      <c r="O127" s="6">
        <v>202003</v>
      </c>
      <c r="P127" s="4">
        <v>202004</v>
      </c>
      <c r="Q127" s="9">
        <f t="shared" si="2"/>
        <v>0</v>
      </c>
      <c r="R127">
        <v>2020</v>
      </c>
      <c r="S127">
        <v>2020</v>
      </c>
      <c r="T127" t="s">
        <v>281</v>
      </c>
      <c r="U127" s="14">
        <f t="shared" si="3"/>
        <v>-1.50000000139698E-3</v>
      </c>
    </row>
    <row r="128" spans="1:21" x14ac:dyDescent="0.25">
      <c r="A128" t="s">
        <v>6</v>
      </c>
      <c r="B128" t="s">
        <v>7</v>
      </c>
      <c r="C128" t="s">
        <v>12</v>
      </c>
      <c r="D128" t="s">
        <v>13</v>
      </c>
      <c r="E128" t="s">
        <v>10</v>
      </c>
      <c r="F128" t="s">
        <v>14</v>
      </c>
      <c r="G128" s="9">
        <v>88671.08</v>
      </c>
      <c r="H128" s="9">
        <v>13300.662</v>
      </c>
      <c r="I128">
        <v>13300.662</v>
      </c>
      <c r="J128">
        <v>8867.1080000000002</v>
      </c>
      <c r="K128">
        <v>22167.77</v>
      </c>
      <c r="L128">
        <v>17734.216</v>
      </c>
      <c r="M128">
        <v>13300.662</v>
      </c>
      <c r="O128" s="6">
        <v>202003</v>
      </c>
      <c r="P128" s="4">
        <v>202004</v>
      </c>
      <c r="Q128" s="9">
        <f t="shared" si="2"/>
        <v>0</v>
      </c>
      <c r="R128">
        <v>2020</v>
      </c>
      <c r="S128">
        <v>2020</v>
      </c>
      <c r="T128" t="s">
        <v>281</v>
      </c>
      <c r="U128" s="14">
        <f t="shared" si="3"/>
        <v>13300.662</v>
      </c>
    </row>
    <row r="129" spans="1:21" x14ac:dyDescent="0.25">
      <c r="A129" t="s">
        <v>6</v>
      </c>
      <c r="B129" t="s">
        <v>7</v>
      </c>
      <c r="C129" t="s">
        <v>79</v>
      </c>
      <c r="D129" t="s">
        <v>80</v>
      </c>
      <c r="E129" t="s">
        <v>10</v>
      </c>
      <c r="F129" t="s">
        <v>81</v>
      </c>
      <c r="G129" s="9">
        <v>-1613.72</v>
      </c>
      <c r="H129" s="9">
        <v>-242.05799999999999</v>
      </c>
      <c r="I129">
        <v>-242.05799999999999</v>
      </c>
      <c r="J129">
        <v>-161.37200000000001</v>
      </c>
      <c r="K129">
        <v>-403.43</v>
      </c>
      <c r="L129">
        <v>-322.74400000000003</v>
      </c>
      <c r="M129">
        <v>-242.05799999999999</v>
      </c>
      <c r="O129" s="6">
        <v>202003</v>
      </c>
      <c r="P129" s="4">
        <v>202004</v>
      </c>
      <c r="Q129" s="9">
        <f t="shared" si="2"/>
        <v>0</v>
      </c>
      <c r="R129">
        <v>2020</v>
      </c>
      <c r="S129">
        <v>2020</v>
      </c>
      <c r="T129" t="s">
        <v>281</v>
      </c>
      <c r="U129" s="14">
        <f t="shared" si="3"/>
        <v>-242.05799999999999</v>
      </c>
    </row>
    <row r="130" spans="1:21" x14ac:dyDescent="0.25">
      <c r="A130" t="s">
        <v>6</v>
      </c>
      <c r="B130" t="s">
        <v>7</v>
      </c>
      <c r="C130" t="s">
        <v>145</v>
      </c>
      <c r="D130" t="s">
        <v>146</v>
      </c>
      <c r="E130" t="s">
        <v>10</v>
      </c>
      <c r="F130" t="s">
        <v>147</v>
      </c>
      <c r="G130" s="9">
        <v>13965.87</v>
      </c>
      <c r="H130" s="9">
        <v>2094.8805000000002</v>
      </c>
      <c r="I130">
        <v>2094.8805000000002</v>
      </c>
      <c r="J130">
        <v>1396.587</v>
      </c>
      <c r="K130">
        <v>3491.4675000000002</v>
      </c>
      <c r="L130">
        <v>2793.174</v>
      </c>
      <c r="M130">
        <v>2094.8805000000002</v>
      </c>
      <c r="O130" s="6">
        <v>202003</v>
      </c>
      <c r="P130" s="4">
        <v>202004</v>
      </c>
      <c r="Q130" s="9">
        <f t="shared" si="2"/>
        <v>0</v>
      </c>
      <c r="R130">
        <v>2020</v>
      </c>
      <c r="S130">
        <v>2020</v>
      </c>
      <c r="T130" t="s">
        <v>281</v>
      </c>
      <c r="U130" s="14">
        <f t="shared" si="3"/>
        <v>2094.8805000000002</v>
      </c>
    </row>
    <row r="131" spans="1:21" x14ac:dyDescent="0.25">
      <c r="A131" t="s">
        <v>6</v>
      </c>
      <c r="B131" t="s">
        <v>7</v>
      </c>
      <c r="C131" t="s">
        <v>21</v>
      </c>
      <c r="D131" t="s">
        <v>22</v>
      </c>
      <c r="E131" t="s">
        <v>10</v>
      </c>
      <c r="F131" t="s">
        <v>23</v>
      </c>
      <c r="G131" s="9">
        <v>13788.76</v>
      </c>
      <c r="H131" s="9">
        <v>2068.3139999999999</v>
      </c>
      <c r="I131">
        <v>2068.3139999999999</v>
      </c>
      <c r="J131">
        <v>1378.876</v>
      </c>
      <c r="K131">
        <v>3447.19</v>
      </c>
      <c r="L131">
        <v>2757.752</v>
      </c>
      <c r="M131">
        <v>2068.3139999999999</v>
      </c>
      <c r="O131" s="6">
        <v>202003</v>
      </c>
      <c r="P131" s="4">
        <v>202004</v>
      </c>
      <c r="Q131" s="9">
        <f t="shared" ref="Q131:Q194" si="4">N131*-1</f>
        <v>0</v>
      </c>
      <c r="R131">
        <v>2020</v>
      </c>
      <c r="S131">
        <v>2020</v>
      </c>
      <c r="T131" t="s">
        <v>281</v>
      </c>
      <c r="U131" s="14">
        <f t="shared" ref="U131:U194" si="5">H131+Q131</f>
        <v>2068.3139999999999</v>
      </c>
    </row>
    <row r="132" spans="1:21" x14ac:dyDescent="0.25">
      <c r="A132" t="s">
        <v>6</v>
      </c>
      <c r="B132" t="s">
        <v>7</v>
      </c>
      <c r="C132" t="s">
        <v>82</v>
      </c>
      <c r="D132" t="s">
        <v>83</v>
      </c>
      <c r="E132" t="s">
        <v>10</v>
      </c>
      <c r="F132" t="s">
        <v>84</v>
      </c>
      <c r="G132" s="9">
        <v>15211.51</v>
      </c>
      <c r="H132" s="9">
        <v>2281.7265000000002</v>
      </c>
      <c r="I132">
        <v>2281.7265000000002</v>
      </c>
      <c r="J132">
        <v>1521.1510000000001</v>
      </c>
      <c r="K132">
        <v>3802.8775000000001</v>
      </c>
      <c r="L132">
        <v>3042.3020000000001</v>
      </c>
      <c r="M132">
        <v>2281.7265000000002</v>
      </c>
      <c r="O132" s="6">
        <v>202003</v>
      </c>
      <c r="P132" s="4">
        <v>202004</v>
      </c>
      <c r="Q132" s="9">
        <f t="shared" si="4"/>
        <v>0</v>
      </c>
      <c r="R132">
        <v>2020</v>
      </c>
      <c r="S132">
        <v>2020</v>
      </c>
      <c r="T132" t="s">
        <v>281</v>
      </c>
      <c r="U132" s="14">
        <f t="shared" si="5"/>
        <v>2281.7265000000002</v>
      </c>
    </row>
    <row r="133" spans="1:21" x14ac:dyDescent="0.25">
      <c r="A133" t="s">
        <v>6</v>
      </c>
      <c r="B133" t="s">
        <v>7</v>
      </c>
      <c r="C133" t="s">
        <v>85</v>
      </c>
      <c r="D133" t="s">
        <v>86</v>
      </c>
      <c r="E133" t="s">
        <v>10</v>
      </c>
      <c r="F133" t="s">
        <v>87</v>
      </c>
      <c r="G133" s="9">
        <v>44147.41</v>
      </c>
      <c r="H133" s="9">
        <v>6622.1115</v>
      </c>
      <c r="I133">
        <v>6622.1115</v>
      </c>
      <c r="J133">
        <v>4414.741</v>
      </c>
      <c r="K133">
        <v>11036.852500000001</v>
      </c>
      <c r="L133">
        <v>8829.482</v>
      </c>
      <c r="M133">
        <v>6622.1115</v>
      </c>
      <c r="O133" s="6">
        <v>202003</v>
      </c>
      <c r="P133" s="4">
        <v>202004</v>
      </c>
      <c r="Q133" s="9">
        <f t="shared" si="4"/>
        <v>0</v>
      </c>
      <c r="R133">
        <v>2020</v>
      </c>
      <c r="S133">
        <v>2020</v>
      </c>
      <c r="T133" t="s">
        <v>281</v>
      </c>
      <c r="U133" s="14">
        <f t="shared" si="5"/>
        <v>6622.1115</v>
      </c>
    </row>
    <row r="134" spans="1:21" x14ac:dyDescent="0.25">
      <c r="A134" t="s">
        <v>6</v>
      </c>
      <c r="B134" t="s">
        <v>7</v>
      </c>
      <c r="C134" t="s">
        <v>148</v>
      </c>
      <c r="D134" t="s">
        <v>149</v>
      </c>
      <c r="E134" t="s">
        <v>10</v>
      </c>
      <c r="F134" t="s">
        <v>150</v>
      </c>
      <c r="G134" s="9">
        <v>59358.33</v>
      </c>
      <c r="H134" s="9">
        <v>8903.7494999999999</v>
      </c>
      <c r="I134">
        <v>8903.7494999999999</v>
      </c>
      <c r="J134">
        <v>5935.8329999999996</v>
      </c>
      <c r="K134">
        <v>14839.5825</v>
      </c>
      <c r="L134">
        <v>11871.665999999999</v>
      </c>
      <c r="M134">
        <v>8903.7494999999999</v>
      </c>
      <c r="O134" s="6">
        <v>202003</v>
      </c>
      <c r="P134" s="4">
        <v>202004</v>
      </c>
      <c r="Q134" s="9">
        <f t="shared" si="4"/>
        <v>0</v>
      </c>
      <c r="R134">
        <v>2020</v>
      </c>
      <c r="S134">
        <v>2020</v>
      </c>
      <c r="T134" t="s">
        <v>281</v>
      </c>
      <c r="U134" s="14">
        <f t="shared" si="5"/>
        <v>8903.7494999999999</v>
      </c>
    </row>
    <row r="135" spans="1:21" x14ac:dyDescent="0.25">
      <c r="A135" t="s">
        <v>6</v>
      </c>
      <c r="B135" t="s">
        <v>7</v>
      </c>
      <c r="C135" t="s">
        <v>54</v>
      </c>
      <c r="D135" t="s">
        <v>55</v>
      </c>
      <c r="E135" t="s">
        <v>10</v>
      </c>
      <c r="F135" t="s">
        <v>56</v>
      </c>
      <c r="G135" s="9">
        <v>1473.82</v>
      </c>
      <c r="H135" s="9">
        <v>221.07300000000001</v>
      </c>
      <c r="I135">
        <v>221.07300000000001</v>
      </c>
      <c r="J135">
        <v>147.38200000000001</v>
      </c>
      <c r="K135">
        <v>368.45499999999998</v>
      </c>
      <c r="L135">
        <v>294.76400000000001</v>
      </c>
      <c r="M135">
        <v>221.07300000000001</v>
      </c>
      <c r="O135" s="6">
        <v>202003</v>
      </c>
      <c r="P135" s="4">
        <v>202004</v>
      </c>
      <c r="Q135" s="9">
        <f t="shared" si="4"/>
        <v>0</v>
      </c>
      <c r="R135">
        <v>2020</v>
      </c>
      <c r="S135">
        <v>2020</v>
      </c>
      <c r="T135" t="s">
        <v>281</v>
      </c>
      <c r="U135" s="14">
        <f t="shared" si="5"/>
        <v>221.07300000000001</v>
      </c>
    </row>
    <row r="136" spans="1:21" x14ac:dyDescent="0.25">
      <c r="A136" t="s">
        <v>60</v>
      </c>
      <c r="B136" t="s">
        <v>61</v>
      </c>
      <c r="C136" t="s">
        <v>73</v>
      </c>
      <c r="D136" t="s">
        <v>74</v>
      </c>
      <c r="E136" t="s">
        <v>10</v>
      </c>
      <c r="F136" t="s">
        <v>75</v>
      </c>
      <c r="G136" s="9">
        <v>81709.23</v>
      </c>
      <c r="H136" s="9">
        <v>12256.3845</v>
      </c>
      <c r="I136">
        <v>12256.3845</v>
      </c>
      <c r="J136">
        <v>8170.9229999999998</v>
      </c>
      <c r="K136">
        <v>20427.307499999999</v>
      </c>
      <c r="L136">
        <v>16341.846</v>
      </c>
      <c r="M136">
        <v>12256.3845</v>
      </c>
      <c r="O136" s="6">
        <v>202003</v>
      </c>
      <c r="P136" s="4">
        <v>202004</v>
      </c>
      <c r="Q136" s="9">
        <f t="shared" si="4"/>
        <v>0</v>
      </c>
      <c r="R136">
        <v>2020</v>
      </c>
      <c r="S136">
        <v>2020</v>
      </c>
      <c r="T136" t="s">
        <v>281</v>
      </c>
      <c r="U136" s="14">
        <f t="shared" si="5"/>
        <v>12256.3845</v>
      </c>
    </row>
    <row r="137" spans="1:21" x14ac:dyDescent="0.25">
      <c r="A137" t="s">
        <v>60</v>
      </c>
      <c r="B137" t="s">
        <v>61</v>
      </c>
      <c r="C137" t="s">
        <v>136</v>
      </c>
      <c r="D137" t="s">
        <v>137</v>
      </c>
      <c r="E137" t="s">
        <v>10</v>
      </c>
      <c r="F137" t="s">
        <v>138</v>
      </c>
      <c r="G137" s="9">
        <v>1164737.58</v>
      </c>
      <c r="H137" s="9">
        <v>174710.63699999999</v>
      </c>
      <c r="I137">
        <v>174710.63699999999</v>
      </c>
      <c r="J137">
        <v>116473.758</v>
      </c>
      <c r="K137">
        <v>291184.39500000002</v>
      </c>
      <c r="L137">
        <v>232947.516</v>
      </c>
      <c r="M137">
        <v>174710.63699999999</v>
      </c>
      <c r="O137" s="6">
        <v>202003</v>
      </c>
      <c r="P137" s="4">
        <v>202004</v>
      </c>
      <c r="Q137" s="9">
        <f t="shared" si="4"/>
        <v>0</v>
      </c>
      <c r="R137">
        <v>2020</v>
      </c>
      <c r="S137">
        <v>2020</v>
      </c>
      <c r="T137" t="s">
        <v>281</v>
      </c>
      <c r="U137" s="14">
        <f t="shared" si="5"/>
        <v>174710.63699999999</v>
      </c>
    </row>
    <row r="138" spans="1:21" x14ac:dyDescent="0.25">
      <c r="A138" t="s">
        <v>60</v>
      </c>
      <c r="B138" t="s">
        <v>61</v>
      </c>
      <c r="C138" t="s">
        <v>88</v>
      </c>
      <c r="D138" t="s">
        <v>89</v>
      </c>
      <c r="E138" t="s">
        <v>10</v>
      </c>
      <c r="F138" t="s">
        <v>90</v>
      </c>
      <c r="G138" s="9">
        <v>-1.00000000093132E-2</v>
      </c>
      <c r="H138" s="9">
        <v>-1.50000000139698E-3</v>
      </c>
      <c r="I138">
        <v>-1.50000000139698E-3</v>
      </c>
      <c r="J138">
        <v>-1.0000000009313199E-3</v>
      </c>
      <c r="K138">
        <v>-2.5000000023283099E-3</v>
      </c>
      <c r="L138">
        <v>-2.0000000018626498E-3</v>
      </c>
      <c r="M138">
        <v>-1.50000000139698E-3</v>
      </c>
      <c r="O138" s="6">
        <v>202003</v>
      </c>
      <c r="P138" s="4">
        <v>202004</v>
      </c>
      <c r="Q138" s="9">
        <f t="shared" si="4"/>
        <v>0</v>
      </c>
      <c r="R138">
        <v>2020</v>
      </c>
      <c r="S138">
        <v>2020</v>
      </c>
      <c r="T138" t="s">
        <v>281</v>
      </c>
      <c r="U138" s="14">
        <f t="shared" si="5"/>
        <v>-1.50000000139698E-3</v>
      </c>
    </row>
    <row r="139" spans="1:21" x14ac:dyDescent="0.25">
      <c r="A139" t="s">
        <v>60</v>
      </c>
      <c r="B139" t="s">
        <v>61</v>
      </c>
      <c r="C139" t="s">
        <v>91</v>
      </c>
      <c r="D139" t="s">
        <v>92</v>
      </c>
      <c r="E139" t="s">
        <v>10</v>
      </c>
      <c r="F139" t="s">
        <v>93</v>
      </c>
      <c r="G139" s="9">
        <v>0</v>
      </c>
      <c r="H139" s="9">
        <v>0</v>
      </c>
      <c r="I139">
        <v>0</v>
      </c>
      <c r="J139">
        <v>0</v>
      </c>
      <c r="K139">
        <v>0</v>
      </c>
      <c r="L139">
        <v>0</v>
      </c>
      <c r="M139">
        <v>0</v>
      </c>
      <c r="O139" s="6">
        <v>202003</v>
      </c>
      <c r="P139" s="4">
        <v>202004</v>
      </c>
      <c r="Q139" s="9">
        <f t="shared" si="4"/>
        <v>0</v>
      </c>
      <c r="R139">
        <v>2020</v>
      </c>
      <c r="S139">
        <v>2020</v>
      </c>
      <c r="T139" t="s">
        <v>281</v>
      </c>
      <c r="U139" s="14">
        <f t="shared" si="5"/>
        <v>0</v>
      </c>
    </row>
    <row r="140" spans="1:21" x14ac:dyDescent="0.25">
      <c r="A140" t="s">
        <v>60</v>
      </c>
      <c r="B140" t="s">
        <v>61</v>
      </c>
      <c r="C140" t="s">
        <v>151</v>
      </c>
      <c r="D140" t="s">
        <v>152</v>
      </c>
      <c r="E140" t="s">
        <v>10</v>
      </c>
      <c r="F140" t="s">
        <v>153</v>
      </c>
      <c r="G140" s="9">
        <v>61252.2</v>
      </c>
      <c r="H140" s="9">
        <v>9187.83</v>
      </c>
      <c r="I140">
        <v>9187.83</v>
      </c>
      <c r="J140">
        <v>6125.22</v>
      </c>
      <c r="K140">
        <v>15313.05</v>
      </c>
      <c r="L140">
        <v>12250.44</v>
      </c>
      <c r="M140">
        <v>9187.83</v>
      </c>
      <c r="O140" s="6">
        <v>202003</v>
      </c>
      <c r="P140" s="4">
        <v>202004</v>
      </c>
      <c r="Q140" s="9">
        <f t="shared" si="4"/>
        <v>0</v>
      </c>
      <c r="R140">
        <v>2020</v>
      </c>
      <c r="S140">
        <v>2020</v>
      </c>
      <c r="T140" t="s">
        <v>281</v>
      </c>
      <c r="U140" s="14">
        <f t="shared" si="5"/>
        <v>9187.83</v>
      </c>
    </row>
    <row r="141" spans="1:21" x14ac:dyDescent="0.25">
      <c r="A141" t="s">
        <v>60</v>
      </c>
      <c r="B141" t="s">
        <v>61</v>
      </c>
      <c r="C141" t="s">
        <v>97</v>
      </c>
      <c r="D141" t="s">
        <v>98</v>
      </c>
      <c r="E141" t="s">
        <v>10</v>
      </c>
      <c r="F141" t="s">
        <v>99</v>
      </c>
      <c r="G141" s="9">
        <v>8564.8799999999992</v>
      </c>
      <c r="H141" s="9">
        <v>1284.732</v>
      </c>
      <c r="I141">
        <v>1284.732</v>
      </c>
      <c r="J141">
        <v>856.48800000000006</v>
      </c>
      <c r="K141">
        <v>2141.2199999999998</v>
      </c>
      <c r="L141">
        <v>1712.9760000000001</v>
      </c>
      <c r="M141">
        <v>1284.732</v>
      </c>
      <c r="O141" s="6">
        <v>202003</v>
      </c>
      <c r="P141" s="4">
        <v>202004</v>
      </c>
      <c r="Q141" s="9">
        <f t="shared" si="4"/>
        <v>0</v>
      </c>
      <c r="R141">
        <v>2020</v>
      </c>
      <c r="S141">
        <v>2020</v>
      </c>
      <c r="T141" t="s">
        <v>281</v>
      </c>
      <c r="U141" s="14">
        <f t="shared" si="5"/>
        <v>1284.732</v>
      </c>
    </row>
    <row r="142" spans="1:21" x14ac:dyDescent="0.25">
      <c r="A142" t="s">
        <v>60</v>
      </c>
      <c r="B142" t="s">
        <v>61</v>
      </c>
      <c r="C142" t="s">
        <v>154</v>
      </c>
      <c r="D142" t="s">
        <v>155</v>
      </c>
      <c r="E142" t="s">
        <v>10</v>
      </c>
      <c r="F142" t="s">
        <v>156</v>
      </c>
      <c r="G142" s="9">
        <v>13768.35</v>
      </c>
      <c r="H142" s="9">
        <v>2065.2525000000001</v>
      </c>
      <c r="I142">
        <v>2065.2525000000001</v>
      </c>
      <c r="J142">
        <v>1376.835</v>
      </c>
      <c r="K142">
        <v>3442.0875000000001</v>
      </c>
      <c r="L142">
        <v>2753.67</v>
      </c>
      <c r="M142">
        <v>2065.2525000000001</v>
      </c>
      <c r="N142" s="9">
        <v>2065.2525000000001</v>
      </c>
      <c r="O142" s="6">
        <v>202003</v>
      </c>
      <c r="P142" s="4">
        <v>202004</v>
      </c>
      <c r="Q142" s="9">
        <f t="shared" si="4"/>
        <v>-2065.2525000000001</v>
      </c>
      <c r="R142">
        <v>2020</v>
      </c>
      <c r="S142">
        <v>2020</v>
      </c>
      <c r="T142" t="s">
        <v>281</v>
      </c>
      <c r="U142" s="14">
        <f t="shared" si="5"/>
        <v>0</v>
      </c>
    </row>
    <row r="143" spans="1:21" x14ac:dyDescent="0.25">
      <c r="A143" t="s">
        <v>60</v>
      </c>
      <c r="B143" t="s">
        <v>61</v>
      </c>
      <c r="C143" t="s">
        <v>157</v>
      </c>
      <c r="D143" t="s">
        <v>158</v>
      </c>
      <c r="E143" t="s">
        <v>10</v>
      </c>
      <c r="F143" t="s">
        <v>159</v>
      </c>
      <c r="G143" s="9">
        <v>9979.57</v>
      </c>
      <c r="H143" s="9">
        <v>1496.9355</v>
      </c>
      <c r="I143">
        <v>1496.9355</v>
      </c>
      <c r="J143">
        <v>997.95699999999999</v>
      </c>
      <c r="K143">
        <v>2494.8924999999999</v>
      </c>
      <c r="L143">
        <v>1995.914</v>
      </c>
      <c r="M143">
        <v>1496.9355</v>
      </c>
      <c r="O143" s="6">
        <v>202003</v>
      </c>
      <c r="P143" s="4">
        <v>202004</v>
      </c>
      <c r="Q143" s="9">
        <f t="shared" si="4"/>
        <v>0</v>
      </c>
      <c r="R143">
        <v>2020</v>
      </c>
      <c r="S143">
        <v>2020</v>
      </c>
      <c r="T143" t="s">
        <v>281</v>
      </c>
      <c r="U143" s="14">
        <f t="shared" si="5"/>
        <v>1496.9355</v>
      </c>
    </row>
    <row r="144" spans="1:21" x14ac:dyDescent="0.25">
      <c r="A144" t="s">
        <v>60</v>
      </c>
      <c r="B144" t="s">
        <v>61</v>
      </c>
      <c r="C144" t="s">
        <v>12</v>
      </c>
      <c r="D144" t="s">
        <v>13</v>
      </c>
      <c r="E144" t="s">
        <v>10</v>
      </c>
      <c r="F144" t="s">
        <v>14</v>
      </c>
      <c r="G144" s="9">
        <v>88670.99</v>
      </c>
      <c r="H144" s="9">
        <v>13300.648499999999</v>
      </c>
      <c r="I144">
        <v>13300.648499999999</v>
      </c>
      <c r="J144">
        <v>8867.0990000000002</v>
      </c>
      <c r="K144">
        <v>22167.747500000001</v>
      </c>
      <c r="L144">
        <v>17734.198</v>
      </c>
      <c r="M144">
        <v>13300.648499999999</v>
      </c>
      <c r="O144" s="6">
        <v>202003</v>
      </c>
      <c r="P144" s="4">
        <v>202004</v>
      </c>
      <c r="Q144" s="9">
        <f t="shared" si="4"/>
        <v>0</v>
      </c>
      <c r="R144">
        <v>2020</v>
      </c>
      <c r="S144">
        <v>2020</v>
      </c>
      <c r="T144" t="s">
        <v>281</v>
      </c>
      <c r="U144" s="14">
        <f t="shared" si="5"/>
        <v>13300.648499999999</v>
      </c>
    </row>
    <row r="145" spans="1:21" x14ac:dyDescent="0.25">
      <c r="A145" t="s">
        <v>60</v>
      </c>
      <c r="B145" t="s">
        <v>61</v>
      </c>
      <c r="C145" t="s">
        <v>139</v>
      </c>
      <c r="D145" t="s">
        <v>140</v>
      </c>
      <c r="E145" t="s">
        <v>10</v>
      </c>
      <c r="F145" t="s">
        <v>141</v>
      </c>
      <c r="G145" s="9">
        <v>5057.82</v>
      </c>
      <c r="H145" s="9">
        <v>758.673</v>
      </c>
      <c r="I145">
        <v>758.673</v>
      </c>
      <c r="J145">
        <v>505.78199999999998</v>
      </c>
      <c r="K145">
        <v>1264.4549999999999</v>
      </c>
      <c r="L145">
        <v>1011.564</v>
      </c>
      <c r="M145">
        <v>758.673</v>
      </c>
      <c r="O145" s="6">
        <v>202003</v>
      </c>
      <c r="P145" s="4">
        <v>202004</v>
      </c>
      <c r="Q145" s="9">
        <f t="shared" si="4"/>
        <v>0</v>
      </c>
      <c r="R145">
        <v>2020</v>
      </c>
      <c r="S145">
        <v>2020</v>
      </c>
      <c r="T145" t="s">
        <v>281</v>
      </c>
      <c r="U145" s="14">
        <f t="shared" si="5"/>
        <v>758.673</v>
      </c>
    </row>
    <row r="146" spans="1:21" x14ac:dyDescent="0.25">
      <c r="A146" t="s">
        <v>60</v>
      </c>
      <c r="B146" t="s">
        <v>61</v>
      </c>
      <c r="C146" t="s">
        <v>79</v>
      </c>
      <c r="D146" t="s">
        <v>80</v>
      </c>
      <c r="E146" t="s">
        <v>10</v>
      </c>
      <c r="F146" t="s">
        <v>81</v>
      </c>
      <c r="G146" s="9">
        <v>-1613.72</v>
      </c>
      <c r="H146" s="9">
        <v>-242.05799999999999</v>
      </c>
      <c r="I146">
        <v>-242.05799999999999</v>
      </c>
      <c r="J146">
        <v>-161.37200000000001</v>
      </c>
      <c r="K146">
        <v>-403.43</v>
      </c>
      <c r="L146">
        <v>-322.74400000000003</v>
      </c>
      <c r="M146">
        <v>-242.05799999999999</v>
      </c>
      <c r="O146" s="6">
        <v>202003</v>
      </c>
      <c r="P146" s="4">
        <v>202004</v>
      </c>
      <c r="Q146" s="9">
        <f t="shared" si="4"/>
        <v>0</v>
      </c>
      <c r="R146">
        <v>2020</v>
      </c>
      <c r="S146">
        <v>2020</v>
      </c>
      <c r="T146" t="s">
        <v>281</v>
      </c>
      <c r="U146" s="14">
        <f t="shared" si="5"/>
        <v>-242.05799999999999</v>
      </c>
    </row>
    <row r="147" spans="1:21" x14ac:dyDescent="0.25">
      <c r="A147" t="s">
        <v>60</v>
      </c>
      <c r="B147" t="s">
        <v>61</v>
      </c>
      <c r="C147" t="s">
        <v>103</v>
      </c>
      <c r="D147" t="s">
        <v>104</v>
      </c>
      <c r="E147" t="s">
        <v>10</v>
      </c>
      <c r="F147" t="s">
        <v>105</v>
      </c>
      <c r="G147" s="9">
        <v>4024.08</v>
      </c>
      <c r="H147" s="9">
        <v>603.61199999999997</v>
      </c>
      <c r="I147">
        <v>603.61199999999997</v>
      </c>
      <c r="J147">
        <v>402.40800000000002</v>
      </c>
      <c r="K147">
        <v>1006.02</v>
      </c>
      <c r="L147">
        <v>804.81600000000003</v>
      </c>
      <c r="M147">
        <v>603.61199999999997</v>
      </c>
      <c r="O147" s="6">
        <v>202003</v>
      </c>
      <c r="P147" s="4">
        <v>202004</v>
      </c>
      <c r="Q147" s="9">
        <f t="shared" si="4"/>
        <v>0</v>
      </c>
      <c r="R147">
        <v>2020</v>
      </c>
      <c r="S147">
        <v>2020</v>
      </c>
      <c r="T147" t="s">
        <v>281</v>
      </c>
      <c r="U147" s="14">
        <f t="shared" si="5"/>
        <v>603.61199999999997</v>
      </c>
    </row>
    <row r="148" spans="1:21" x14ac:dyDescent="0.25">
      <c r="A148" t="s">
        <v>60</v>
      </c>
      <c r="B148" t="s">
        <v>61</v>
      </c>
      <c r="C148" t="s">
        <v>145</v>
      </c>
      <c r="D148" t="s">
        <v>146</v>
      </c>
      <c r="E148" t="s">
        <v>10</v>
      </c>
      <c r="F148" t="s">
        <v>147</v>
      </c>
      <c r="G148" s="9">
        <v>13965.87</v>
      </c>
      <c r="H148" s="9">
        <v>2094.8805000000002</v>
      </c>
      <c r="I148">
        <v>2094.8805000000002</v>
      </c>
      <c r="J148">
        <v>1396.587</v>
      </c>
      <c r="K148">
        <v>3491.4675000000002</v>
      </c>
      <c r="L148">
        <v>2793.174</v>
      </c>
      <c r="M148">
        <v>2094.8805000000002</v>
      </c>
      <c r="O148" s="6">
        <v>202003</v>
      </c>
      <c r="P148" s="4">
        <v>202004</v>
      </c>
      <c r="Q148" s="9">
        <f t="shared" si="4"/>
        <v>0</v>
      </c>
      <c r="R148">
        <v>2020</v>
      </c>
      <c r="S148">
        <v>2020</v>
      </c>
      <c r="T148" t="s">
        <v>281</v>
      </c>
      <c r="U148" s="14">
        <f t="shared" si="5"/>
        <v>2094.8805000000002</v>
      </c>
    </row>
    <row r="149" spans="1:21" x14ac:dyDescent="0.25">
      <c r="A149" t="s">
        <v>60</v>
      </c>
      <c r="B149" t="s">
        <v>61</v>
      </c>
      <c r="C149" t="s">
        <v>21</v>
      </c>
      <c r="D149" t="s">
        <v>22</v>
      </c>
      <c r="E149" t="s">
        <v>10</v>
      </c>
      <c r="F149" t="s">
        <v>23</v>
      </c>
      <c r="G149" s="9">
        <v>13788.68</v>
      </c>
      <c r="H149" s="9">
        <v>2068.3020000000001</v>
      </c>
      <c r="I149">
        <v>2068.3020000000001</v>
      </c>
      <c r="J149">
        <v>1378.8679999999999</v>
      </c>
      <c r="K149">
        <v>3447.17</v>
      </c>
      <c r="L149">
        <v>2757.7359999999999</v>
      </c>
      <c r="M149">
        <v>2068.3020000000001</v>
      </c>
      <c r="O149" s="6">
        <v>202003</v>
      </c>
      <c r="P149" s="4">
        <v>202004</v>
      </c>
      <c r="Q149" s="9">
        <f t="shared" si="4"/>
        <v>0</v>
      </c>
      <c r="R149">
        <v>2020</v>
      </c>
      <c r="S149">
        <v>2020</v>
      </c>
      <c r="T149" t="s">
        <v>281</v>
      </c>
      <c r="U149" s="14">
        <f t="shared" si="5"/>
        <v>2068.3020000000001</v>
      </c>
    </row>
    <row r="150" spans="1:21" x14ac:dyDescent="0.25">
      <c r="A150" t="s">
        <v>60</v>
      </c>
      <c r="B150" t="s">
        <v>61</v>
      </c>
      <c r="C150" t="s">
        <v>160</v>
      </c>
      <c r="D150" t="s">
        <v>161</v>
      </c>
      <c r="E150" t="s">
        <v>10</v>
      </c>
      <c r="F150" t="s">
        <v>162</v>
      </c>
      <c r="G150" s="9">
        <v>7578</v>
      </c>
      <c r="H150" s="9">
        <v>1136.7</v>
      </c>
      <c r="I150">
        <v>1136.7</v>
      </c>
      <c r="J150">
        <v>757.8</v>
      </c>
      <c r="K150">
        <v>1894.5</v>
      </c>
      <c r="L150">
        <v>1515.6</v>
      </c>
      <c r="M150">
        <v>1136.7</v>
      </c>
      <c r="O150" s="6">
        <v>202003</v>
      </c>
      <c r="P150" s="4">
        <v>202004</v>
      </c>
      <c r="Q150" s="9">
        <f t="shared" si="4"/>
        <v>0</v>
      </c>
      <c r="R150">
        <v>2020</v>
      </c>
      <c r="S150">
        <v>2020</v>
      </c>
      <c r="T150" t="s">
        <v>281</v>
      </c>
      <c r="U150" s="14">
        <f t="shared" si="5"/>
        <v>1136.7</v>
      </c>
    </row>
    <row r="151" spans="1:21" x14ac:dyDescent="0.25">
      <c r="A151" t="s">
        <v>60</v>
      </c>
      <c r="B151" t="s">
        <v>61</v>
      </c>
      <c r="C151" t="s">
        <v>106</v>
      </c>
      <c r="D151" t="s">
        <v>107</v>
      </c>
      <c r="E151" t="s">
        <v>10</v>
      </c>
      <c r="F151" t="s">
        <v>108</v>
      </c>
      <c r="G151" s="9">
        <v>9633</v>
      </c>
      <c r="H151" s="9">
        <v>1444.95</v>
      </c>
      <c r="I151">
        <v>1444.95</v>
      </c>
      <c r="J151">
        <v>963.3</v>
      </c>
      <c r="K151">
        <v>2408.25</v>
      </c>
      <c r="L151">
        <v>1926.6</v>
      </c>
      <c r="M151">
        <v>1444.95</v>
      </c>
      <c r="N151" s="9">
        <v>1444.95</v>
      </c>
      <c r="O151" s="6">
        <v>202003</v>
      </c>
      <c r="P151" s="4">
        <v>202004</v>
      </c>
      <c r="Q151" s="9">
        <f t="shared" si="4"/>
        <v>-1444.95</v>
      </c>
      <c r="R151">
        <v>2020</v>
      </c>
      <c r="S151">
        <v>2020</v>
      </c>
      <c r="T151" t="s">
        <v>281</v>
      </c>
      <c r="U151" s="14">
        <f t="shared" si="5"/>
        <v>0</v>
      </c>
    </row>
    <row r="152" spans="1:21" x14ac:dyDescent="0.25">
      <c r="A152" t="s">
        <v>60</v>
      </c>
      <c r="B152" t="s">
        <v>61</v>
      </c>
      <c r="C152" t="s">
        <v>109</v>
      </c>
      <c r="D152" t="s">
        <v>110</v>
      </c>
      <c r="E152" t="s">
        <v>10</v>
      </c>
      <c r="F152" t="s">
        <v>111</v>
      </c>
      <c r="G152" s="9">
        <v>8192.9599999999991</v>
      </c>
      <c r="H152" s="9">
        <v>1228.944</v>
      </c>
      <c r="I152">
        <v>1228.944</v>
      </c>
      <c r="J152">
        <v>819.29600000000005</v>
      </c>
      <c r="K152">
        <v>2048.2399999999998</v>
      </c>
      <c r="L152">
        <v>1638.5920000000001</v>
      </c>
      <c r="M152">
        <v>1228.944</v>
      </c>
      <c r="O152" s="6">
        <v>202003</v>
      </c>
      <c r="P152" s="4">
        <v>202004</v>
      </c>
      <c r="Q152" s="9">
        <f t="shared" si="4"/>
        <v>0</v>
      </c>
      <c r="R152">
        <v>2020</v>
      </c>
      <c r="S152">
        <v>2020</v>
      </c>
      <c r="T152" t="s">
        <v>281</v>
      </c>
      <c r="U152" s="14">
        <f t="shared" si="5"/>
        <v>1228.944</v>
      </c>
    </row>
    <row r="153" spans="1:21" x14ac:dyDescent="0.25">
      <c r="A153" t="s">
        <v>60</v>
      </c>
      <c r="B153" t="s">
        <v>61</v>
      </c>
      <c r="C153" t="s">
        <v>112</v>
      </c>
      <c r="D153" t="s">
        <v>113</v>
      </c>
      <c r="E153" t="s">
        <v>10</v>
      </c>
      <c r="F153" t="s">
        <v>114</v>
      </c>
      <c r="G153" s="9">
        <v>0</v>
      </c>
      <c r="H153" s="9">
        <v>0</v>
      </c>
      <c r="I153">
        <v>0</v>
      </c>
      <c r="J153">
        <v>0</v>
      </c>
      <c r="K153">
        <v>0</v>
      </c>
      <c r="L153">
        <v>0</v>
      </c>
      <c r="M153">
        <v>0</v>
      </c>
      <c r="O153" s="6">
        <v>202003</v>
      </c>
      <c r="P153" s="4">
        <v>202004</v>
      </c>
      <c r="Q153" s="9">
        <f t="shared" si="4"/>
        <v>0</v>
      </c>
      <c r="R153">
        <v>2020</v>
      </c>
      <c r="S153">
        <v>2020</v>
      </c>
      <c r="T153" t="s">
        <v>280</v>
      </c>
      <c r="U153" s="14">
        <f t="shared" si="5"/>
        <v>0</v>
      </c>
    </row>
    <row r="154" spans="1:21" x14ac:dyDescent="0.25">
      <c r="A154" t="s">
        <v>60</v>
      </c>
      <c r="B154" t="s">
        <v>61</v>
      </c>
      <c r="C154" t="s">
        <v>142</v>
      </c>
      <c r="D154" t="s">
        <v>143</v>
      </c>
      <c r="E154" t="s">
        <v>10</v>
      </c>
      <c r="F154" t="s">
        <v>144</v>
      </c>
      <c r="G154" s="9">
        <v>-129.88</v>
      </c>
      <c r="H154" s="9">
        <v>-19.481999999999999</v>
      </c>
      <c r="I154">
        <v>-19.481999999999999</v>
      </c>
      <c r="J154">
        <v>-12.988</v>
      </c>
      <c r="K154">
        <v>-32.47</v>
      </c>
      <c r="L154">
        <v>-25.975999999999999</v>
      </c>
      <c r="M154">
        <v>-19.481999999999999</v>
      </c>
      <c r="O154" s="6">
        <v>202003</v>
      </c>
      <c r="P154" s="4">
        <v>202004</v>
      </c>
      <c r="Q154" s="9">
        <f t="shared" si="4"/>
        <v>0</v>
      </c>
      <c r="R154">
        <v>2020</v>
      </c>
      <c r="S154">
        <v>2020</v>
      </c>
      <c r="T154" t="s">
        <v>281</v>
      </c>
      <c r="U154" s="14">
        <f t="shared" si="5"/>
        <v>-19.481999999999999</v>
      </c>
    </row>
    <row r="155" spans="1:21" x14ac:dyDescent="0.25">
      <c r="A155" t="s">
        <v>60</v>
      </c>
      <c r="B155" t="s">
        <v>61</v>
      </c>
      <c r="C155" t="s">
        <v>115</v>
      </c>
      <c r="D155" t="s">
        <v>116</v>
      </c>
      <c r="E155" t="s">
        <v>10</v>
      </c>
      <c r="F155" t="s">
        <v>117</v>
      </c>
      <c r="G155" s="9">
        <v>0</v>
      </c>
      <c r="H155" s="9">
        <v>0</v>
      </c>
      <c r="I155">
        <v>0</v>
      </c>
      <c r="J155">
        <v>0</v>
      </c>
      <c r="K155">
        <v>0</v>
      </c>
      <c r="L155">
        <v>0</v>
      </c>
      <c r="M155">
        <v>0</v>
      </c>
      <c r="O155" s="6">
        <v>202003</v>
      </c>
      <c r="P155" s="4">
        <v>202004</v>
      </c>
      <c r="Q155" s="9">
        <f t="shared" si="4"/>
        <v>0</v>
      </c>
      <c r="R155">
        <v>2020</v>
      </c>
      <c r="S155">
        <v>2020</v>
      </c>
      <c r="T155" t="s">
        <v>281</v>
      </c>
      <c r="U155" s="14">
        <f t="shared" si="5"/>
        <v>0</v>
      </c>
    </row>
    <row r="156" spans="1:21" x14ac:dyDescent="0.25">
      <c r="A156" t="s">
        <v>60</v>
      </c>
      <c r="B156" t="s">
        <v>61</v>
      </c>
      <c r="C156" t="s">
        <v>118</v>
      </c>
      <c r="D156" t="s">
        <v>119</v>
      </c>
      <c r="E156" t="s">
        <v>10</v>
      </c>
      <c r="F156" t="s">
        <v>120</v>
      </c>
      <c r="G156" s="9">
        <v>167390</v>
      </c>
      <c r="H156" s="9">
        <v>25108.5</v>
      </c>
      <c r="I156">
        <v>25108.5</v>
      </c>
      <c r="J156">
        <v>16739</v>
      </c>
      <c r="K156">
        <v>41847.5</v>
      </c>
      <c r="L156">
        <v>33478</v>
      </c>
      <c r="M156">
        <v>25108.5</v>
      </c>
      <c r="O156" s="6">
        <v>202003</v>
      </c>
      <c r="P156" s="4">
        <v>202004</v>
      </c>
      <c r="Q156" s="9">
        <f t="shared" si="4"/>
        <v>0</v>
      </c>
      <c r="R156">
        <v>2020</v>
      </c>
      <c r="S156">
        <v>2020</v>
      </c>
      <c r="T156" t="s">
        <v>281</v>
      </c>
      <c r="U156" s="14">
        <f t="shared" si="5"/>
        <v>25108.5</v>
      </c>
    </row>
    <row r="157" spans="1:21" x14ac:dyDescent="0.25">
      <c r="A157" t="s">
        <v>60</v>
      </c>
      <c r="B157" t="s">
        <v>61</v>
      </c>
      <c r="C157" t="s">
        <v>85</v>
      </c>
      <c r="D157" t="s">
        <v>86</v>
      </c>
      <c r="E157" t="s">
        <v>10</v>
      </c>
      <c r="F157" t="s">
        <v>87</v>
      </c>
      <c r="G157" s="9">
        <v>44147.22</v>
      </c>
      <c r="H157" s="9">
        <v>6622.0829999999996</v>
      </c>
      <c r="I157">
        <v>6622.0829999999996</v>
      </c>
      <c r="J157">
        <v>4414.7219999999998</v>
      </c>
      <c r="K157">
        <v>11036.805</v>
      </c>
      <c r="L157">
        <v>8829.4439999999995</v>
      </c>
      <c r="M157">
        <v>6622.0829999999996</v>
      </c>
      <c r="O157" s="6">
        <v>202003</v>
      </c>
      <c r="P157" s="4">
        <v>202004</v>
      </c>
      <c r="Q157" s="9">
        <f t="shared" si="4"/>
        <v>0</v>
      </c>
      <c r="R157">
        <v>2020</v>
      </c>
      <c r="S157">
        <v>2020</v>
      </c>
      <c r="T157" t="s">
        <v>281</v>
      </c>
      <c r="U157" s="14">
        <f t="shared" si="5"/>
        <v>6622.0829999999996</v>
      </c>
    </row>
    <row r="158" spans="1:21" x14ac:dyDescent="0.25">
      <c r="A158" t="s">
        <v>60</v>
      </c>
      <c r="B158" t="s">
        <v>61</v>
      </c>
      <c r="C158" t="s">
        <v>148</v>
      </c>
      <c r="D158" t="s">
        <v>149</v>
      </c>
      <c r="E158" t="s">
        <v>10</v>
      </c>
      <c r="F158" t="s">
        <v>150</v>
      </c>
      <c r="G158" s="9">
        <v>59358.33</v>
      </c>
      <c r="H158" s="9">
        <v>8903.7494999999999</v>
      </c>
      <c r="I158">
        <v>8903.7494999999999</v>
      </c>
      <c r="J158">
        <v>5935.8329999999996</v>
      </c>
      <c r="K158">
        <v>14839.5825</v>
      </c>
      <c r="L158">
        <v>11871.665999999999</v>
      </c>
      <c r="M158">
        <v>8903.7494999999999</v>
      </c>
      <c r="O158" s="6">
        <v>202003</v>
      </c>
      <c r="P158" s="4">
        <v>202004</v>
      </c>
      <c r="Q158" s="9">
        <f t="shared" si="4"/>
        <v>0</v>
      </c>
      <c r="R158">
        <v>2020</v>
      </c>
      <c r="S158">
        <v>2020</v>
      </c>
      <c r="T158" t="s">
        <v>281</v>
      </c>
      <c r="U158" s="14">
        <f t="shared" si="5"/>
        <v>8903.7494999999999</v>
      </c>
    </row>
    <row r="159" spans="1:21" x14ac:dyDescent="0.25">
      <c r="A159" t="s">
        <v>60</v>
      </c>
      <c r="B159" t="s">
        <v>61</v>
      </c>
      <c r="C159" t="s">
        <v>127</v>
      </c>
      <c r="D159" t="s">
        <v>128</v>
      </c>
      <c r="E159" t="s">
        <v>10</v>
      </c>
      <c r="F159" t="s">
        <v>129</v>
      </c>
      <c r="G159" s="9">
        <v>0</v>
      </c>
      <c r="H159" s="9">
        <v>0</v>
      </c>
      <c r="I159">
        <v>0</v>
      </c>
      <c r="J159">
        <v>0</v>
      </c>
      <c r="K159">
        <v>0</v>
      </c>
      <c r="L159">
        <v>0</v>
      </c>
      <c r="M159">
        <v>0</v>
      </c>
      <c r="O159" s="6">
        <v>202003</v>
      </c>
      <c r="P159" s="4">
        <v>202004</v>
      </c>
      <c r="Q159" s="9">
        <f t="shared" si="4"/>
        <v>0</v>
      </c>
      <c r="R159">
        <v>2020</v>
      </c>
      <c r="S159">
        <v>2020</v>
      </c>
      <c r="T159" t="s">
        <v>281</v>
      </c>
      <c r="U159" s="14">
        <f t="shared" si="5"/>
        <v>0</v>
      </c>
    </row>
    <row r="160" spans="1:21" x14ac:dyDescent="0.25">
      <c r="A160" t="s">
        <v>60</v>
      </c>
      <c r="B160" t="s">
        <v>61</v>
      </c>
      <c r="C160" t="s">
        <v>54</v>
      </c>
      <c r="D160" t="s">
        <v>55</v>
      </c>
      <c r="E160" t="s">
        <v>10</v>
      </c>
      <c r="F160" t="s">
        <v>56</v>
      </c>
      <c r="G160" s="9">
        <v>1473.8</v>
      </c>
      <c r="H160" s="9">
        <v>221.07</v>
      </c>
      <c r="I160">
        <v>221.07</v>
      </c>
      <c r="J160">
        <v>147.38</v>
      </c>
      <c r="K160">
        <v>368.45</v>
      </c>
      <c r="L160">
        <v>294.76</v>
      </c>
      <c r="M160">
        <v>221.07</v>
      </c>
      <c r="O160" s="6">
        <v>202003</v>
      </c>
      <c r="P160" s="4">
        <v>202004</v>
      </c>
      <c r="Q160" s="9">
        <f t="shared" si="4"/>
        <v>0</v>
      </c>
      <c r="R160">
        <v>2020</v>
      </c>
      <c r="S160">
        <v>2020</v>
      </c>
      <c r="T160" t="s">
        <v>281</v>
      </c>
      <c r="U160" s="14">
        <f t="shared" si="5"/>
        <v>221.07</v>
      </c>
    </row>
    <row r="161" spans="1:21" x14ac:dyDescent="0.25">
      <c r="A161" t="s">
        <v>6</v>
      </c>
      <c r="B161" t="s">
        <v>7</v>
      </c>
      <c r="C161" t="s">
        <v>73</v>
      </c>
      <c r="D161" t="s">
        <v>74</v>
      </c>
      <c r="E161" t="s">
        <v>10</v>
      </c>
      <c r="F161" t="s">
        <v>75</v>
      </c>
      <c r="G161" s="9">
        <v>168806.09</v>
      </c>
      <c r="H161" s="9">
        <v>25320.913499999999</v>
      </c>
      <c r="I161">
        <v>25320.913499999999</v>
      </c>
      <c r="J161">
        <v>16880.609</v>
      </c>
      <c r="K161">
        <v>42201.522499999999</v>
      </c>
      <c r="L161">
        <v>33761.218000000001</v>
      </c>
      <c r="M161">
        <v>25320.913499999999</v>
      </c>
      <c r="O161" s="6">
        <v>202004</v>
      </c>
      <c r="P161" s="4">
        <v>202005</v>
      </c>
      <c r="Q161" s="9">
        <f t="shared" si="4"/>
        <v>0</v>
      </c>
      <c r="R161">
        <v>2020</v>
      </c>
      <c r="S161">
        <v>2020</v>
      </c>
      <c r="T161" t="s">
        <v>281</v>
      </c>
      <c r="U161" s="14">
        <f t="shared" si="5"/>
        <v>25320.913499999999</v>
      </c>
    </row>
    <row r="162" spans="1:21" x14ac:dyDescent="0.25">
      <c r="A162" t="s">
        <v>6</v>
      </c>
      <c r="B162" t="s">
        <v>7</v>
      </c>
      <c r="C162" t="s">
        <v>12</v>
      </c>
      <c r="D162" t="s">
        <v>13</v>
      </c>
      <c r="E162" t="s">
        <v>10</v>
      </c>
      <c r="F162" t="s">
        <v>14</v>
      </c>
      <c r="G162" s="9">
        <v>59611.54</v>
      </c>
      <c r="H162" s="9">
        <v>8941.7309999999998</v>
      </c>
      <c r="I162">
        <v>8941.7309999999998</v>
      </c>
      <c r="J162">
        <v>5961.1540000000005</v>
      </c>
      <c r="K162">
        <v>14902.885</v>
      </c>
      <c r="L162">
        <v>11922.308000000001</v>
      </c>
      <c r="M162">
        <v>8941.7309999999998</v>
      </c>
      <c r="O162" s="6">
        <v>202004</v>
      </c>
      <c r="P162" s="4">
        <v>202005</v>
      </c>
      <c r="Q162" s="9">
        <f t="shared" si="4"/>
        <v>0</v>
      </c>
      <c r="R162">
        <v>2020</v>
      </c>
      <c r="S162">
        <v>2020</v>
      </c>
      <c r="T162" t="s">
        <v>281</v>
      </c>
      <c r="U162" s="14">
        <f t="shared" si="5"/>
        <v>8941.7309999999998</v>
      </c>
    </row>
    <row r="163" spans="1:21" x14ac:dyDescent="0.25">
      <c r="A163" t="s">
        <v>6</v>
      </c>
      <c r="B163" t="s">
        <v>7</v>
      </c>
      <c r="C163" t="s">
        <v>145</v>
      </c>
      <c r="D163" t="s">
        <v>146</v>
      </c>
      <c r="E163" t="s">
        <v>10</v>
      </c>
      <c r="F163" t="s">
        <v>147</v>
      </c>
      <c r="G163" s="9">
        <v>173.84</v>
      </c>
      <c r="H163" s="9">
        <v>26.076000000000001</v>
      </c>
      <c r="I163">
        <v>26.076000000000001</v>
      </c>
      <c r="J163">
        <v>17.384</v>
      </c>
      <c r="K163">
        <v>43.46</v>
      </c>
      <c r="L163">
        <v>34.768000000000001</v>
      </c>
      <c r="M163">
        <v>26.076000000000001</v>
      </c>
      <c r="O163" s="6">
        <v>202004</v>
      </c>
      <c r="P163" s="4">
        <v>202005</v>
      </c>
      <c r="Q163" s="9">
        <f t="shared" si="4"/>
        <v>0</v>
      </c>
      <c r="R163">
        <v>2020</v>
      </c>
      <c r="S163">
        <v>2020</v>
      </c>
      <c r="T163" t="s">
        <v>281</v>
      </c>
      <c r="U163" s="14">
        <f t="shared" si="5"/>
        <v>26.076000000000001</v>
      </c>
    </row>
    <row r="164" spans="1:21" x14ac:dyDescent="0.25">
      <c r="A164" t="s">
        <v>6</v>
      </c>
      <c r="B164" t="s">
        <v>7</v>
      </c>
      <c r="C164" t="s">
        <v>163</v>
      </c>
      <c r="D164" t="s">
        <v>164</v>
      </c>
      <c r="E164" t="s">
        <v>10</v>
      </c>
      <c r="F164" t="s">
        <v>165</v>
      </c>
      <c r="G164" s="9">
        <v>281.64</v>
      </c>
      <c r="H164" s="9">
        <v>42.246000000000002</v>
      </c>
      <c r="I164">
        <v>42.246000000000002</v>
      </c>
      <c r="J164">
        <v>28.164000000000001</v>
      </c>
      <c r="K164">
        <v>70.41</v>
      </c>
      <c r="L164">
        <v>56.328000000000003</v>
      </c>
      <c r="M164">
        <v>42.246000000000002</v>
      </c>
      <c r="O164" s="6">
        <v>202004</v>
      </c>
      <c r="P164" s="4">
        <v>202005</v>
      </c>
      <c r="Q164" s="9">
        <f t="shared" si="4"/>
        <v>0</v>
      </c>
      <c r="R164">
        <v>2020</v>
      </c>
      <c r="S164">
        <v>2020</v>
      </c>
      <c r="T164" t="s">
        <v>281</v>
      </c>
      <c r="U164" s="14">
        <f t="shared" si="5"/>
        <v>42.246000000000002</v>
      </c>
    </row>
    <row r="165" spans="1:21" x14ac:dyDescent="0.25">
      <c r="A165" t="s">
        <v>6</v>
      </c>
      <c r="B165" t="s">
        <v>7</v>
      </c>
      <c r="C165" t="s">
        <v>21</v>
      </c>
      <c r="D165" t="s">
        <v>22</v>
      </c>
      <c r="E165" t="s">
        <v>10</v>
      </c>
      <c r="F165" t="s">
        <v>23</v>
      </c>
      <c r="G165" s="9">
        <v>5528.44</v>
      </c>
      <c r="H165" s="9">
        <v>829.26599999999996</v>
      </c>
      <c r="I165">
        <v>829.26599999999996</v>
      </c>
      <c r="J165">
        <v>552.84400000000005</v>
      </c>
      <c r="K165">
        <v>1382.11</v>
      </c>
      <c r="L165">
        <v>1105.6880000000001</v>
      </c>
      <c r="M165">
        <v>829.26599999999996</v>
      </c>
      <c r="O165" s="6">
        <v>202004</v>
      </c>
      <c r="P165" s="4">
        <v>202005</v>
      </c>
      <c r="Q165" s="9">
        <f t="shared" si="4"/>
        <v>0</v>
      </c>
      <c r="R165">
        <v>2020</v>
      </c>
      <c r="S165">
        <v>2020</v>
      </c>
      <c r="T165" t="s">
        <v>281</v>
      </c>
      <c r="U165" s="14">
        <f t="shared" si="5"/>
        <v>829.26599999999996</v>
      </c>
    </row>
    <row r="166" spans="1:21" x14ac:dyDescent="0.25">
      <c r="A166" t="s">
        <v>6</v>
      </c>
      <c r="B166" t="s">
        <v>7</v>
      </c>
      <c r="C166" t="s">
        <v>166</v>
      </c>
      <c r="D166" t="s">
        <v>167</v>
      </c>
      <c r="E166" t="s">
        <v>10</v>
      </c>
      <c r="F166" t="s">
        <v>168</v>
      </c>
      <c r="G166" s="9">
        <v>54.78</v>
      </c>
      <c r="H166" s="9">
        <v>8.2170000000000005</v>
      </c>
      <c r="I166">
        <v>8.2170000000000005</v>
      </c>
      <c r="J166">
        <v>5.4779999999999998</v>
      </c>
      <c r="K166">
        <v>13.695</v>
      </c>
      <c r="L166">
        <v>10.956</v>
      </c>
      <c r="M166">
        <v>8.2170000000000005</v>
      </c>
      <c r="O166" s="6">
        <v>202004</v>
      </c>
      <c r="P166" s="4">
        <v>202005</v>
      </c>
      <c r="Q166" s="9">
        <f t="shared" si="4"/>
        <v>0</v>
      </c>
      <c r="R166">
        <v>2020</v>
      </c>
      <c r="S166">
        <v>2020</v>
      </c>
      <c r="T166" t="s">
        <v>281</v>
      </c>
      <c r="U166" s="14">
        <f t="shared" si="5"/>
        <v>8.2170000000000005</v>
      </c>
    </row>
    <row r="167" spans="1:21" x14ac:dyDescent="0.25">
      <c r="A167" t="s">
        <v>6</v>
      </c>
      <c r="B167" t="s">
        <v>7</v>
      </c>
      <c r="C167" t="s">
        <v>85</v>
      </c>
      <c r="D167" t="s">
        <v>86</v>
      </c>
      <c r="E167" t="s">
        <v>10</v>
      </c>
      <c r="F167" t="s">
        <v>87</v>
      </c>
      <c r="G167" s="9">
        <v>12387.23</v>
      </c>
      <c r="H167" s="9">
        <v>1858.0844999999999</v>
      </c>
      <c r="I167">
        <v>1858.0844999999999</v>
      </c>
      <c r="J167">
        <v>1238.723</v>
      </c>
      <c r="K167">
        <v>3096.8074999999999</v>
      </c>
      <c r="L167">
        <v>2477.4459999999999</v>
      </c>
      <c r="M167">
        <v>1858.0844999999999</v>
      </c>
      <c r="O167" s="6">
        <v>202004</v>
      </c>
      <c r="P167" s="4">
        <v>202005</v>
      </c>
      <c r="Q167" s="9">
        <f t="shared" si="4"/>
        <v>0</v>
      </c>
      <c r="R167">
        <v>2020</v>
      </c>
      <c r="S167">
        <v>2020</v>
      </c>
      <c r="T167" t="s">
        <v>281</v>
      </c>
      <c r="U167" s="14">
        <f t="shared" si="5"/>
        <v>1858.0844999999999</v>
      </c>
    </row>
    <row r="168" spans="1:21" x14ac:dyDescent="0.25">
      <c r="A168" t="s">
        <v>6</v>
      </c>
      <c r="B168" t="s">
        <v>7</v>
      </c>
      <c r="C168" t="s">
        <v>169</v>
      </c>
      <c r="D168" t="s">
        <v>170</v>
      </c>
      <c r="E168" t="s">
        <v>10</v>
      </c>
      <c r="F168" t="s">
        <v>171</v>
      </c>
      <c r="G168" s="9">
        <v>22022.23</v>
      </c>
      <c r="H168" s="9">
        <v>3303.3344999999999</v>
      </c>
      <c r="I168">
        <v>3303.3344999999999</v>
      </c>
      <c r="J168">
        <v>2202.223</v>
      </c>
      <c r="K168">
        <v>5505.5574999999999</v>
      </c>
      <c r="L168">
        <v>4404.4459999999999</v>
      </c>
      <c r="M168">
        <v>3303.3344999999999</v>
      </c>
      <c r="O168" s="6">
        <v>202004</v>
      </c>
      <c r="P168" s="4">
        <v>202005</v>
      </c>
      <c r="Q168" s="9">
        <f t="shared" si="4"/>
        <v>0</v>
      </c>
      <c r="R168">
        <v>2020</v>
      </c>
      <c r="S168">
        <v>2020</v>
      </c>
      <c r="T168" t="s">
        <v>281</v>
      </c>
      <c r="U168" s="14">
        <f t="shared" si="5"/>
        <v>3303.3344999999999</v>
      </c>
    </row>
    <row r="169" spans="1:21" x14ac:dyDescent="0.25">
      <c r="A169" t="s">
        <v>6</v>
      </c>
      <c r="B169" t="s">
        <v>7</v>
      </c>
      <c r="C169" t="s">
        <v>48</v>
      </c>
      <c r="D169" t="s">
        <v>49</v>
      </c>
      <c r="E169" t="s">
        <v>10</v>
      </c>
      <c r="F169" t="s">
        <v>50</v>
      </c>
      <c r="G169" s="9">
        <v>30863.439999999999</v>
      </c>
      <c r="H169" s="9">
        <v>4629.5159999999996</v>
      </c>
      <c r="I169">
        <v>4629.5159999999996</v>
      </c>
      <c r="J169">
        <v>3086.3440000000001</v>
      </c>
      <c r="K169">
        <v>7715.86</v>
      </c>
      <c r="L169">
        <v>6172.6880000000001</v>
      </c>
      <c r="M169">
        <v>4629.5159999999996</v>
      </c>
      <c r="N169" s="9">
        <v>4629.5159999999996</v>
      </c>
      <c r="O169" s="6">
        <v>202004</v>
      </c>
      <c r="P169" s="4">
        <v>202005</v>
      </c>
      <c r="Q169" s="9">
        <f t="shared" si="4"/>
        <v>-4629.5159999999996</v>
      </c>
      <c r="R169">
        <v>2020</v>
      </c>
      <c r="S169">
        <v>2020</v>
      </c>
      <c r="T169" t="s">
        <v>281</v>
      </c>
      <c r="U169" s="14">
        <f t="shared" si="5"/>
        <v>0</v>
      </c>
    </row>
    <row r="170" spans="1:21" x14ac:dyDescent="0.25">
      <c r="A170" t="s">
        <v>6</v>
      </c>
      <c r="B170" t="s">
        <v>7</v>
      </c>
      <c r="C170" t="s">
        <v>54</v>
      </c>
      <c r="D170" t="s">
        <v>55</v>
      </c>
      <c r="E170" t="s">
        <v>10</v>
      </c>
      <c r="F170" t="s">
        <v>56</v>
      </c>
      <c r="G170" s="9">
        <v>10762.57</v>
      </c>
      <c r="H170" s="9">
        <v>1614.3855000000001</v>
      </c>
      <c r="I170">
        <v>1614.3855000000001</v>
      </c>
      <c r="J170">
        <v>1076.2570000000001</v>
      </c>
      <c r="K170">
        <v>2690.6424999999999</v>
      </c>
      <c r="L170">
        <v>2152.5140000000001</v>
      </c>
      <c r="M170">
        <v>1614.3855000000001</v>
      </c>
      <c r="O170" s="6">
        <v>202004</v>
      </c>
      <c r="P170" s="4">
        <v>202005</v>
      </c>
      <c r="Q170" s="9">
        <f t="shared" si="4"/>
        <v>0</v>
      </c>
      <c r="R170">
        <v>2020</v>
      </c>
      <c r="S170">
        <v>2020</v>
      </c>
      <c r="T170" t="s">
        <v>281</v>
      </c>
      <c r="U170" s="14">
        <f t="shared" si="5"/>
        <v>1614.3855000000001</v>
      </c>
    </row>
    <row r="171" spans="1:21" x14ac:dyDescent="0.25">
      <c r="A171" t="s">
        <v>60</v>
      </c>
      <c r="B171" t="s">
        <v>61</v>
      </c>
      <c r="C171" t="s">
        <v>73</v>
      </c>
      <c r="D171" t="s">
        <v>74</v>
      </c>
      <c r="E171" t="s">
        <v>10</v>
      </c>
      <c r="F171" t="s">
        <v>75</v>
      </c>
      <c r="G171" s="9">
        <v>168805.94</v>
      </c>
      <c r="H171" s="9">
        <v>25320.891</v>
      </c>
      <c r="I171">
        <v>25320.891</v>
      </c>
      <c r="J171">
        <v>16880.594000000001</v>
      </c>
      <c r="K171">
        <v>42201.485000000001</v>
      </c>
      <c r="L171">
        <v>33761.188000000002</v>
      </c>
      <c r="M171">
        <v>25320.891</v>
      </c>
      <c r="O171" s="6">
        <v>202004</v>
      </c>
      <c r="P171" s="4">
        <v>202005</v>
      </c>
      <c r="Q171" s="9">
        <f t="shared" si="4"/>
        <v>0</v>
      </c>
      <c r="R171">
        <v>2020</v>
      </c>
      <c r="S171">
        <v>2020</v>
      </c>
      <c r="T171" t="s">
        <v>281</v>
      </c>
      <c r="U171" s="14">
        <f t="shared" si="5"/>
        <v>25320.891</v>
      </c>
    </row>
    <row r="172" spans="1:21" x14ac:dyDescent="0.25">
      <c r="A172" t="s">
        <v>60</v>
      </c>
      <c r="B172" t="s">
        <v>61</v>
      </c>
      <c r="C172" t="s">
        <v>172</v>
      </c>
      <c r="D172" t="s">
        <v>173</v>
      </c>
      <c r="E172" t="s">
        <v>10</v>
      </c>
      <c r="F172" t="s">
        <v>174</v>
      </c>
      <c r="G172" s="9">
        <v>32992</v>
      </c>
      <c r="H172" s="9">
        <v>4948.8</v>
      </c>
      <c r="I172">
        <v>4948.8</v>
      </c>
      <c r="J172">
        <v>3299.2</v>
      </c>
      <c r="K172">
        <v>8248</v>
      </c>
      <c r="L172">
        <v>6598.4</v>
      </c>
      <c r="M172">
        <v>4948.8</v>
      </c>
      <c r="O172" s="6">
        <v>202004</v>
      </c>
      <c r="P172" s="4">
        <v>202005</v>
      </c>
      <c r="Q172" s="9">
        <f t="shared" si="4"/>
        <v>0</v>
      </c>
      <c r="R172">
        <v>2020</v>
      </c>
      <c r="S172">
        <v>2020</v>
      </c>
      <c r="T172" t="s">
        <v>281</v>
      </c>
      <c r="U172" s="14">
        <f t="shared" si="5"/>
        <v>4948.8</v>
      </c>
    </row>
    <row r="173" spans="1:21" x14ac:dyDescent="0.25">
      <c r="A173" t="s">
        <v>60</v>
      </c>
      <c r="B173" t="s">
        <v>61</v>
      </c>
      <c r="C173" t="s">
        <v>136</v>
      </c>
      <c r="D173" t="s">
        <v>137</v>
      </c>
      <c r="E173" t="s">
        <v>10</v>
      </c>
      <c r="F173" t="s">
        <v>138</v>
      </c>
      <c r="G173" s="9">
        <v>1807.47</v>
      </c>
      <c r="H173" s="9">
        <v>271.12049999999999</v>
      </c>
      <c r="I173">
        <v>271.12049999999999</v>
      </c>
      <c r="J173">
        <v>180.74700000000001</v>
      </c>
      <c r="K173">
        <v>451.86750000000001</v>
      </c>
      <c r="L173">
        <v>361.49400000000003</v>
      </c>
      <c r="M173">
        <v>271.12049999999999</v>
      </c>
      <c r="O173" s="6">
        <v>202004</v>
      </c>
      <c r="P173" s="4">
        <v>202005</v>
      </c>
      <c r="Q173" s="9">
        <f t="shared" si="4"/>
        <v>0</v>
      </c>
      <c r="R173">
        <v>2020</v>
      </c>
      <c r="S173">
        <v>2020</v>
      </c>
      <c r="T173" t="s">
        <v>281</v>
      </c>
      <c r="U173" s="14">
        <f t="shared" si="5"/>
        <v>271.12049999999999</v>
      </c>
    </row>
    <row r="174" spans="1:21" x14ac:dyDescent="0.25">
      <c r="A174" t="s">
        <v>60</v>
      </c>
      <c r="B174" t="s">
        <v>61</v>
      </c>
      <c r="C174" t="s">
        <v>88</v>
      </c>
      <c r="D174" t="s">
        <v>89</v>
      </c>
      <c r="E174" t="s">
        <v>10</v>
      </c>
      <c r="F174" t="s">
        <v>90</v>
      </c>
      <c r="G174" s="9">
        <v>37821.08</v>
      </c>
      <c r="H174" s="9">
        <v>5673.1620000000003</v>
      </c>
      <c r="I174">
        <v>5673.1620000000003</v>
      </c>
      <c r="J174">
        <v>3782.1080000000002</v>
      </c>
      <c r="K174">
        <v>9455.27</v>
      </c>
      <c r="L174">
        <v>7564.2160000000003</v>
      </c>
      <c r="M174">
        <v>5673.1620000000003</v>
      </c>
      <c r="O174" s="6">
        <v>202004</v>
      </c>
      <c r="P174" s="4">
        <v>202005</v>
      </c>
      <c r="Q174" s="9">
        <f t="shared" si="4"/>
        <v>0</v>
      </c>
      <c r="R174">
        <v>2020</v>
      </c>
      <c r="S174">
        <v>2020</v>
      </c>
      <c r="T174" t="s">
        <v>281</v>
      </c>
      <c r="U174" s="14">
        <f t="shared" si="5"/>
        <v>5673.1620000000003</v>
      </c>
    </row>
    <row r="175" spans="1:21" x14ac:dyDescent="0.25">
      <c r="A175" t="s">
        <v>60</v>
      </c>
      <c r="B175" t="s">
        <v>61</v>
      </c>
      <c r="C175" t="s">
        <v>91</v>
      </c>
      <c r="D175" t="s">
        <v>92</v>
      </c>
      <c r="E175" t="s">
        <v>10</v>
      </c>
      <c r="F175" t="s">
        <v>93</v>
      </c>
      <c r="G175" s="9">
        <v>-158.70000000000101</v>
      </c>
      <c r="H175" s="9">
        <v>-23.805000000000099</v>
      </c>
      <c r="I175">
        <v>-23.805000000000099</v>
      </c>
      <c r="J175">
        <v>-15.8700000000001</v>
      </c>
      <c r="K175">
        <v>-39.675000000000203</v>
      </c>
      <c r="L175">
        <v>-31.740000000000101</v>
      </c>
      <c r="M175">
        <v>-23.805000000000099</v>
      </c>
      <c r="N175" s="9">
        <v>-14.28300000000006</v>
      </c>
      <c r="O175" s="6">
        <v>202004</v>
      </c>
      <c r="P175" s="4">
        <v>202005</v>
      </c>
      <c r="Q175" s="9">
        <f t="shared" si="4"/>
        <v>14.28300000000006</v>
      </c>
      <c r="R175">
        <v>2020</v>
      </c>
      <c r="S175">
        <v>2020</v>
      </c>
      <c r="T175" t="s">
        <v>281</v>
      </c>
      <c r="U175" s="14">
        <f t="shared" si="5"/>
        <v>-9.5220000000000393</v>
      </c>
    </row>
    <row r="176" spans="1:21" x14ac:dyDescent="0.25">
      <c r="A176" t="s">
        <v>60</v>
      </c>
      <c r="B176" t="s">
        <v>61</v>
      </c>
      <c r="C176" t="s">
        <v>154</v>
      </c>
      <c r="D176" t="s">
        <v>155</v>
      </c>
      <c r="E176" t="s">
        <v>10</v>
      </c>
      <c r="F176" t="s">
        <v>156</v>
      </c>
      <c r="G176" s="9">
        <v>186143.99</v>
      </c>
      <c r="H176" s="9">
        <v>27921.5985</v>
      </c>
      <c r="I176">
        <v>27921.5985</v>
      </c>
      <c r="J176">
        <v>18614.399000000001</v>
      </c>
      <c r="K176">
        <v>46535.997499999998</v>
      </c>
      <c r="L176">
        <v>37228.798000000003</v>
      </c>
      <c r="M176">
        <v>27921.5985</v>
      </c>
      <c r="N176" s="9">
        <v>27921.5985</v>
      </c>
      <c r="O176" s="6">
        <v>202004</v>
      </c>
      <c r="P176" s="4">
        <v>202005</v>
      </c>
      <c r="Q176" s="9">
        <f t="shared" si="4"/>
        <v>-27921.5985</v>
      </c>
      <c r="R176">
        <v>2020</v>
      </c>
      <c r="S176">
        <v>2020</v>
      </c>
      <c r="T176" t="s">
        <v>281</v>
      </c>
      <c r="U176" s="14">
        <f t="shared" si="5"/>
        <v>0</v>
      </c>
    </row>
    <row r="177" spans="1:21" x14ac:dyDescent="0.25">
      <c r="A177" t="s">
        <v>60</v>
      </c>
      <c r="B177" t="s">
        <v>61</v>
      </c>
      <c r="C177" t="s">
        <v>157</v>
      </c>
      <c r="D177" t="s">
        <v>158</v>
      </c>
      <c r="E177" t="s">
        <v>10</v>
      </c>
      <c r="F177" t="s">
        <v>159</v>
      </c>
      <c r="G177" s="9">
        <v>66943.33</v>
      </c>
      <c r="H177" s="9">
        <v>10041.4995</v>
      </c>
      <c r="I177">
        <v>10041.4995</v>
      </c>
      <c r="J177">
        <v>6694.3329999999996</v>
      </c>
      <c r="K177">
        <v>16735.8325</v>
      </c>
      <c r="L177">
        <v>13388.665999999999</v>
      </c>
      <c r="M177">
        <v>10041.4995</v>
      </c>
      <c r="O177" s="6">
        <v>202004</v>
      </c>
      <c r="P177" s="4">
        <v>202005</v>
      </c>
      <c r="Q177" s="9">
        <f t="shared" si="4"/>
        <v>0</v>
      </c>
      <c r="R177">
        <v>2020</v>
      </c>
      <c r="S177">
        <v>2020</v>
      </c>
      <c r="T177" t="s">
        <v>281</v>
      </c>
      <c r="U177" s="14">
        <f t="shared" si="5"/>
        <v>10041.4995</v>
      </c>
    </row>
    <row r="178" spans="1:21" x14ac:dyDescent="0.25">
      <c r="A178" t="s">
        <v>60</v>
      </c>
      <c r="B178" t="s">
        <v>61</v>
      </c>
      <c r="C178" t="s">
        <v>12</v>
      </c>
      <c r="D178" t="s">
        <v>13</v>
      </c>
      <c r="E178" t="s">
        <v>10</v>
      </c>
      <c r="F178" t="s">
        <v>14</v>
      </c>
      <c r="G178" s="9">
        <v>59611.56</v>
      </c>
      <c r="H178" s="9">
        <v>8941.7340000000004</v>
      </c>
      <c r="I178">
        <v>8941.7340000000004</v>
      </c>
      <c r="J178">
        <v>5961.1559999999999</v>
      </c>
      <c r="K178">
        <v>14902.89</v>
      </c>
      <c r="L178">
        <v>11922.312</v>
      </c>
      <c r="M178">
        <v>8941.7340000000004</v>
      </c>
      <c r="O178" s="6">
        <v>202004</v>
      </c>
      <c r="P178" s="4">
        <v>202005</v>
      </c>
      <c r="Q178" s="9">
        <f t="shared" si="4"/>
        <v>0</v>
      </c>
      <c r="R178">
        <v>2020</v>
      </c>
      <c r="S178">
        <v>2020</v>
      </c>
      <c r="T178" t="s">
        <v>281</v>
      </c>
      <c r="U178" s="14">
        <f t="shared" si="5"/>
        <v>8941.7340000000004</v>
      </c>
    </row>
    <row r="179" spans="1:21" x14ac:dyDescent="0.25">
      <c r="A179" t="s">
        <v>60</v>
      </c>
      <c r="B179" t="s">
        <v>61</v>
      </c>
      <c r="C179" t="s">
        <v>139</v>
      </c>
      <c r="D179" t="s">
        <v>140</v>
      </c>
      <c r="E179" t="s">
        <v>10</v>
      </c>
      <c r="F179" t="s">
        <v>141</v>
      </c>
      <c r="G179" s="9">
        <v>112973</v>
      </c>
      <c r="H179" s="9">
        <v>16945.95</v>
      </c>
      <c r="I179">
        <v>16945.95</v>
      </c>
      <c r="J179">
        <v>11297.3</v>
      </c>
      <c r="K179">
        <v>28243.25</v>
      </c>
      <c r="L179">
        <v>22594.6</v>
      </c>
      <c r="M179">
        <v>16945.95</v>
      </c>
      <c r="O179" s="6">
        <v>202004</v>
      </c>
      <c r="P179" s="4">
        <v>202005</v>
      </c>
      <c r="Q179" s="9">
        <f t="shared" si="4"/>
        <v>0</v>
      </c>
      <c r="R179">
        <v>2020</v>
      </c>
      <c r="S179">
        <v>2020</v>
      </c>
      <c r="T179" t="s">
        <v>281</v>
      </c>
      <c r="U179" s="14">
        <f t="shared" si="5"/>
        <v>16945.95</v>
      </c>
    </row>
    <row r="180" spans="1:21" x14ac:dyDescent="0.25">
      <c r="A180" t="s">
        <v>60</v>
      </c>
      <c r="B180" t="s">
        <v>61</v>
      </c>
      <c r="C180" t="s">
        <v>175</v>
      </c>
      <c r="D180" t="s">
        <v>176</v>
      </c>
      <c r="E180" t="s">
        <v>10</v>
      </c>
      <c r="F180" t="s">
        <v>177</v>
      </c>
      <c r="G180" s="9">
        <v>142915</v>
      </c>
      <c r="H180" s="9">
        <v>21437.25</v>
      </c>
      <c r="I180">
        <v>21437.25</v>
      </c>
      <c r="J180">
        <v>14291.5</v>
      </c>
      <c r="K180">
        <v>35728.75</v>
      </c>
      <c r="L180">
        <v>28583</v>
      </c>
      <c r="M180">
        <v>21437.25</v>
      </c>
      <c r="O180" s="6">
        <v>202004</v>
      </c>
      <c r="P180" s="4">
        <v>202005</v>
      </c>
      <c r="Q180" s="9">
        <f t="shared" si="4"/>
        <v>0</v>
      </c>
      <c r="R180">
        <v>2020</v>
      </c>
      <c r="S180">
        <v>2020</v>
      </c>
      <c r="T180" t="s">
        <v>281</v>
      </c>
      <c r="U180" s="14">
        <f t="shared" si="5"/>
        <v>21437.25</v>
      </c>
    </row>
    <row r="181" spans="1:21" x14ac:dyDescent="0.25">
      <c r="A181" t="s">
        <v>60</v>
      </c>
      <c r="B181" t="s">
        <v>61</v>
      </c>
      <c r="C181" t="s">
        <v>103</v>
      </c>
      <c r="D181" t="s">
        <v>104</v>
      </c>
      <c r="E181" t="s">
        <v>10</v>
      </c>
      <c r="F181" t="s">
        <v>105</v>
      </c>
      <c r="G181" s="9">
        <v>15573.41</v>
      </c>
      <c r="H181" s="9">
        <v>2336.0115000000001</v>
      </c>
      <c r="I181">
        <v>2336.0115000000001</v>
      </c>
      <c r="J181">
        <v>1557.3409999999999</v>
      </c>
      <c r="K181">
        <v>3893.3525</v>
      </c>
      <c r="L181">
        <v>3114.6819999999998</v>
      </c>
      <c r="M181">
        <v>2336.0115000000001</v>
      </c>
      <c r="O181" s="6">
        <v>202004</v>
      </c>
      <c r="P181" s="4">
        <v>202005</v>
      </c>
      <c r="Q181" s="9">
        <f t="shared" si="4"/>
        <v>0</v>
      </c>
      <c r="R181">
        <v>2020</v>
      </c>
      <c r="S181">
        <v>2020</v>
      </c>
      <c r="T181" t="s">
        <v>281</v>
      </c>
      <c r="U181" s="14">
        <f t="shared" si="5"/>
        <v>2336.0115000000001</v>
      </c>
    </row>
    <row r="182" spans="1:21" x14ac:dyDescent="0.25">
      <c r="A182" t="s">
        <v>60</v>
      </c>
      <c r="B182" t="s">
        <v>61</v>
      </c>
      <c r="C182" t="s">
        <v>145</v>
      </c>
      <c r="D182" t="s">
        <v>146</v>
      </c>
      <c r="E182" t="s">
        <v>10</v>
      </c>
      <c r="F182" t="s">
        <v>147</v>
      </c>
      <c r="G182" s="9">
        <v>173.85</v>
      </c>
      <c r="H182" s="9">
        <v>26.077500000000001</v>
      </c>
      <c r="I182">
        <v>26.077500000000001</v>
      </c>
      <c r="J182">
        <v>17.385000000000002</v>
      </c>
      <c r="K182">
        <v>43.462499999999999</v>
      </c>
      <c r="L182">
        <v>34.770000000000003</v>
      </c>
      <c r="M182">
        <v>26.077500000000001</v>
      </c>
      <c r="O182" s="6">
        <v>202004</v>
      </c>
      <c r="P182" s="4">
        <v>202005</v>
      </c>
      <c r="Q182" s="9">
        <f t="shared" si="4"/>
        <v>0</v>
      </c>
      <c r="R182">
        <v>2020</v>
      </c>
      <c r="S182">
        <v>2020</v>
      </c>
      <c r="T182" t="s">
        <v>281</v>
      </c>
      <c r="U182" s="14">
        <f t="shared" si="5"/>
        <v>26.077500000000001</v>
      </c>
    </row>
    <row r="183" spans="1:21" x14ac:dyDescent="0.25">
      <c r="A183" t="s">
        <v>60</v>
      </c>
      <c r="B183" t="s">
        <v>61</v>
      </c>
      <c r="C183" t="s">
        <v>163</v>
      </c>
      <c r="D183" t="s">
        <v>164</v>
      </c>
      <c r="E183" t="s">
        <v>10</v>
      </c>
      <c r="F183" t="s">
        <v>165</v>
      </c>
      <c r="G183" s="9">
        <v>281.62</v>
      </c>
      <c r="H183" s="9">
        <v>42.243000000000002</v>
      </c>
      <c r="I183">
        <v>42.243000000000002</v>
      </c>
      <c r="J183">
        <v>28.161999999999999</v>
      </c>
      <c r="K183">
        <v>70.405000000000001</v>
      </c>
      <c r="L183">
        <v>56.323999999999998</v>
      </c>
      <c r="M183">
        <v>42.243000000000002</v>
      </c>
      <c r="O183" s="6">
        <v>202004</v>
      </c>
      <c r="P183" s="4">
        <v>202005</v>
      </c>
      <c r="Q183" s="9">
        <f t="shared" si="4"/>
        <v>0</v>
      </c>
      <c r="R183">
        <v>2020</v>
      </c>
      <c r="S183">
        <v>2020</v>
      </c>
      <c r="T183" t="s">
        <v>281</v>
      </c>
      <c r="U183" s="14">
        <f t="shared" si="5"/>
        <v>42.243000000000002</v>
      </c>
    </row>
    <row r="184" spans="1:21" x14ac:dyDescent="0.25">
      <c r="A184" t="s">
        <v>60</v>
      </c>
      <c r="B184" t="s">
        <v>61</v>
      </c>
      <c r="C184" t="s">
        <v>21</v>
      </c>
      <c r="D184" t="s">
        <v>22</v>
      </c>
      <c r="E184" t="s">
        <v>10</v>
      </c>
      <c r="F184" t="s">
        <v>23</v>
      </c>
      <c r="G184" s="9">
        <v>5528.46</v>
      </c>
      <c r="H184" s="9">
        <v>829.26900000000001</v>
      </c>
      <c r="I184">
        <v>829.26900000000001</v>
      </c>
      <c r="J184">
        <v>552.846</v>
      </c>
      <c r="K184">
        <v>1382.115</v>
      </c>
      <c r="L184">
        <v>1105.692</v>
      </c>
      <c r="M184">
        <v>829.26900000000001</v>
      </c>
      <c r="O184" s="6">
        <v>202004</v>
      </c>
      <c r="P184" s="4">
        <v>202005</v>
      </c>
      <c r="Q184" s="9">
        <f t="shared" si="4"/>
        <v>0</v>
      </c>
      <c r="R184">
        <v>2020</v>
      </c>
      <c r="S184">
        <v>2020</v>
      </c>
      <c r="T184" t="s">
        <v>281</v>
      </c>
      <c r="U184" s="14">
        <f t="shared" si="5"/>
        <v>829.26900000000001</v>
      </c>
    </row>
    <row r="185" spans="1:21" x14ac:dyDescent="0.25">
      <c r="A185" t="s">
        <v>60</v>
      </c>
      <c r="B185" t="s">
        <v>61</v>
      </c>
      <c r="C185" t="s">
        <v>160</v>
      </c>
      <c r="D185" t="s">
        <v>161</v>
      </c>
      <c r="E185" t="s">
        <v>10</v>
      </c>
      <c r="F185" t="s">
        <v>162</v>
      </c>
      <c r="G185" s="9">
        <v>10560</v>
      </c>
      <c r="H185" s="9">
        <v>1584</v>
      </c>
      <c r="I185">
        <v>1584</v>
      </c>
      <c r="J185">
        <v>1056</v>
      </c>
      <c r="K185">
        <v>2640</v>
      </c>
      <c r="L185">
        <v>2112</v>
      </c>
      <c r="M185">
        <v>1584</v>
      </c>
      <c r="O185" s="6">
        <v>202004</v>
      </c>
      <c r="P185" s="4">
        <v>202005</v>
      </c>
      <c r="Q185" s="9">
        <f t="shared" si="4"/>
        <v>0</v>
      </c>
      <c r="R185">
        <v>2020</v>
      </c>
      <c r="S185">
        <v>2020</v>
      </c>
      <c r="T185" t="s">
        <v>281</v>
      </c>
      <c r="U185" s="14">
        <f t="shared" si="5"/>
        <v>1584</v>
      </c>
    </row>
    <row r="186" spans="1:21" x14ac:dyDescent="0.25">
      <c r="A186" t="s">
        <v>60</v>
      </c>
      <c r="B186" t="s">
        <v>61</v>
      </c>
      <c r="C186" t="s">
        <v>106</v>
      </c>
      <c r="D186" t="s">
        <v>107</v>
      </c>
      <c r="E186" t="s">
        <v>10</v>
      </c>
      <c r="F186" t="s">
        <v>108</v>
      </c>
      <c r="G186" s="9">
        <v>-52.569999999999702</v>
      </c>
      <c r="H186" s="9">
        <v>-7.8854999999999604</v>
      </c>
      <c r="I186">
        <v>-7.8854999999999604</v>
      </c>
      <c r="J186">
        <v>-5.2569999999999704</v>
      </c>
      <c r="K186">
        <v>-13.142499999999901</v>
      </c>
      <c r="L186">
        <v>-10.5139999999999</v>
      </c>
      <c r="M186">
        <v>-7.8854999999999604</v>
      </c>
      <c r="N186" s="9">
        <v>-7.8854999999999604</v>
      </c>
      <c r="O186" s="6">
        <v>202004</v>
      </c>
      <c r="P186" s="4">
        <v>202005</v>
      </c>
      <c r="Q186" s="9">
        <f t="shared" si="4"/>
        <v>7.8854999999999604</v>
      </c>
      <c r="R186">
        <v>2020</v>
      </c>
      <c r="S186">
        <v>2020</v>
      </c>
      <c r="T186" t="s">
        <v>281</v>
      </c>
      <c r="U186" s="14">
        <f t="shared" si="5"/>
        <v>0</v>
      </c>
    </row>
    <row r="187" spans="1:21" x14ac:dyDescent="0.25">
      <c r="A187" t="s">
        <v>60</v>
      </c>
      <c r="B187" t="s">
        <v>61</v>
      </c>
      <c r="C187" t="s">
        <v>166</v>
      </c>
      <c r="D187" t="s">
        <v>167</v>
      </c>
      <c r="E187" t="s">
        <v>10</v>
      </c>
      <c r="F187" t="s">
        <v>168</v>
      </c>
      <c r="G187" s="9">
        <v>54.66</v>
      </c>
      <c r="H187" s="9">
        <v>8.1989999999999998</v>
      </c>
      <c r="I187">
        <v>8.1989999999999998</v>
      </c>
      <c r="J187">
        <v>5.4660000000000002</v>
      </c>
      <c r="K187">
        <v>13.664999999999999</v>
      </c>
      <c r="L187">
        <v>10.932</v>
      </c>
      <c r="M187">
        <v>8.1989999999999998</v>
      </c>
      <c r="O187" s="6">
        <v>202004</v>
      </c>
      <c r="P187" s="4">
        <v>202005</v>
      </c>
      <c r="Q187" s="9">
        <f t="shared" si="4"/>
        <v>0</v>
      </c>
      <c r="R187">
        <v>2020</v>
      </c>
      <c r="S187">
        <v>2020</v>
      </c>
      <c r="T187" t="s">
        <v>281</v>
      </c>
      <c r="U187" s="14">
        <f t="shared" si="5"/>
        <v>8.1989999999999998</v>
      </c>
    </row>
    <row r="188" spans="1:21" x14ac:dyDescent="0.25">
      <c r="A188" t="s">
        <v>60</v>
      </c>
      <c r="B188" t="s">
        <v>61</v>
      </c>
      <c r="C188" t="s">
        <v>109</v>
      </c>
      <c r="D188" t="s">
        <v>110</v>
      </c>
      <c r="E188" t="s">
        <v>10</v>
      </c>
      <c r="F188" t="s">
        <v>111</v>
      </c>
      <c r="G188" s="9">
        <v>226523.33</v>
      </c>
      <c r="H188" s="9">
        <v>33978.499499999998</v>
      </c>
      <c r="I188">
        <v>33978.499499999998</v>
      </c>
      <c r="J188">
        <v>22652.332999999999</v>
      </c>
      <c r="K188">
        <v>56630.832499999997</v>
      </c>
      <c r="L188">
        <v>45304.665999999997</v>
      </c>
      <c r="M188">
        <v>33978.499499999998</v>
      </c>
      <c r="O188" s="6">
        <v>202004</v>
      </c>
      <c r="P188" s="4">
        <v>202005</v>
      </c>
      <c r="Q188" s="9">
        <f t="shared" si="4"/>
        <v>0</v>
      </c>
      <c r="R188">
        <v>2020</v>
      </c>
      <c r="S188">
        <v>2020</v>
      </c>
      <c r="T188" t="s">
        <v>281</v>
      </c>
      <c r="U188" s="14">
        <f t="shared" si="5"/>
        <v>33978.499499999998</v>
      </c>
    </row>
    <row r="189" spans="1:21" x14ac:dyDescent="0.25">
      <c r="A189" t="s">
        <v>60</v>
      </c>
      <c r="B189" t="s">
        <v>61</v>
      </c>
      <c r="C189" t="s">
        <v>112</v>
      </c>
      <c r="D189" t="s">
        <v>113</v>
      </c>
      <c r="E189" t="s">
        <v>10</v>
      </c>
      <c r="F189" s="5" t="s">
        <v>114</v>
      </c>
      <c r="G189" s="9">
        <v>139833.18</v>
      </c>
      <c r="H189" s="9">
        <v>20974.976999999999</v>
      </c>
      <c r="I189">
        <v>20974.976999999999</v>
      </c>
      <c r="J189">
        <v>13983.317999999999</v>
      </c>
      <c r="K189">
        <v>34958.294999999998</v>
      </c>
      <c r="L189">
        <v>27966.635999999999</v>
      </c>
      <c r="M189">
        <v>20974.976999999999</v>
      </c>
      <c r="O189" s="6">
        <v>202004</v>
      </c>
      <c r="P189" s="4">
        <v>202005</v>
      </c>
      <c r="Q189" s="9">
        <f t="shared" si="4"/>
        <v>0</v>
      </c>
      <c r="R189">
        <v>2020</v>
      </c>
      <c r="S189">
        <v>2020</v>
      </c>
      <c r="T189" t="s">
        <v>280</v>
      </c>
      <c r="U189" s="14">
        <f t="shared" si="5"/>
        <v>20974.976999999999</v>
      </c>
    </row>
    <row r="190" spans="1:21" x14ac:dyDescent="0.25">
      <c r="A190" t="s">
        <v>60</v>
      </c>
      <c r="B190" t="s">
        <v>61</v>
      </c>
      <c r="C190" t="s">
        <v>142</v>
      </c>
      <c r="D190" t="s">
        <v>143</v>
      </c>
      <c r="E190" t="s">
        <v>10</v>
      </c>
      <c r="F190" t="s">
        <v>144</v>
      </c>
      <c r="G190" s="9">
        <v>6321.81</v>
      </c>
      <c r="H190" s="9">
        <v>948.27149999999995</v>
      </c>
      <c r="I190">
        <v>948.27149999999995</v>
      </c>
      <c r="J190">
        <v>632.18100000000004</v>
      </c>
      <c r="K190">
        <v>1580.4525000000001</v>
      </c>
      <c r="L190">
        <v>1264.3620000000001</v>
      </c>
      <c r="M190">
        <v>948.27149999999995</v>
      </c>
      <c r="O190" s="6">
        <v>202004</v>
      </c>
      <c r="P190" s="4">
        <v>202005</v>
      </c>
      <c r="Q190" s="9">
        <f t="shared" si="4"/>
        <v>0</v>
      </c>
      <c r="R190">
        <v>2020</v>
      </c>
      <c r="S190">
        <v>2020</v>
      </c>
      <c r="T190" t="s">
        <v>281</v>
      </c>
      <c r="U190" s="14">
        <f t="shared" si="5"/>
        <v>948.27149999999995</v>
      </c>
    </row>
    <row r="191" spans="1:21" x14ac:dyDescent="0.25">
      <c r="A191" t="s">
        <v>60</v>
      </c>
      <c r="B191" t="s">
        <v>61</v>
      </c>
      <c r="C191" t="s">
        <v>115</v>
      </c>
      <c r="D191" t="s">
        <v>116</v>
      </c>
      <c r="E191" t="s">
        <v>10</v>
      </c>
      <c r="F191" t="s">
        <v>117</v>
      </c>
      <c r="G191" s="9">
        <v>323.52000000000402</v>
      </c>
      <c r="H191" s="9">
        <v>48.528000000000603</v>
      </c>
      <c r="I191">
        <v>48.528000000000603</v>
      </c>
      <c r="J191">
        <v>32.352000000000402</v>
      </c>
      <c r="K191">
        <v>80.880000000001004</v>
      </c>
      <c r="L191">
        <v>64.704000000000804</v>
      </c>
      <c r="M191">
        <v>48.528000000000603</v>
      </c>
      <c r="N191" s="9">
        <v>29.11680000000036</v>
      </c>
      <c r="O191" s="6">
        <v>202004</v>
      </c>
      <c r="P191" s="4">
        <v>202005</v>
      </c>
      <c r="Q191" s="9">
        <f t="shared" si="4"/>
        <v>-29.11680000000036</v>
      </c>
      <c r="R191">
        <v>2020</v>
      </c>
      <c r="S191">
        <v>2020</v>
      </c>
      <c r="T191" t="s">
        <v>281</v>
      </c>
      <c r="U191" s="14">
        <f t="shared" si="5"/>
        <v>19.411200000000242</v>
      </c>
    </row>
    <row r="192" spans="1:21" x14ac:dyDescent="0.25">
      <c r="A192" t="s">
        <v>60</v>
      </c>
      <c r="B192" t="s">
        <v>61</v>
      </c>
      <c r="C192" t="s">
        <v>118</v>
      </c>
      <c r="D192" t="s">
        <v>119</v>
      </c>
      <c r="E192" t="s">
        <v>10</v>
      </c>
      <c r="F192" t="s">
        <v>120</v>
      </c>
      <c r="G192" s="9">
        <v>-156.76999999999899</v>
      </c>
      <c r="H192" s="9">
        <v>-23.5154999999998</v>
      </c>
      <c r="I192">
        <v>-23.5154999999998</v>
      </c>
      <c r="J192">
        <v>-15.6769999999999</v>
      </c>
      <c r="K192">
        <v>-39.192499999999697</v>
      </c>
      <c r="L192">
        <v>-31.353999999999701</v>
      </c>
      <c r="M192">
        <v>-23.5154999999998</v>
      </c>
      <c r="O192" s="6">
        <v>202004</v>
      </c>
      <c r="P192" s="4">
        <v>202005</v>
      </c>
      <c r="Q192" s="9">
        <f t="shared" si="4"/>
        <v>0</v>
      </c>
      <c r="R192">
        <v>2020</v>
      </c>
      <c r="S192">
        <v>2020</v>
      </c>
      <c r="T192" t="s">
        <v>281</v>
      </c>
      <c r="U192" s="14">
        <f t="shared" si="5"/>
        <v>-23.5154999999998</v>
      </c>
    </row>
    <row r="193" spans="1:21" x14ac:dyDescent="0.25">
      <c r="A193" t="s">
        <v>60</v>
      </c>
      <c r="B193" t="s">
        <v>61</v>
      </c>
      <c r="C193" t="s">
        <v>85</v>
      </c>
      <c r="D193" t="s">
        <v>86</v>
      </c>
      <c r="E193" t="s">
        <v>10</v>
      </c>
      <c r="F193" t="s">
        <v>87</v>
      </c>
      <c r="G193" s="9">
        <v>12387.11</v>
      </c>
      <c r="H193" s="9">
        <v>1858.0664999999999</v>
      </c>
      <c r="I193">
        <v>1858.0664999999999</v>
      </c>
      <c r="J193">
        <v>1238.711</v>
      </c>
      <c r="K193">
        <v>3096.7775000000001</v>
      </c>
      <c r="L193">
        <v>2477.422</v>
      </c>
      <c r="M193">
        <v>1858.0664999999999</v>
      </c>
      <c r="O193" s="6">
        <v>202004</v>
      </c>
      <c r="P193" s="4">
        <v>202005</v>
      </c>
      <c r="Q193" s="9">
        <f t="shared" si="4"/>
        <v>0</v>
      </c>
      <c r="R193">
        <v>2020</v>
      </c>
      <c r="S193">
        <v>2020</v>
      </c>
      <c r="T193" t="s">
        <v>281</v>
      </c>
      <c r="U193" s="14">
        <f t="shared" si="5"/>
        <v>1858.0664999999999</v>
      </c>
    </row>
    <row r="194" spans="1:21" x14ac:dyDescent="0.25">
      <c r="A194" t="s">
        <v>60</v>
      </c>
      <c r="B194" t="s">
        <v>61</v>
      </c>
      <c r="C194" t="s">
        <v>169</v>
      </c>
      <c r="D194" t="s">
        <v>170</v>
      </c>
      <c r="E194" t="s">
        <v>10</v>
      </c>
      <c r="F194" t="s">
        <v>171</v>
      </c>
      <c r="G194" s="9">
        <v>22022.240000000002</v>
      </c>
      <c r="H194" s="9">
        <v>3303.3359999999998</v>
      </c>
      <c r="I194">
        <v>3303.3359999999998</v>
      </c>
      <c r="J194">
        <v>2202.2240000000002</v>
      </c>
      <c r="K194">
        <v>5505.56</v>
      </c>
      <c r="L194">
        <v>4404.4480000000003</v>
      </c>
      <c r="M194">
        <v>3303.3359999999998</v>
      </c>
      <c r="O194" s="6">
        <v>202004</v>
      </c>
      <c r="P194" s="4">
        <v>202005</v>
      </c>
      <c r="Q194" s="9">
        <f t="shared" si="4"/>
        <v>0</v>
      </c>
      <c r="R194">
        <v>2020</v>
      </c>
      <c r="S194">
        <v>2020</v>
      </c>
      <c r="T194" t="s">
        <v>281</v>
      </c>
      <c r="U194" s="14">
        <f t="shared" si="5"/>
        <v>3303.3359999999998</v>
      </c>
    </row>
    <row r="195" spans="1:21" x14ac:dyDescent="0.25">
      <c r="A195" t="s">
        <v>60</v>
      </c>
      <c r="B195" t="s">
        <v>61</v>
      </c>
      <c r="C195" t="s">
        <v>48</v>
      </c>
      <c r="D195" t="s">
        <v>49</v>
      </c>
      <c r="E195" t="s">
        <v>10</v>
      </c>
      <c r="F195" t="s">
        <v>50</v>
      </c>
      <c r="G195" s="9">
        <v>30863.43</v>
      </c>
      <c r="H195" s="9">
        <v>4629.5145000000002</v>
      </c>
      <c r="I195">
        <v>4629.5145000000002</v>
      </c>
      <c r="J195">
        <v>3086.3429999999998</v>
      </c>
      <c r="K195">
        <v>7715.8575000000001</v>
      </c>
      <c r="L195">
        <v>6172.6859999999997</v>
      </c>
      <c r="M195">
        <v>4629.5145000000002</v>
      </c>
      <c r="N195" s="9">
        <v>4629.5145000000002</v>
      </c>
      <c r="O195" s="6">
        <v>202004</v>
      </c>
      <c r="P195" s="4">
        <v>202005</v>
      </c>
      <c r="Q195" s="9">
        <f t="shared" ref="Q195:Q258" si="6">N195*-1</f>
        <v>-4629.5145000000002</v>
      </c>
      <c r="R195">
        <v>2020</v>
      </c>
      <c r="S195">
        <v>2020</v>
      </c>
      <c r="T195" t="s">
        <v>281</v>
      </c>
      <c r="U195" s="14">
        <f t="shared" ref="U195:U258" si="7">H195+Q195</f>
        <v>0</v>
      </c>
    </row>
    <row r="196" spans="1:21" x14ac:dyDescent="0.25">
      <c r="A196" t="s">
        <v>60</v>
      </c>
      <c r="B196" t="s">
        <v>61</v>
      </c>
      <c r="C196" t="s">
        <v>178</v>
      </c>
      <c r="D196" t="s">
        <v>179</v>
      </c>
      <c r="E196" t="s">
        <v>10</v>
      </c>
      <c r="F196" t="s">
        <v>180</v>
      </c>
      <c r="G196" s="9">
        <v>472690.48</v>
      </c>
      <c r="H196" s="9">
        <v>70903.572</v>
      </c>
      <c r="I196">
        <v>70903.572</v>
      </c>
      <c r="J196">
        <v>47269.048000000003</v>
      </c>
      <c r="K196">
        <v>118172.62</v>
      </c>
      <c r="L196">
        <v>94538.096000000005</v>
      </c>
      <c r="M196">
        <v>70903.572</v>
      </c>
      <c r="O196" s="6">
        <v>202004</v>
      </c>
      <c r="P196" s="4">
        <v>202005</v>
      </c>
      <c r="Q196" s="9">
        <f t="shared" si="6"/>
        <v>0</v>
      </c>
      <c r="R196">
        <v>2020</v>
      </c>
      <c r="S196">
        <v>2020</v>
      </c>
      <c r="T196" t="s">
        <v>281</v>
      </c>
      <c r="U196" s="14">
        <f t="shared" si="7"/>
        <v>70903.572</v>
      </c>
    </row>
    <row r="197" spans="1:21" x14ac:dyDescent="0.25">
      <c r="A197" t="s">
        <v>60</v>
      </c>
      <c r="B197" t="s">
        <v>61</v>
      </c>
      <c r="C197" t="s">
        <v>127</v>
      </c>
      <c r="D197" t="s">
        <v>128</v>
      </c>
      <c r="E197" t="s">
        <v>10</v>
      </c>
      <c r="F197" t="s">
        <v>129</v>
      </c>
      <c r="G197" s="9">
        <v>6205.53999999998</v>
      </c>
      <c r="H197" s="9">
        <v>930.83099999999695</v>
      </c>
      <c r="I197">
        <v>930.83099999999695</v>
      </c>
      <c r="J197">
        <v>620.55399999999804</v>
      </c>
      <c r="K197">
        <v>1551.38499999999</v>
      </c>
      <c r="L197">
        <v>1241.1079999999999</v>
      </c>
      <c r="M197">
        <v>930.83099999999695</v>
      </c>
      <c r="N197" s="9">
        <v>558.49859999999819</v>
      </c>
      <c r="O197" s="6">
        <v>202004</v>
      </c>
      <c r="P197" s="4">
        <v>202005</v>
      </c>
      <c r="Q197" s="9">
        <f t="shared" si="6"/>
        <v>-558.49859999999819</v>
      </c>
      <c r="R197">
        <v>2020</v>
      </c>
      <c r="S197">
        <v>2020</v>
      </c>
      <c r="T197" t="s">
        <v>281</v>
      </c>
      <c r="U197" s="14">
        <f t="shared" si="7"/>
        <v>372.33239999999876</v>
      </c>
    </row>
    <row r="198" spans="1:21" x14ac:dyDescent="0.25">
      <c r="A198" t="s">
        <v>60</v>
      </c>
      <c r="B198" t="s">
        <v>61</v>
      </c>
      <c r="C198" t="s">
        <v>54</v>
      </c>
      <c r="D198" t="s">
        <v>55</v>
      </c>
      <c r="E198" t="s">
        <v>10</v>
      </c>
      <c r="F198" t="s">
        <v>56</v>
      </c>
      <c r="G198" s="9">
        <v>10762.57</v>
      </c>
      <c r="H198" s="9">
        <v>1614.3855000000001</v>
      </c>
      <c r="I198">
        <v>1614.3855000000001</v>
      </c>
      <c r="J198">
        <v>1076.2570000000001</v>
      </c>
      <c r="K198">
        <v>2690.6424999999999</v>
      </c>
      <c r="L198">
        <v>2152.5140000000001</v>
      </c>
      <c r="M198">
        <v>1614.3855000000001</v>
      </c>
      <c r="O198" s="6">
        <v>202004</v>
      </c>
      <c r="P198" s="4">
        <v>202005</v>
      </c>
      <c r="Q198" s="9">
        <f t="shared" si="6"/>
        <v>0</v>
      </c>
      <c r="R198">
        <v>2020</v>
      </c>
      <c r="S198">
        <v>2020</v>
      </c>
      <c r="T198" t="s">
        <v>281</v>
      </c>
      <c r="U198" s="14">
        <f t="shared" si="7"/>
        <v>1614.3855000000001</v>
      </c>
    </row>
    <row r="199" spans="1:21" x14ac:dyDescent="0.25">
      <c r="A199" t="s">
        <v>6</v>
      </c>
      <c r="B199" t="s">
        <v>7</v>
      </c>
      <c r="C199" t="s">
        <v>73</v>
      </c>
      <c r="D199" t="s">
        <v>74</v>
      </c>
      <c r="E199" t="s">
        <v>10</v>
      </c>
      <c r="F199" t="s">
        <v>75</v>
      </c>
      <c r="G199" s="9">
        <v>180258.79</v>
      </c>
      <c r="H199" s="9">
        <v>27038.818500000001</v>
      </c>
      <c r="I199">
        <v>27038.818500000001</v>
      </c>
      <c r="J199">
        <v>18025.879000000001</v>
      </c>
      <c r="K199">
        <v>45064.697500000002</v>
      </c>
      <c r="L199">
        <v>36051.758000000002</v>
      </c>
      <c r="M199">
        <v>27038.818500000001</v>
      </c>
      <c r="O199" s="6">
        <v>202005</v>
      </c>
      <c r="P199" s="4">
        <v>202006</v>
      </c>
      <c r="Q199" s="9">
        <f t="shared" si="6"/>
        <v>0</v>
      </c>
      <c r="R199">
        <v>2020</v>
      </c>
      <c r="S199">
        <v>2020</v>
      </c>
      <c r="T199" t="s">
        <v>281</v>
      </c>
      <c r="U199" s="14">
        <f t="shared" si="7"/>
        <v>27038.818500000001</v>
      </c>
    </row>
    <row r="200" spans="1:21" x14ac:dyDescent="0.25">
      <c r="A200" t="s">
        <v>6</v>
      </c>
      <c r="B200" t="s">
        <v>7</v>
      </c>
      <c r="C200" t="s">
        <v>76</v>
      </c>
      <c r="D200" t="s">
        <v>77</v>
      </c>
      <c r="E200" t="s">
        <v>10</v>
      </c>
      <c r="F200" t="s">
        <v>78</v>
      </c>
      <c r="G200" s="9">
        <v>352210.7</v>
      </c>
      <c r="H200" s="9">
        <v>52831.605000000003</v>
      </c>
      <c r="I200">
        <v>52831.605000000003</v>
      </c>
      <c r="J200">
        <v>35221.07</v>
      </c>
      <c r="K200">
        <v>88052.675000000003</v>
      </c>
      <c r="L200">
        <v>70442.14</v>
      </c>
      <c r="M200">
        <v>52831.605000000003</v>
      </c>
      <c r="O200" s="6">
        <v>202005</v>
      </c>
      <c r="P200" s="4">
        <v>202006</v>
      </c>
      <c r="Q200" s="9">
        <f t="shared" si="6"/>
        <v>0</v>
      </c>
      <c r="R200">
        <v>2020</v>
      </c>
      <c r="S200">
        <v>2020</v>
      </c>
      <c r="T200" t="s">
        <v>281</v>
      </c>
      <c r="U200" s="14">
        <f t="shared" si="7"/>
        <v>52831.605000000003</v>
      </c>
    </row>
    <row r="201" spans="1:21" x14ac:dyDescent="0.25">
      <c r="A201" t="s">
        <v>6</v>
      </c>
      <c r="B201" t="s">
        <v>7</v>
      </c>
      <c r="C201" t="s">
        <v>181</v>
      </c>
      <c r="D201" t="s">
        <v>182</v>
      </c>
      <c r="E201" t="s">
        <v>10</v>
      </c>
      <c r="F201" t="s">
        <v>183</v>
      </c>
      <c r="G201" s="9">
        <v>3291.7</v>
      </c>
      <c r="H201" s="9">
        <v>493.755</v>
      </c>
      <c r="I201">
        <v>493.755</v>
      </c>
      <c r="J201">
        <v>329.17</v>
      </c>
      <c r="K201">
        <v>822.92499999999995</v>
      </c>
      <c r="L201">
        <v>658.34</v>
      </c>
      <c r="M201">
        <v>493.755</v>
      </c>
      <c r="O201" s="6">
        <v>202005</v>
      </c>
      <c r="P201" s="4">
        <v>202006</v>
      </c>
      <c r="Q201" s="9">
        <f t="shared" si="6"/>
        <v>0</v>
      </c>
      <c r="R201">
        <v>2020</v>
      </c>
      <c r="S201">
        <v>2020</v>
      </c>
      <c r="T201" t="s">
        <v>281</v>
      </c>
      <c r="U201" s="14">
        <f t="shared" si="7"/>
        <v>493.755</v>
      </c>
    </row>
    <row r="202" spans="1:21" x14ac:dyDescent="0.25">
      <c r="A202" t="s">
        <v>6</v>
      </c>
      <c r="B202" t="s">
        <v>7</v>
      </c>
      <c r="C202" t="s">
        <v>12</v>
      </c>
      <c r="D202" t="s">
        <v>13</v>
      </c>
      <c r="E202" t="s">
        <v>10</v>
      </c>
      <c r="F202" t="s">
        <v>14</v>
      </c>
      <c r="G202" s="9">
        <v>7373.23</v>
      </c>
      <c r="H202" s="9">
        <v>1105.9845</v>
      </c>
      <c r="I202">
        <v>1105.9845</v>
      </c>
      <c r="J202">
        <v>737.32299999999998</v>
      </c>
      <c r="K202">
        <v>1843.3074999999999</v>
      </c>
      <c r="L202">
        <v>1474.646</v>
      </c>
      <c r="M202">
        <v>1105.9845</v>
      </c>
      <c r="O202" s="6">
        <v>202005</v>
      </c>
      <c r="P202" s="4">
        <v>202006</v>
      </c>
      <c r="Q202" s="9">
        <f t="shared" si="6"/>
        <v>0</v>
      </c>
      <c r="R202">
        <v>2020</v>
      </c>
      <c r="S202">
        <v>2020</v>
      </c>
      <c r="T202" t="s">
        <v>281</v>
      </c>
      <c r="U202" s="14">
        <f t="shared" si="7"/>
        <v>1105.9845</v>
      </c>
    </row>
    <row r="203" spans="1:21" x14ac:dyDescent="0.25">
      <c r="A203" t="s">
        <v>6</v>
      </c>
      <c r="B203" t="s">
        <v>7</v>
      </c>
      <c r="C203" t="s">
        <v>184</v>
      </c>
      <c r="D203" t="s">
        <v>185</v>
      </c>
      <c r="E203" t="s">
        <v>10</v>
      </c>
      <c r="F203" t="s">
        <v>186</v>
      </c>
      <c r="G203" s="9">
        <v>180.38</v>
      </c>
      <c r="H203" s="9">
        <v>27.056999999999999</v>
      </c>
      <c r="I203">
        <v>27.056999999999999</v>
      </c>
      <c r="J203">
        <v>18.038</v>
      </c>
      <c r="K203">
        <v>45.094999999999999</v>
      </c>
      <c r="L203">
        <v>36.076000000000001</v>
      </c>
      <c r="M203">
        <v>27.056999999999999</v>
      </c>
      <c r="O203" s="6">
        <v>202005</v>
      </c>
      <c r="P203" s="4">
        <v>202006</v>
      </c>
      <c r="Q203" s="9">
        <f t="shared" si="6"/>
        <v>0</v>
      </c>
      <c r="R203">
        <v>2020</v>
      </c>
      <c r="S203">
        <v>2020</v>
      </c>
      <c r="T203" t="s">
        <v>281</v>
      </c>
      <c r="U203" s="14">
        <f t="shared" si="7"/>
        <v>27.056999999999999</v>
      </c>
    </row>
    <row r="204" spans="1:21" x14ac:dyDescent="0.25">
      <c r="A204" t="s">
        <v>6</v>
      </c>
      <c r="B204" t="s">
        <v>7</v>
      </c>
      <c r="C204" t="s">
        <v>187</v>
      </c>
      <c r="D204" t="s">
        <v>188</v>
      </c>
      <c r="E204" t="s">
        <v>10</v>
      </c>
      <c r="F204" t="s">
        <v>189</v>
      </c>
      <c r="G204" s="9">
        <v>1837.84</v>
      </c>
      <c r="H204" s="9">
        <v>275.67599999999999</v>
      </c>
      <c r="I204">
        <v>275.67599999999999</v>
      </c>
      <c r="J204">
        <v>183.78399999999999</v>
      </c>
      <c r="K204">
        <v>459.46</v>
      </c>
      <c r="L204">
        <v>367.56799999999998</v>
      </c>
      <c r="M204">
        <v>275.67599999999999</v>
      </c>
      <c r="O204" s="6">
        <v>202005</v>
      </c>
      <c r="P204" s="4">
        <v>202006</v>
      </c>
      <c r="Q204" s="9">
        <f t="shared" si="6"/>
        <v>0</v>
      </c>
      <c r="R204">
        <v>2020</v>
      </c>
      <c r="S204">
        <v>2020</v>
      </c>
      <c r="T204" t="s">
        <v>281</v>
      </c>
      <c r="U204" s="14">
        <f t="shared" si="7"/>
        <v>275.67599999999999</v>
      </c>
    </row>
    <row r="205" spans="1:21" x14ac:dyDescent="0.25">
      <c r="A205" t="s">
        <v>6</v>
      </c>
      <c r="B205" t="s">
        <v>7</v>
      </c>
      <c r="C205" t="s">
        <v>145</v>
      </c>
      <c r="D205" t="s">
        <v>146</v>
      </c>
      <c r="E205" t="s">
        <v>10</v>
      </c>
      <c r="F205" t="s">
        <v>147</v>
      </c>
      <c r="G205" s="9">
        <v>102970.09</v>
      </c>
      <c r="H205" s="9">
        <v>15445.513499999999</v>
      </c>
      <c r="I205">
        <v>15445.513499999999</v>
      </c>
      <c r="J205">
        <v>10297.009</v>
      </c>
      <c r="K205">
        <v>25742.522499999999</v>
      </c>
      <c r="L205">
        <v>20594.018</v>
      </c>
      <c r="M205">
        <v>15445.513499999999</v>
      </c>
      <c r="O205" s="6">
        <v>202005</v>
      </c>
      <c r="P205" s="4">
        <v>202006</v>
      </c>
      <c r="Q205" s="9">
        <f t="shared" si="6"/>
        <v>0</v>
      </c>
      <c r="R205">
        <v>2020</v>
      </c>
      <c r="S205">
        <v>2020</v>
      </c>
      <c r="T205" t="s">
        <v>281</v>
      </c>
      <c r="U205" s="14">
        <f t="shared" si="7"/>
        <v>15445.513499999999</v>
      </c>
    </row>
    <row r="206" spans="1:21" x14ac:dyDescent="0.25">
      <c r="A206" t="s">
        <v>6</v>
      </c>
      <c r="B206" t="s">
        <v>7</v>
      </c>
      <c r="C206" t="s">
        <v>163</v>
      </c>
      <c r="D206" t="s">
        <v>164</v>
      </c>
      <c r="E206" t="s">
        <v>10</v>
      </c>
      <c r="F206" t="s">
        <v>165</v>
      </c>
      <c r="G206" s="9">
        <v>26594.799999999999</v>
      </c>
      <c r="H206" s="9">
        <v>3989.22</v>
      </c>
      <c r="I206">
        <v>3989.22</v>
      </c>
      <c r="J206">
        <v>2659.48</v>
      </c>
      <c r="K206">
        <v>6648.7</v>
      </c>
      <c r="L206">
        <v>5318.96</v>
      </c>
      <c r="M206">
        <v>3989.22</v>
      </c>
      <c r="O206" s="6">
        <v>202005</v>
      </c>
      <c r="P206" s="4">
        <v>202006</v>
      </c>
      <c r="Q206" s="9">
        <f t="shared" si="6"/>
        <v>0</v>
      </c>
      <c r="R206">
        <v>2020</v>
      </c>
      <c r="S206">
        <v>2020</v>
      </c>
      <c r="T206" t="s">
        <v>281</v>
      </c>
      <c r="U206" s="14">
        <f t="shared" si="7"/>
        <v>3989.22</v>
      </c>
    </row>
    <row r="207" spans="1:21" x14ac:dyDescent="0.25">
      <c r="A207" t="s">
        <v>6</v>
      </c>
      <c r="B207" t="s">
        <v>7</v>
      </c>
      <c r="C207" t="s">
        <v>190</v>
      </c>
      <c r="D207" t="s">
        <v>191</v>
      </c>
      <c r="E207" t="s">
        <v>10</v>
      </c>
      <c r="F207" t="s">
        <v>192</v>
      </c>
      <c r="G207" s="9">
        <v>310.87</v>
      </c>
      <c r="H207" s="9">
        <v>46.630499999999998</v>
      </c>
      <c r="I207">
        <v>46.630499999999998</v>
      </c>
      <c r="J207">
        <v>31.087</v>
      </c>
      <c r="K207">
        <v>77.717500000000001</v>
      </c>
      <c r="L207">
        <v>62.173999999999999</v>
      </c>
      <c r="M207">
        <v>46.630499999999998</v>
      </c>
      <c r="O207" s="6">
        <v>202005</v>
      </c>
      <c r="P207" s="4">
        <v>202006</v>
      </c>
      <c r="Q207" s="9">
        <f t="shared" si="6"/>
        <v>0</v>
      </c>
      <c r="R207">
        <v>2020</v>
      </c>
      <c r="S207">
        <v>2020</v>
      </c>
      <c r="T207" t="s">
        <v>281</v>
      </c>
      <c r="U207" s="14">
        <f t="shared" si="7"/>
        <v>46.630499999999998</v>
      </c>
    </row>
    <row r="208" spans="1:21" x14ac:dyDescent="0.25">
      <c r="A208" t="s">
        <v>6</v>
      </c>
      <c r="B208" t="s">
        <v>7</v>
      </c>
      <c r="C208" t="s">
        <v>193</v>
      </c>
      <c r="D208" t="s">
        <v>194</v>
      </c>
      <c r="E208" t="s">
        <v>10</v>
      </c>
      <c r="F208" t="s">
        <v>195</v>
      </c>
      <c r="G208" s="9">
        <v>3574.02</v>
      </c>
      <c r="H208" s="9">
        <v>536.10299999999995</v>
      </c>
      <c r="I208">
        <v>536.10299999999995</v>
      </c>
      <c r="J208">
        <v>357.40199999999999</v>
      </c>
      <c r="K208">
        <v>893.505</v>
      </c>
      <c r="L208">
        <v>714.80399999999997</v>
      </c>
      <c r="M208">
        <v>536.10299999999995</v>
      </c>
      <c r="O208" s="6">
        <v>202005</v>
      </c>
      <c r="P208" s="4">
        <v>202006</v>
      </c>
      <c r="Q208" s="9">
        <f t="shared" si="6"/>
        <v>0</v>
      </c>
      <c r="R208">
        <v>2020</v>
      </c>
      <c r="S208">
        <v>2020</v>
      </c>
      <c r="T208" t="s">
        <v>281</v>
      </c>
      <c r="U208" s="14">
        <f t="shared" si="7"/>
        <v>536.10299999999995</v>
      </c>
    </row>
    <row r="209" spans="1:21" x14ac:dyDescent="0.25">
      <c r="A209" t="s">
        <v>6</v>
      </c>
      <c r="B209" t="s">
        <v>7</v>
      </c>
      <c r="C209" t="s">
        <v>21</v>
      </c>
      <c r="D209" t="s">
        <v>22</v>
      </c>
      <c r="E209" t="s">
        <v>10</v>
      </c>
      <c r="F209" t="s">
        <v>23</v>
      </c>
      <c r="G209" s="9">
        <v>6246.77</v>
      </c>
      <c r="H209" s="9">
        <v>937.01549999999997</v>
      </c>
      <c r="I209">
        <v>937.01549999999997</v>
      </c>
      <c r="J209">
        <v>624.67700000000002</v>
      </c>
      <c r="K209">
        <v>1561.6925000000001</v>
      </c>
      <c r="L209">
        <v>1249.354</v>
      </c>
      <c r="M209">
        <v>937.01549999999997</v>
      </c>
      <c r="O209" s="6">
        <v>202005</v>
      </c>
      <c r="P209" s="4">
        <v>202006</v>
      </c>
      <c r="Q209" s="9">
        <f t="shared" si="6"/>
        <v>0</v>
      </c>
      <c r="R209">
        <v>2020</v>
      </c>
      <c r="S209">
        <v>2020</v>
      </c>
      <c r="T209" t="s">
        <v>281</v>
      </c>
      <c r="U209" s="14">
        <f t="shared" si="7"/>
        <v>937.01549999999997</v>
      </c>
    </row>
    <row r="210" spans="1:21" x14ac:dyDescent="0.25">
      <c r="A210" t="s">
        <v>6</v>
      </c>
      <c r="B210" t="s">
        <v>7</v>
      </c>
      <c r="C210" t="s">
        <v>196</v>
      </c>
      <c r="D210" t="s">
        <v>167</v>
      </c>
      <c r="E210" t="s">
        <v>10</v>
      </c>
      <c r="F210" t="s">
        <v>197</v>
      </c>
      <c r="G210" s="9">
        <v>6662.25</v>
      </c>
      <c r="H210" s="9">
        <v>999.33749999999998</v>
      </c>
      <c r="I210">
        <v>999.33749999999998</v>
      </c>
      <c r="J210">
        <v>666.22500000000002</v>
      </c>
      <c r="K210">
        <v>1665.5625</v>
      </c>
      <c r="L210">
        <v>1332.45</v>
      </c>
      <c r="M210">
        <v>999.33749999999998</v>
      </c>
      <c r="O210" s="6">
        <v>202005</v>
      </c>
      <c r="P210" s="4">
        <v>202006</v>
      </c>
      <c r="Q210" s="9">
        <f t="shared" si="6"/>
        <v>0</v>
      </c>
      <c r="R210">
        <v>2020</v>
      </c>
      <c r="S210">
        <v>2020</v>
      </c>
      <c r="T210" t="s">
        <v>281</v>
      </c>
      <c r="U210" s="14">
        <f t="shared" si="7"/>
        <v>999.33749999999998</v>
      </c>
    </row>
    <row r="211" spans="1:21" x14ac:dyDescent="0.25">
      <c r="A211" t="s">
        <v>6</v>
      </c>
      <c r="B211" t="s">
        <v>7</v>
      </c>
      <c r="C211" t="s">
        <v>166</v>
      </c>
      <c r="D211" t="s">
        <v>167</v>
      </c>
      <c r="E211" t="s">
        <v>10</v>
      </c>
      <c r="F211" t="s">
        <v>168</v>
      </c>
      <c r="G211" s="9">
        <v>6636.28</v>
      </c>
      <c r="H211" s="9">
        <v>995.44200000000001</v>
      </c>
      <c r="I211">
        <v>995.44200000000001</v>
      </c>
      <c r="J211">
        <v>663.62800000000004</v>
      </c>
      <c r="K211">
        <v>1659.07</v>
      </c>
      <c r="L211">
        <v>1327.2560000000001</v>
      </c>
      <c r="M211">
        <v>995.44200000000001</v>
      </c>
      <c r="O211" s="6">
        <v>202005</v>
      </c>
      <c r="P211" s="4">
        <v>202006</v>
      </c>
      <c r="Q211" s="9">
        <f t="shared" si="6"/>
        <v>0</v>
      </c>
      <c r="R211">
        <v>2020</v>
      </c>
      <c r="S211">
        <v>2020</v>
      </c>
      <c r="T211" t="s">
        <v>281</v>
      </c>
      <c r="U211" s="14">
        <f t="shared" si="7"/>
        <v>995.44200000000001</v>
      </c>
    </row>
    <row r="212" spans="1:21" x14ac:dyDescent="0.25">
      <c r="A212" t="s">
        <v>6</v>
      </c>
      <c r="B212" t="s">
        <v>7</v>
      </c>
      <c r="C212" t="s">
        <v>82</v>
      </c>
      <c r="D212" t="s">
        <v>83</v>
      </c>
      <c r="E212" t="s">
        <v>10</v>
      </c>
      <c r="F212" t="s">
        <v>84</v>
      </c>
      <c r="G212" s="9">
        <v>2764.25</v>
      </c>
      <c r="H212" s="9">
        <v>414.63749999999999</v>
      </c>
      <c r="I212">
        <v>414.63749999999999</v>
      </c>
      <c r="J212">
        <v>276.42500000000001</v>
      </c>
      <c r="K212">
        <v>691.0625</v>
      </c>
      <c r="L212">
        <v>552.85</v>
      </c>
      <c r="M212">
        <v>414.63749999999999</v>
      </c>
      <c r="O212" s="6">
        <v>202005</v>
      </c>
      <c r="P212" s="4">
        <v>202006</v>
      </c>
      <c r="Q212" s="9">
        <f t="shared" si="6"/>
        <v>0</v>
      </c>
      <c r="R212">
        <v>2020</v>
      </c>
      <c r="S212">
        <v>2020</v>
      </c>
      <c r="T212" t="s">
        <v>281</v>
      </c>
      <c r="U212" s="14">
        <f t="shared" si="7"/>
        <v>414.63749999999999</v>
      </c>
    </row>
    <row r="213" spans="1:21" x14ac:dyDescent="0.25">
      <c r="A213" t="s">
        <v>6</v>
      </c>
      <c r="B213" t="s">
        <v>7</v>
      </c>
      <c r="C213" t="s">
        <v>198</v>
      </c>
      <c r="D213" t="s">
        <v>199</v>
      </c>
      <c r="E213" t="s">
        <v>10</v>
      </c>
      <c r="F213" t="s">
        <v>200</v>
      </c>
      <c r="G213" s="9">
        <v>36010.22</v>
      </c>
      <c r="H213" s="9">
        <v>5401.5330000000004</v>
      </c>
      <c r="I213">
        <v>5401.5330000000004</v>
      </c>
      <c r="J213">
        <v>3601.0219999999999</v>
      </c>
      <c r="K213">
        <v>9002.5550000000003</v>
      </c>
      <c r="L213">
        <v>7202.0439999999999</v>
      </c>
      <c r="M213">
        <v>5401.5330000000004</v>
      </c>
      <c r="O213" s="6">
        <v>202005</v>
      </c>
      <c r="P213" s="4">
        <v>202006</v>
      </c>
      <c r="Q213" s="9">
        <f t="shared" si="6"/>
        <v>0</v>
      </c>
      <c r="R213">
        <v>2020</v>
      </c>
      <c r="S213">
        <v>2020</v>
      </c>
      <c r="T213" t="s">
        <v>281</v>
      </c>
      <c r="U213" s="14">
        <f t="shared" si="7"/>
        <v>5401.5330000000004</v>
      </c>
    </row>
    <row r="214" spans="1:21" x14ac:dyDescent="0.25">
      <c r="A214" t="s">
        <v>6</v>
      </c>
      <c r="B214" t="s">
        <v>7</v>
      </c>
      <c r="C214" t="s">
        <v>85</v>
      </c>
      <c r="D214" t="s">
        <v>86</v>
      </c>
      <c r="E214" t="s">
        <v>10</v>
      </c>
      <c r="F214" t="s">
        <v>87</v>
      </c>
      <c r="G214" s="9">
        <v>2640.49</v>
      </c>
      <c r="H214" s="9">
        <v>396.07350000000002</v>
      </c>
      <c r="I214">
        <v>396.07350000000002</v>
      </c>
      <c r="J214">
        <v>264.04899999999998</v>
      </c>
      <c r="K214">
        <v>660.12249999999995</v>
      </c>
      <c r="L214">
        <v>528.09799999999996</v>
      </c>
      <c r="M214">
        <v>396.07350000000002</v>
      </c>
      <c r="O214" s="6">
        <v>202005</v>
      </c>
      <c r="P214" s="4">
        <v>202006</v>
      </c>
      <c r="Q214" s="9">
        <f t="shared" si="6"/>
        <v>0</v>
      </c>
      <c r="R214">
        <v>2020</v>
      </c>
      <c r="S214">
        <v>2020</v>
      </c>
      <c r="T214" t="s">
        <v>281</v>
      </c>
      <c r="U214" s="14">
        <f t="shared" si="7"/>
        <v>396.07350000000002</v>
      </c>
    </row>
    <row r="215" spans="1:21" x14ac:dyDescent="0.25">
      <c r="A215" t="s">
        <v>6</v>
      </c>
      <c r="B215" t="s">
        <v>7</v>
      </c>
      <c r="C215" t="s">
        <v>201</v>
      </c>
      <c r="D215" t="s">
        <v>202</v>
      </c>
      <c r="E215" t="s">
        <v>10</v>
      </c>
      <c r="F215" t="s">
        <v>203</v>
      </c>
      <c r="G215" s="9">
        <v>18307.599999999999</v>
      </c>
      <c r="H215" s="9">
        <v>2746.14</v>
      </c>
      <c r="I215">
        <v>2746.14</v>
      </c>
      <c r="J215">
        <v>1830.76</v>
      </c>
      <c r="K215">
        <v>4576.8999999999996</v>
      </c>
      <c r="L215">
        <v>3661.52</v>
      </c>
      <c r="M215">
        <v>2746.14</v>
      </c>
      <c r="O215" s="6">
        <v>202005</v>
      </c>
      <c r="P215" s="4">
        <v>202006</v>
      </c>
      <c r="Q215" s="9">
        <f t="shared" si="6"/>
        <v>0</v>
      </c>
      <c r="R215">
        <v>2020</v>
      </c>
      <c r="S215">
        <v>2020</v>
      </c>
      <c r="T215" t="s">
        <v>281</v>
      </c>
      <c r="U215" s="14">
        <f t="shared" si="7"/>
        <v>2746.14</v>
      </c>
    </row>
    <row r="216" spans="1:21" x14ac:dyDescent="0.25">
      <c r="A216" t="s">
        <v>6</v>
      </c>
      <c r="B216" t="s">
        <v>7</v>
      </c>
      <c r="C216" t="s">
        <v>169</v>
      </c>
      <c r="D216" t="s">
        <v>170</v>
      </c>
      <c r="E216" t="s">
        <v>10</v>
      </c>
      <c r="F216" t="s">
        <v>171</v>
      </c>
      <c r="G216" s="9">
        <v>3963.22</v>
      </c>
      <c r="H216" s="9">
        <v>594.48299999999995</v>
      </c>
      <c r="I216">
        <v>594.48299999999995</v>
      </c>
      <c r="J216">
        <v>396.322</v>
      </c>
      <c r="K216">
        <v>990.80499999999995</v>
      </c>
      <c r="L216">
        <v>792.64400000000001</v>
      </c>
      <c r="M216">
        <v>594.48299999999995</v>
      </c>
      <c r="O216" s="6">
        <v>202005</v>
      </c>
      <c r="P216" s="4">
        <v>202006</v>
      </c>
      <c r="Q216" s="9">
        <f t="shared" si="6"/>
        <v>0</v>
      </c>
      <c r="R216">
        <v>2020</v>
      </c>
      <c r="S216">
        <v>2020</v>
      </c>
      <c r="T216" t="s">
        <v>281</v>
      </c>
      <c r="U216" s="14">
        <f t="shared" si="7"/>
        <v>594.48299999999995</v>
      </c>
    </row>
    <row r="217" spans="1:21" x14ac:dyDescent="0.25">
      <c r="A217" t="s">
        <v>6</v>
      </c>
      <c r="B217" t="s">
        <v>7</v>
      </c>
      <c r="C217" t="s">
        <v>48</v>
      </c>
      <c r="D217" t="s">
        <v>49</v>
      </c>
      <c r="E217" t="s">
        <v>10</v>
      </c>
      <c r="F217" t="s">
        <v>50</v>
      </c>
      <c r="G217" s="9">
        <v>-20968.490000000002</v>
      </c>
      <c r="H217" s="9">
        <v>-3145.2734999999998</v>
      </c>
      <c r="I217">
        <v>-3145.2734999999998</v>
      </c>
      <c r="J217">
        <v>-2096.8490000000002</v>
      </c>
      <c r="K217">
        <v>-5242.1225000000004</v>
      </c>
      <c r="L217">
        <v>-4193.6980000000003</v>
      </c>
      <c r="M217">
        <v>-3145.2734999999998</v>
      </c>
      <c r="N217" s="9">
        <v>-3145.2734999999998</v>
      </c>
      <c r="O217" s="6">
        <v>202005</v>
      </c>
      <c r="P217" s="4">
        <v>202006</v>
      </c>
      <c r="Q217" s="9">
        <f t="shared" si="6"/>
        <v>3145.2734999999998</v>
      </c>
      <c r="R217">
        <v>2020</v>
      </c>
      <c r="S217">
        <v>2020</v>
      </c>
      <c r="T217" t="s">
        <v>281</v>
      </c>
      <c r="U217" s="14">
        <f t="shared" si="7"/>
        <v>0</v>
      </c>
    </row>
    <row r="218" spans="1:21" x14ac:dyDescent="0.25">
      <c r="A218" t="s">
        <v>60</v>
      </c>
      <c r="B218" t="s">
        <v>61</v>
      </c>
      <c r="C218" t="s">
        <v>73</v>
      </c>
      <c r="D218" t="s">
        <v>74</v>
      </c>
      <c r="E218" t="s">
        <v>10</v>
      </c>
      <c r="F218" t="s">
        <v>75</v>
      </c>
      <c r="G218" s="9">
        <v>180258.7</v>
      </c>
      <c r="H218" s="9">
        <v>27038.805</v>
      </c>
      <c r="I218">
        <v>27038.805</v>
      </c>
      <c r="J218">
        <v>18025.87</v>
      </c>
      <c r="K218">
        <v>45064.675000000003</v>
      </c>
      <c r="L218">
        <v>36051.74</v>
      </c>
      <c r="M218">
        <v>27038.805</v>
      </c>
      <c r="O218" s="6">
        <v>202005</v>
      </c>
      <c r="P218" s="4">
        <v>202006</v>
      </c>
      <c r="Q218" s="9">
        <f t="shared" si="6"/>
        <v>0</v>
      </c>
      <c r="R218">
        <v>2020</v>
      </c>
      <c r="S218">
        <v>2020</v>
      </c>
      <c r="T218" t="s">
        <v>281</v>
      </c>
      <c r="U218" s="14">
        <f t="shared" si="7"/>
        <v>27038.805</v>
      </c>
    </row>
    <row r="219" spans="1:21" x14ac:dyDescent="0.25">
      <c r="A219" t="s">
        <v>60</v>
      </c>
      <c r="B219" t="s">
        <v>61</v>
      </c>
      <c r="C219" t="s">
        <v>172</v>
      </c>
      <c r="D219" t="s">
        <v>173</v>
      </c>
      <c r="E219" t="s">
        <v>10</v>
      </c>
      <c r="F219" t="s">
        <v>174</v>
      </c>
      <c r="G219" s="9">
        <v>508.6</v>
      </c>
      <c r="H219" s="9">
        <v>76.290000000000006</v>
      </c>
      <c r="I219">
        <v>76.290000000000006</v>
      </c>
      <c r="J219">
        <v>50.86</v>
      </c>
      <c r="K219">
        <v>127.15</v>
      </c>
      <c r="L219">
        <v>101.72</v>
      </c>
      <c r="M219">
        <v>76.290000000000006</v>
      </c>
      <c r="O219" s="6">
        <v>202005</v>
      </c>
      <c r="P219" s="4">
        <v>202006</v>
      </c>
      <c r="Q219" s="9">
        <f t="shared" si="6"/>
        <v>0</v>
      </c>
      <c r="R219">
        <v>2020</v>
      </c>
      <c r="S219">
        <v>2020</v>
      </c>
      <c r="T219" t="s">
        <v>281</v>
      </c>
      <c r="U219" s="14">
        <f t="shared" si="7"/>
        <v>76.290000000000006</v>
      </c>
    </row>
    <row r="220" spans="1:21" x14ac:dyDescent="0.25">
      <c r="A220" t="s">
        <v>60</v>
      </c>
      <c r="B220" t="s">
        <v>61</v>
      </c>
      <c r="C220" t="s">
        <v>136</v>
      </c>
      <c r="D220" t="s">
        <v>137</v>
      </c>
      <c r="E220" t="s">
        <v>10</v>
      </c>
      <c r="F220" t="s">
        <v>138</v>
      </c>
      <c r="G220" s="9">
        <v>1017.2</v>
      </c>
      <c r="H220" s="9">
        <v>152.58000000000001</v>
      </c>
      <c r="I220">
        <v>152.58000000000001</v>
      </c>
      <c r="J220">
        <v>101.72</v>
      </c>
      <c r="K220">
        <v>254.3</v>
      </c>
      <c r="L220">
        <v>203.44</v>
      </c>
      <c r="M220">
        <v>152.58000000000001</v>
      </c>
      <c r="O220" s="6">
        <v>202005</v>
      </c>
      <c r="P220" s="4">
        <v>202006</v>
      </c>
      <c r="Q220" s="9">
        <f t="shared" si="6"/>
        <v>0</v>
      </c>
      <c r="R220">
        <v>2020</v>
      </c>
      <c r="S220">
        <v>2020</v>
      </c>
      <c r="T220" t="s">
        <v>281</v>
      </c>
      <c r="U220" s="14">
        <f t="shared" si="7"/>
        <v>152.58000000000001</v>
      </c>
    </row>
    <row r="221" spans="1:21" x14ac:dyDescent="0.25">
      <c r="A221" t="s">
        <v>60</v>
      </c>
      <c r="B221" t="s">
        <v>61</v>
      </c>
      <c r="C221" t="s">
        <v>88</v>
      </c>
      <c r="D221" t="s">
        <v>89</v>
      </c>
      <c r="E221" t="s">
        <v>10</v>
      </c>
      <c r="F221" t="s">
        <v>90</v>
      </c>
      <c r="G221" s="9">
        <v>937936.55</v>
      </c>
      <c r="H221" s="9">
        <v>140690.48250000001</v>
      </c>
      <c r="I221">
        <v>140690.48250000001</v>
      </c>
      <c r="J221">
        <v>93793.654999999999</v>
      </c>
      <c r="K221">
        <v>234484.13750000001</v>
      </c>
      <c r="L221">
        <v>187587.31</v>
      </c>
      <c r="M221">
        <v>140690.48250000001</v>
      </c>
      <c r="O221" s="6">
        <v>202005</v>
      </c>
      <c r="P221" s="4">
        <v>202006</v>
      </c>
      <c r="Q221" s="9">
        <f t="shared" si="6"/>
        <v>0</v>
      </c>
      <c r="R221">
        <v>2020</v>
      </c>
      <c r="S221">
        <v>2020</v>
      </c>
      <c r="T221" t="s">
        <v>281</v>
      </c>
      <c r="U221" s="14">
        <f t="shared" si="7"/>
        <v>140690.48250000001</v>
      </c>
    </row>
    <row r="222" spans="1:21" x14ac:dyDescent="0.25">
      <c r="A222" t="s">
        <v>60</v>
      </c>
      <c r="B222" t="s">
        <v>61</v>
      </c>
      <c r="C222" t="s">
        <v>151</v>
      </c>
      <c r="D222" t="s">
        <v>152</v>
      </c>
      <c r="E222" t="s">
        <v>10</v>
      </c>
      <c r="F222" t="s">
        <v>153</v>
      </c>
      <c r="G222" s="9">
        <v>3804.51</v>
      </c>
      <c r="H222" s="9">
        <v>570.67650000000003</v>
      </c>
      <c r="I222">
        <v>570.67650000000003</v>
      </c>
      <c r="J222">
        <v>380.45100000000002</v>
      </c>
      <c r="K222">
        <v>951.12750000000005</v>
      </c>
      <c r="L222">
        <v>760.90200000000004</v>
      </c>
      <c r="M222">
        <v>570.67650000000003</v>
      </c>
      <c r="O222" s="6">
        <v>202005</v>
      </c>
      <c r="P222" s="4">
        <v>202006</v>
      </c>
      <c r="Q222" s="9">
        <f t="shared" si="6"/>
        <v>0</v>
      </c>
      <c r="R222">
        <v>2020</v>
      </c>
      <c r="S222">
        <v>2020</v>
      </c>
      <c r="T222" t="s">
        <v>281</v>
      </c>
      <c r="U222" s="14">
        <f t="shared" si="7"/>
        <v>570.67650000000003</v>
      </c>
    </row>
    <row r="223" spans="1:21" x14ac:dyDescent="0.25">
      <c r="A223" t="s">
        <v>60</v>
      </c>
      <c r="B223" t="s">
        <v>61</v>
      </c>
      <c r="C223" t="s">
        <v>97</v>
      </c>
      <c r="D223" t="s">
        <v>98</v>
      </c>
      <c r="E223" t="s">
        <v>10</v>
      </c>
      <c r="F223" t="s">
        <v>99</v>
      </c>
      <c r="G223" s="9">
        <v>18795.03</v>
      </c>
      <c r="H223" s="9">
        <v>2819.2545</v>
      </c>
      <c r="I223">
        <v>2819.2545</v>
      </c>
      <c r="J223">
        <v>1879.5029999999999</v>
      </c>
      <c r="K223">
        <v>4698.7574999999997</v>
      </c>
      <c r="L223">
        <v>3759.0059999999999</v>
      </c>
      <c r="M223">
        <v>2819.2545</v>
      </c>
      <c r="O223" s="6">
        <v>202005</v>
      </c>
      <c r="P223" s="4">
        <v>202006</v>
      </c>
      <c r="Q223" s="9">
        <f t="shared" si="6"/>
        <v>0</v>
      </c>
      <c r="R223">
        <v>2020</v>
      </c>
      <c r="S223">
        <v>2020</v>
      </c>
      <c r="T223" t="s">
        <v>281</v>
      </c>
      <c r="U223" s="14">
        <f t="shared" si="7"/>
        <v>2819.2545</v>
      </c>
    </row>
    <row r="224" spans="1:21" x14ac:dyDescent="0.25">
      <c r="A224" t="s">
        <v>60</v>
      </c>
      <c r="B224" t="s">
        <v>61</v>
      </c>
      <c r="C224" t="s">
        <v>204</v>
      </c>
      <c r="D224" t="s">
        <v>205</v>
      </c>
      <c r="E224" t="s">
        <v>10</v>
      </c>
      <c r="F224" t="s">
        <v>206</v>
      </c>
      <c r="G224" s="9">
        <v>2576.87</v>
      </c>
      <c r="H224" s="9">
        <v>386.53050000000002</v>
      </c>
      <c r="I224">
        <v>386.53050000000002</v>
      </c>
      <c r="J224">
        <v>257.68700000000001</v>
      </c>
      <c r="K224">
        <v>644.21749999999997</v>
      </c>
      <c r="L224">
        <v>515.37400000000002</v>
      </c>
      <c r="M224">
        <v>386.53050000000002</v>
      </c>
      <c r="O224" s="6">
        <v>202005</v>
      </c>
      <c r="P224" s="4">
        <v>202006</v>
      </c>
      <c r="Q224" s="9">
        <f t="shared" si="6"/>
        <v>0</v>
      </c>
      <c r="R224">
        <v>2020</v>
      </c>
      <c r="S224">
        <v>2020</v>
      </c>
      <c r="T224" t="s">
        <v>281</v>
      </c>
      <c r="U224" s="14">
        <f t="shared" si="7"/>
        <v>386.53050000000002</v>
      </c>
    </row>
    <row r="225" spans="1:21" x14ac:dyDescent="0.25">
      <c r="A225" t="s">
        <v>60</v>
      </c>
      <c r="B225" t="s">
        <v>61</v>
      </c>
      <c r="C225" t="s">
        <v>181</v>
      </c>
      <c r="D225" t="s">
        <v>182</v>
      </c>
      <c r="E225" t="s">
        <v>10</v>
      </c>
      <c r="F225" t="s">
        <v>183</v>
      </c>
      <c r="G225" s="9">
        <v>3291.52</v>
      </c>
      <c r="H225" s="9">
        <v>493.72800000000001</v>
      </c>
      <c r="I225">
        <v>493.72800000000001</v>
      </c>
      <c r="J225">
        <v>329.15199999999999</v>
      </c>
      <c r="K225">
        <v>822.88</v>
      </c>
      <c r="L225">
        <v>658.30399999999997</v>
      </c>
      <c r="M225">
        <v>493.72800000000001</v>
      </c>
      <c r="O225" s="6">
        <v>202005</v>
      </c>
      <c r="P225" s="4">
        <v>202006</v>
      </c>
      <c r="Q225" s="9">
        <f t="shared" si="6"/>
        <v>0</v>
      </c>
      <c r="R225">
        <v>2020</v>
      </c>
      <c r="S225">
        <v>2020</v>
      </c>
      <c r="T225" t="s">
        <v>281</v>
      </c>
      <c r="U225" s="14">
        <f t="shared" si="7"/>
        <v>493.72800000000001</v>
      </c>
    </row>
    <row r="226" spans="1:21" x14ac:dyDescent="0.25">
      <c r="A226" t="s">
        <v>60</v>
      </c>
      <c r="B226" t="s">
        <v>61</v>
      </c>
      <c r="C226" t="s">
        <v>157</v>
      </c>
      <c r="D226" t="s">
        <v>158</v>
      </c>
      <c r="E226" t="s">
        <v>10</v>
      </c>
      <c r="F226" t="s">
        <v>159</v>
      </c>
      <c r="G226" s="9">
        <v>15067.25</v>
      </c>
      <c r="H226" s="9">
        <v>2260.0875000000001</v>
      </c>
      <c r="I226">
        <v>2260.0875000000001</v>
      </c>
      <c r="J226">
        <v>1506.7249999999999</v>
      </c>
      <c r="K226">
        <v>3766.8125</v>
      </c>
      <c r="L226">
        <v>3013.45</v>
      </c>
      <c r="M226">
        <v>2260.0875000000001</v>
      </c>
      <c r="O226" s="6">
        <v>202005</v>
      </c>
      <c r="P226" s="4">
        <v>202006</v>
      </c>
      <c r="Q226" s="9">
        <f t="shared" si="6"/>
        <v>0</v>
      </c>
      <c r="R226">
        <v>2020</v>
      </c>
      <c r="S226">
        <v>2020</v>
      </c>
      <c r="T226" t="s">
        <v>281</v>
      </c>
      <c r="U226" s="14">
        <f t="shared" si="7"/>
        <v>2260.0875000000001</v>
      </c>
    </row>
    <row r="227" spans="1:21" x14ac:dyDescent="0.25">
      <c r="A227" t="s">
        <v>60</v>
      </c>
      <c r="B227" t="s">
        <v>61</v>
      </c>
      <c r="C227" t="s">
        <v>12</v>
      </c>
      <c r="D227" t="s">
        <v>13</v>
      </c>
      <c r="E227" t="s">
        <v>10</v>
      </c>
      <c r="F227" t="s">
        <v>14</v>
      </c>
      <c r="G227" s="9">
        <v>7373.2</v>
      </c>
      <c r="H227" s="9">
        <v>1105.98</v>
      </c>
      <c r="I227">
        <v>1105.98</v>
      </c>
      <c r="J227">
        <v>737.32</v>
      </c>
      <c r="K227">
        <v>1843.3</v>
      </c>
      <c r="L227">
        <v>1474.64</v>
      </c>
      <c r="M227">
        <v>1105.98</v>
      </c>
      <c r="O227" s="6">
        <v>202005</v>
      </c>
      <c r="P227" s="4">
        <v>202006</v>
      </c>
      <c r="Q227" s="9">
        <f t="shared" si="6"/>
        <v>0</v>
      </c>
      <c r="R227">
        <v>2020</v>
      </c>
      <c r="S227">
        <v>2020</v>
      </c>
      <c r="T227" t="s">
        <v>281</v>
      </c>
      <c r="U227" s="14">
        <f t="shared" si="7"/>
        <v>1105.98</v>
      </c>
    </row>
    <row r="228" spans="1:21" x14ac:dyDescent="0.25">
      <c r="A228" t="s">
        <v>60</v>
      </c>
      <c r="B228" t="s">
        <v>61</v>
      </c>
      <c r="C228" t="s">
        <v>139</v>
      </c>
      <c r="D228" t="s">
        <v>140</v>
      </c>
      <c r="E228" t="s">
        <v>10</v>
      </c>
      <c r="F228" t="s">
        <v>141</v>
      </c>
      <c r="G228" s="9">
        <v>67854.22</v>
      </c>
      <c r="H228" s="9">
        <v>10178.133</v>
      </c>
      <c r="I228">
        <v>10178.133</v>
      </c>
      <c r="J228">
        <v>6785.4219999999996</v>
      </c>
      <c r="K228">
        <v>16963.555</v>
      </c>
      <c r="L228">
        <v>13570.843999999999</v>
      </c>
      <c r="M228">
        <v>10178.133</v>
      </c>
      <c r="O228" s="6">
        <v>202005</v>
      </c>
      <c r="P228" s="4">
        <v>202006</v>
      </c>
      <c r="Q228" s="9">
        <f t="shared" si="6"/>
        <v>0</v>
      </c>
      <c r="R228">
        <v>2020</v>
      </c>
      <c r="S228">
        <v>2020</v>
      </c>
      <c r="T228" t="s">
        <v>281</v>
      </c>
      <c r="U228" s="14">
        <f t="shared" si="7"/>
        <v>10178.133</v>
      </c>
    </row>
    <row r="229" spans="1:21" x14ac:dyDescent="0.25">
      <c r="A229" t="s">
        <v>60</v>
      </c>
      <c r="B229" t="s">
        <v>61</v>
      </c>
      <c r="C229" t="s">
        <v>184</v>
      </c>
      <c r="D229" t="s">
        <v>185</v>
      </c>
      <c r="E229" t="s">
        <v>10</v>
      </c>
      <c r="F229" t="s">
        <v>186</v>
      </c>
      <c r="G229" s="9">
        <v>180.36</v>
      </c>
      <c r="H229" s="9">
        <v>27.053999999999998</v>
      </c>
      <c r="I229">
        <v>27.053999999999998</v>
      </c>
      <c r="J229">
        <v>18.036000000000001</v>
      </c>
      <c r="K229">
        <v>45.09</v>
      </c>
      <c r="L229">
        <v>36.072000000000003</v>
      </c>
      <c r="M229">
        <v>27.053999999999998</v>
      </c>
      <c r="O229" s="6">
        <v>202005</v>
      </c>
      <c r="P229" s="4">
        <v>202006</v>
      </c>
      <c r="Q229" s="9">
        <f t="shared" si="6"/>
        <v>0</v>
      </c>
      <c r="R229">
        <v>2020</v>
      </c>
      <c r="S229">
        <v>2020</v>
      </c>
      <c r="T229" t="s">
        <v>281</v>
      </c>
      <c r="U229" s="14">
        <f t="shared" si="7"/>
        <v>27.053999999999998</v>
      </c>
    </row>
    <row r="230" spans="1:21" x14ac:dyDescent="0.25">
      <c r="A230" t="s">
        <v>60</v>
      </c>
      <c r="B230" t="s">
        <v>61</v>
      </c>
      <c r="C230" t="s">
        <v>79</v>
      </c>
      <c r="D230" t="s">
        <v>80</v>
      </c>
      <c r="E230" t="s">
        <v>10</v>
      </c>
      <c r="F230" t="s">
        <v>81</v>
      </c>
      <c r="G230" s="9">
        <v>362.44</v>
      </c>
      <c r="H230" s="9">
        <v>54.366</v>
      </c>
      <c r="I230">
        <v>54.366</v>
      </c>
      <c r="J230">
        <v>36.244</v>
      </c>
      <c r="K230">
        <v>90.61</v>
      </c>
      <c r="L230">
        <v>72.488</v>
      </c>
      <c r="M230">
        <v>54.366</v>
      </c>
      <c r="O230" s="6">
        <v>202005</v>
      </c>
      <c r="P230" s="4">
        <v>202006</v>
      </c>
      <c r="Q230" s="9">
        <f t="shared" si="6"/>
        <v>0</v>
      </c>
      <c r="R230">
        <v>2020</v>
      </c>
      <c r="S230">
        <v>2020</v>
      </c>
      <c r="T230" t="s">
        <v>281</v>
      </c>
      <c r="U230" s="14">
        <f t="shared" si="7"/>
        <v>54.366</v>
      </c>
    </row>
    <row r="231" spans="1:21" x14ac:dyDescent="0.25">
      <c r="A231" t="s">
        <v>60</v>
      </c>
      <c r="B231" t="s">
        <v>61</v>
      </c>
      <c r="C231" t="s">
        <v>207</v>
      </c>
      <c r="D231" t="s">
        <v>208</v>
      </c>
      <c r="E231" t="s">
        <v>10</v>
      </c>
      <c r="F231" t="s">
        <v>209</v>
      </c>
      <c r="G231" s="9">
        <v>1017.2</v>
      </c>
      <c r="H231" s="9">
        <v>152.58000000000001</v>
      </c>
      <c r="I231">
        <v>152.58000000000001</v>
      </c>
      <c r="J231">
        <v>101.72</v>
      </c>
      <c r="K231">
        <v>254.3</v>
      </c>
      <c r="L231">
        <v>203.44</v>
      </c>
      <c r="M231">
        <v>152.58000000000001</v>
      </c>
      <c r="O231" s="6">
        <v>202005</v>
      </c>
      <c r="P231" s="4">
        <v>202006</v>
      </c>
      <c r="Q231" s="9">
        <f t="shared" si="6"/>
        <v>0</v>
      </c>
      <c r="R231">
        <v>2020</v>
      </c>
      <c r="S231">
        <v>2020</v>
      </c>
      <c r="T231" t="s">
        <v>281</v>
      </c>
      <c r="U231" s="14">
        <f t="shared" si="7"/>
        <v>152.58000000000001</v>
      </c>
    </row>
    <row r="232" spans="1:21" x14ac:dyDescent="0.25">
      <c r="A232" t="s">
        <v>60</v>
      </c>
      <c r="B232" t="s">
        <v>61</v>
      </c>
      <c r="C232" t="s">
        <v>187</v>
      </c>
      <c r="D232" t="s">
        <v>188</v>
      </c>
      <c r="E232" t="s">
        <v>10</v>
      </c>
      <c r="F232" t="s">
        <v>189</v>
      </c>
      <c r="G232" s="9">
        <v>1837.65</v>
      </c>
      <c r="H232" s="9">
        <v>275.64749999999998</v>
      </c>
      <c r="I232">
        <v>275.64749999999998</v>
      </c>
      <c r="J232">
        <v>183.76499999999999</v>
      </c>
      <c r="K232">
        <v>459.41250000000002</v>
      </c>
      <c r="L232">
        <v>367.53</v>
      </c>
      <c r="M232">
        <v>275.64749999999998</v>
      </c>
      <c r="O232" s="6">
        <v>202005</v>
      </c>
      <c r="P232" s="4">
        <v>202006</v>
      </c>
      <c r="Q232" s="9">
        <f t="shared" si="6"/>
        <v>0</v>
      </c>
      <c r="R232">
        <v>2020</v>
      </c>
      <c r="S232">
        <v>2020</v>
      </c>
      <c r="T232" t="s">
        <v>281</v>
      </c>
      <c r="U232" s="14">
        <f t="shared" si="7"/>
        <v>275.64749999999998</v>
      </c>
    </row>
    <row r="233" spans="1:21" x14ac:dyDescent="0.25">
      <c r="A233" t="s">
        <v>60</v>
      </c>
      <c r="B233" t="s">
        <v>61</v>
      </c>
      <c r="C233" t="s">
        <v>103</v>
      </c>
      <c r="D233" t="s">
        <v>104</v>
      </c>
      <c r="E233" t="s">
        <v>10</v>
      </c>
      <c r="F233" t="s">
        <v>105</v>
      </c>
      <c r="G233" s="9">
        <v>156.63999999999999</v>
      </c>
      <c r="H233" s="9">
        <v>23.495999999999999</v>
      </c>
      <c r="I233">
        <v>23.495999999999999</v>
      </c>
      <c r="J233">
        <v>15.664</v>
      </c>
      <c r="K233">
        <v>39.159999999999997</v>
      </c>
      <c r="L233">
        <v>31.327999999999999</v>
      </c>
      <c r="M233">
        <v>23.495999999999999</v>
      </c>
      <c r="O233" s="6">
        <v>202005</v>
      </c>
      <c r="P233" s="4">
        <v>202006</v>
      </c>
      <c r="Q233" s="9">
        <f t="shared" si="6"/>
        <v>0</v>
      </c>
      <c r="R233">
        <v>2020</v>
      </c>
      <c r="S233">
        <v>2020</v>
      </c>
      <c r="T233" t="s">
        <v>281</v>
      </c>
      <c r="U233" s="14">
        <f t="shared" si="7"/>
        <v>23.495999999999999</v>
      </c>
    </row>
    <row r="234" spans="1:21" x14ac:dyDescent="0.25">
      <c r="A234" t="s">
        <v>60</v>
      </c>
      <c r="B234" t="s">
        <v>61</v>
      </c>
      <c r="C234" t="s">
        <v>145</v>
      </c>
      <c r="D234" t="s">
        <v>146</v>
      </c>
      <c r="E234" t="s">
        <v>10</v>
      </c>
      <c r="F234" t="s">
        <v>147</v>
      </c>
      <c r="G234" s="9">
        <v>102969.99</v>
      </c>
      <c r="H234" s="9">
        <v>15445.4985</v>
      </c>
      <c r="I234">
        <v>15445.4985</v>
      </c>
      <c r="J234">
        <v>10296.999</v>
      </c>
      <c r="K234">
        <v>25742.497500000001</v>
      </c>
      <c r="L234">
        <v>20593.998</v>
      </c>
      <c r="M234">
        <v>15445.4985</v>
      </c>
      <c r="O234" s="6">
        <v>202005</v>
      </c>
      <c r="P234" s="4">
        <v>202006</v>
      </c>
      <c r="Q234" s="9">
        <f t="shared" si="6"/>
        <v>0</v>
      </c>
      <c r="R234">
        <v>2020</v>
      </c>
      <c r="S234">
        <v>2020</v>
      </c>
      <c r="T234" t="s">
        <v>281</v>
      </c>
      <c r="U234" s="14">
        <f t="shared" si="7"/>
        <v>15445.4985</v>
      </c>
    </row>
    <row r="235" spans="1:21" x14ac:dyDescent="0.25">
      <c r="A235" t="s">
        <v>60</v>
      </c>
      <c r="B235" t="s">
        <v>61</v>
      </c>
      <c r="C235" t="s">
        <v>163</v>
      </c>
      <c r="D235" t="s">
        <v>164</v>
      </c>
      <c r="E235" t="s">
        <v>10</v>
      </c>
      <c r="F235" t="s">
        <v>165</v>
      </c>
      <c r="G235" s="9">
        <v>26594.73</v>
      </c>
      <c r="H235" s="9">
        <v>3989.2094999999999</v>
      </c>
      <c r="I235">
        <v>3989.2094999999999</v>
      </c>
      <c r="J235">
        <v>2659.473</v>
      </c>
      <c r="K235">
        <v>6648.6824999999999</v>
      </c>
      <c r="L235">
        <v>5318.9459999999999</v>
      </c>
      <c r="M235">
        <v>3989.2094999999999</v>
      </c>
      <c r="O235" s="6">
        <v>202005</v>
      </c>
      <c r="P235" s="4">
        <v>202006</v>
      </c>
      <c r="Q235" s="9">
        <f t="shared" si="6"/>
        <v>0</v>
      </c>
      <c r="R235">
        <v>2020</v>
      </c>
      <c r="S235">
        <v>2020</v>
      </c>
      <c r="T235" t="s">
        <v>281</v>
      </c>
      <c r="U235" s="14">
        <f t="shared" si="7"/>
        <v>3989.2094999999999</v>
      </c>
    </row>
    <row r="236" spans="1:21" x14ac:dyDescent="0.25">
      <c r="A236" t="s">
        <v>60</v>
      </c>
      <c r="B236" t="s">
        <v>61</v>
      </c>
      <c r="C236" t="s">
        <v>190</v>
      </c>
      <c r="D236" t="s">
        <v>191</v>
      </c>
      <c r="E236" t="s">
        <v>10</v>
      </c>
      <c r="F236" t="s">
        <v>192</v>
      </c>
      <c r="G236" s="9">
        <v>310.86</v>
      </c>
      <c r="H236" s="9">
        <v>46.628999999999998</v>
      </c>
      <c r="I236">
        <v>46.628999999999998</v>
      </c>
      <c r="J236">
        <v>31.085999999999999</v>
      </c>
      <c r="K236">
        <v>77.715000000000003</v>
      </c>
      <c r="L236">
        <v>62.171999999999997</v>
      </c>
      <c r="M236">
        <v>46.628999999999998</v>
      </c>
      <c r="O236" s="6">
        <v>202005</v>
      </c>
      <c r="P236" s="4">
        <v>202006</v>
      </c>
      <c r="Q236" s="9">
        <f t="shared" si="6"/>
        <v>0</v>
      </c>
      <c r="R236">
        <v>2020</v>
      </c>
      <c r="S236">
        <v>2020</v>
      </c>
      <c r="T236" t="s">
        <v>281</v>
      </c>
      <c r="U236" s="14">
        <f t="shared" si="7"/>
        <v>46.628999999999998</v>
      </c>
    </row>
    <row r="237" spans="1:21" x14ac:dyDescent="0.25">
      <c r="A237" t="s">
        <v>60</v>
      </c>
      <c r="B237" t="s">
        <v>61</v>
      </c>
      <c r="C237" t="s">
        <v>193</v>
      </c>
      <c r="D237" t="s">
        <v>194</v>
      </c>
      <c r="E237" t="s">
        <v>10</v>
      </c>
      <c r="F237" t="s">
        <v>195</v>
      </c>
      <c r="G237" s="9">
        <v>3573.9</v>
      </c>
      <c r="H237" s="9">
        <v>536.08500000000004</v>
      </c>
      <c r="I237">
        <v>536.08500000000004</v>
      </c>
      <c r="J237">
        <v>357.39</v>
      </c>
      <c r="K237">
        <v>893.47500000000002</v>
      </c>
      <c r="L237">
        <v>714.78</v>
      </c>
      <c r="M237">
        <v>536.08500000000004</v>
      </c>
      <c r="O237" s="6">
        <v>202005</v>
      </c>
      <c r="P237" s="4">
        <v>202006</v>
      </c>
      <c r="Q237" s="9">
        <f t="shared" si="6"/>
        <v>0</v>
      </c>
      <c r="R237">
        <v>2020</v>
      </c>
      <c r="S237">
        <v>2020</v>
      </c>
      <c r="T237" t="s">
        <v>281</v>
      </c>
      <c r="U237" s="14">
        <f t="shared" si="7"/>
        <v>536.08500000000004</v>
      </c>
    </row>
    <row r="238" spans="1:21" x14ac:dyDescent="0.25">
      <c r="A238" t="s">
        <v>60</v>
      </c>
      <c r="B238" t="s">
        <v>61</v>
      </c>
      <c r="C238" t="s">
        <v>21</v>
      </c>
      <c r="D238" t="s">
        <v>22</v>
      </c>
      <c r="E238" t="s">
        <v>10</v>
      </c>
      <c r="F238" t="s">
        <v>23</v>
      </c>
      <c r="G238" s="9">
        <v>6246.74</v>
      </c>
      <c r="H238" s="9">
        <v>937.01099999999997</v>
      </c>
      <c r="I238">
        <v>937.01099999999997</v>
      </c>
      <c r="J238">
        <v>624.67399999999998</v>
      </c>
      <c r="K238">
        <v>1561.6849999999999</v>
      </c>
      <c r="L238">
        <v>1249.348</v>
      </c>
      <c r="M238">
        <v>937.01099999999997</v>
      </c>
      <c r="O238" s="6">
        <v>202005</v>
      </c>
      <c r="P238" s="4">
        <v>202006</v>
      </c>
      <c r="Q238" s="9">
        <f t="shared" si="6"/>
        <v>0</v>
      </c>
      <c r="R238">
        <v>2020</v>
      </c>
      <c r="S238">
        <v>2020</v>
      </c>
      <c r="T238" t="s">
        <v>281</v>
      </c>
      <c r="U238" s="14">
        <f t="shared" si="7"/>
        <v>937.01099999999997</v>
      </c>
    </row>
    <row r="239" spans="1:21" x14ac:dyDescent="0.25">
      <c r="A239" t="s">
        <v>60</v>
      </c>
      <c r="B239" t="s">
        <v>61</v>
      </c>
      <c r="C239" t="s">
        <v>196</v>
      </c>
      <c r="D239" t="s">
        <v>167</v>
      </c>
      <c r="E239" t="s">
        <v>10</v>
      </c>
      <c r="F239" t="s">
        <v>197</v>
      </c>
      <c r="G239" s="9">
        <v>6662.25</v>
      </c>
      <c r="H239" s="9">
        <v>999.33749999999998</v>
      </c>
      <c r="I239">
        <v>999.33749999999998</v>
      </c>
      <c r="J239">
        <v>666.22500000000002</v>
      </c>
      <c r="K239">
        <v>1665.5625</v>
      </c>
      <c r="L239">
        <v>1332.45</v>
      </c>
      <c r="M239">
        <v>999.33749999999998</v>
      </c>
      <c r="O239" s="6">
        <v>202005</v>
      </c>
      <c r="P239" s="4">
        <v>202006</v>
      </c>
      <c r="Q239" s="9">
        <f t="shared" si="6"/>
        <v>0</v>
      </c>
      <c r="R239">
        <v>2020</v>
      </c>
      <c r="S239">
        <v>2020</v>
      </c>
      <c r="T239" t="s">
        <v>281</v>
      </c>
      <c r="U239" s="14">
        <f t="shared" si="7"/>
        <v>999.33749999999998</v>
      </c>
    </row>
    <row r="240" spans="1:21" x14ac:dyDescent="0.25">
      <c r="A240" t="s">
        <v>60</v>
      </c>
      <c r="B240" t="s">
        <v>61</v>
      </c>
      <c r="C240" t="s">
        <v>166</v>
      </c>
      <c r="D240" t="s">
        <v>167</v>
      </c>
      <c r="E240" t="s">
        <v>10</v>
      </c>
      <c r="F240" t="s">
        <v>168</v>
      </c>
      <c r="G240" s="9">
        <v>6636.38</v>
      </c>
      <c r="H240" s="9">
        <v>995.45699999999999</v>
      </c>
      <c r="I240">
        <v>995.45699999999999</v>
      </c>
      <c r="J240">
        <v>663.63800000000003</v>
      </c>
      <c r="K240">
        <v>1659.095</v>
      </c>
      <c r="L240">
        <v>1327.2760000000001</v>
      </c>
      <c r="M240">
        <v>995.45699999999999</v>
      </c>
      <c r="O240" s="6">
        <v>202005</v>
      </c>
      <c r="P240" s="4">
        <v>202006</v>
      </c>
      <c r="Q240" s="9">
        <f t="shared" si="6"/>
        <v>0</v>
      </c>
      <c r="R240">
        <v>2020</v>
      </c>
      <c r="S240">
        <v>2020</v>
      </c>
      <c r="T240" t="s">
        <v>281</v>
      </c>
      <c r="U240" s="14">
        <f t="shared" si="7"/>
        <v>995.45699999999999</v>
      </c>
    </row>
    <row r="241" spans="1:21" x14ac:dyDescent="0.25">
      <c r="A241" t="s">
        <v>60</v>
      </c>
      <c r="B241" t="s">
        <v>61</v>
      </c>
      <c r="C241" t="s">
        <v>112</v>
      </c>
      <c r="D241" t="s">
        <v>113</v>
      </c>
      <c r="E241" t="s">
        <v>10</v>
      </c>
      <c r="F241" t="s">
        <v>114</v>
      </c>
      <c r="G241" s="9">
        <v>3716</v>
      </c>
      <c r="H241" s="9">
        <v>557.4</v>
      </c>
      <c r="I241">
        <v>557.4</v>
      </c>
      <c r="J241">
        <v>371.6</v>
      </c>
      <c r="K241">
        <v>929</v>
      </c>
      <c r="L241">
        <v>743.2</v>
      </c>
      <c r="M241">
        <v>557.4</v>
      </c>
      <c r="O241" s="6">
        <v>202005</v>
      </c>
      <c r="P241" s="4">
        <v>202006</v>
      </c>
      <c r="Q241" s="9">
        <f t="shared" si="6"/>
        <v>0</v>
      </c>
      <c r="R241">
        <v>2020</v>
      </c>
      <c r="S241">
        <v>2020</v>
      </c>
      <c r="T241" t="s">
        <v>280</v>
      </c>
      <c r="U241" s="14">
        <f t="shared" si="7"/>
        <v>557.4</v>
      </c>
    </row>
    <row r="242" spans="1:21" x14ac:dyDescent="0.25">
      <c r="A242" t="s">
        <v>60</v>
      </c>
      <c r="B242" t="s">
        <v>61</v>
      </c>
      <c r="C242" t="s">
        <v>115</v>
      </c>
      <c r="D242" t="s">
        <v>116</v>
      </c>
      <c r="E242" t="s">
        <v>10</v>
      </c>
      <c r="F242" t="s">
        <v>117</v>
      </c>
      <c r="G242" s="9">
        <v>22464</v>
      </c>
      <c r="H242" s="9">
        <v>3369.6</v>
      </c>
      <c r="I242">
        <v>3369.6</v>
      </c>
      <c r="J242">
        <v>2246.4</v>
      </c>
      <c r="K242">
        <v>5616</v>
      </c>
      <c r="L242">
        <v>4492.8</v>
      </c>
      <c r="M242">
        <v>3369.6</v>
      </c>
      <c r="N242" s="9">
        <v>2021.7599999999998</v>
      </c>
      <c r="O242" s="6">
        <v>202005</v>
      </c>
      <c r="P242" s="4">
        <v>202006</v>
      </c>
      <c r="Q242" s="9">
        <f t="shared" si="6"/>
        <v>-2021.7599999999998</v>
      </c>
      <c r="R242">
        <v>2020</v>
      </c>
      <c r="S242">
        <v>2020</v>
      </c>
      <c r="T242" t="s">
        <v>281</v>
      </c>
      <c r="U242" s="14">
        <f t="shared" si="7"/>
        <v>1347.8400000000001</v>
      </c>
    </row>
    <row r="243" spans="1:21" x14ac:dyDescent="0.25">
      <c r="A243" t="s">
        <v>60</v>
      </c>
      <c r="B243" t="s">
        <v>61</v>
      </c>
      <c r="C243" t="s">
        <v>198</v>
      </c>
      <c r="D243" t="s">
        <v>199</v>
      </c>
      <c r="E243" t="s">
        <v>10</v>
      </c>
      <c r="F243" t="s">
        <v>200</v>
      </c>
      <c r="G243" s="9">
        <v>36010.21</v>
      </c>
      <c r="H243" s="9">
        <v>5401.5315000000001</v>
      </c>
      <c r="I243">
        <v>5401.5315000000001</v>
      </c>
      <c r="J243">
        <v>3601.0210000000002</v>
      </c>
      <c r="K243">
        <v>9002.5524999999998</v>
      </c>
      <c r="L243">
        <v>7202.0420000000004</v>
      </c>
      <c r="M243">
        <v>5401.5315000000001</v>
      </c>
      <c r="O243" s="6">
        <v>202005</v>
      </c>
      <c r="P243" s="4">
        <v>202006</v>
      </c>
      <c r="Q243" s="9">
        <f t="shared" si="6"/>
        <v>0</v>
      </c>
      <c r="R243">
        <v>2020</v>
      </c>
      <c r="S243">
        <v>2020</v>
      </c>
      <c r="T243" t="s">
        <v>281</v>
      </c>
      <c r="U243" s="14">
        <f t="shared" si="7"/>
        <v>5401.5315000000001</v>
      </c>
    </row>
    <row r="244" spans="1:21" x14ac:dyDescent="0.25">
      <c r="A244" t="s">
        <v>60</v>
      </c>
      <c r="B244" t="s">
        <v>61</v>
      </c>
      <c r="C244" t="s">
        <v>85</v>
      </c>
      <c r="D244" t="s">
        <v>86</v>
      </c>
      <c r="E244" t="s">
        <v>10</v>
      </c>
      <c r="F244" t="s">
        <v>87</v>
      </c>
      <c r="G244" s="9">
        <v>2640.56</v>
      </c>
      <c r="H244" s="9">
        <v>396.084</v>
      </c>
      <c r="I244">
        <v>396.084</v>
      </c>
      <c r="J244">
        <v>264.05599999999998</v>
      </c>
      <c r="K244">
        <v>660.14</v>
      </c>
      <c r="L244">
        <v>528.11199999999997</v>
      </c>
      <c r="M244">
        <v>396.084</v>
      </c>
      <c r="O244" s="6">
        <v>202005</v>
      </c>
      <c r="P244" s="4">
        <v>202006</v>
      </c>
      <c r="Q244" s="9">
        <f t="shared" si="6"/>
        <v>0</v>
      </c>
      <c r="R244">
        <v>2020</v>
      </c>
      <c r="S244">
        <v>2020</v>
      </c>
      <c r="T244" t="s">
        <v>281</v>
      </c>
      <c r="U244" s="14">
        <f t="shared" si="7"/>
        <v>396.084</v>
      </c>
    </row>
    <row r="245" spans="1:21" x14ac:dyDescent="0.25">
      <c r="A245" t="s">
        <v>60</v>
      </c>
      <c r="B245" t="s">
        <v>61</v>
      </c>
      <c r="C245" t="s">
        <v>201</v>
      </c>
      <c r="D245" t="s">
        <v>202</v>
      </c>
      <c r="E245" t="s">
        <v>10</v>
      </c>
      <c r="F245" t="s">
        <v>203</v>
      </c>
      <c r="G245" s="9">
        <v>18307.599999999999</v>
      </c>
      <c r="H245" s="9">
        <v>2746.14</v>
      </c>
      <c r="I245">
        <v>2746.14</v>
      </c>
      <c r="J245">
        <v>1830.76</v>
      </c>
      <c r="K245">
        <v>4576.8999999999996</v>
      </c>
      <c r="L245">
        <v>3661.52</v>
      </c>
      <c r="M245">
        <v>2746.14</v>
      </c>
      <c r="O245" s="6">
        <v>202005</v>
      </c>
      <c r="P245" s="4">
        <v>202006</v>
      </c>
      <c r="Q245" s="9">
        <f t="shared" si="6"/>
        <v>0</v>
      </c>
      <c r="R245">
        <v>2020</v>
      </c>
      <c r="S245">
        <v>2020</v>
      </c>
      <c r="T245" t="s">
        <v>281</v>
      </c>
      <c r="U245" s="14">
        <f t="shared" si="7"/>
        <v>2746.14</v>
      </c>
    </row>
    <row r="246" spans="1:21" x14ac:dyDescent="0.25">
      <c r="A246" t="s">
        <v>60</v>
      </c>
      <c r="B246" t="s">
        <v>61</v>
      </c>
      <c r="C246" t="s">
        <v>169</v>
      </c>
      <c r="D246" t="s">
        <v>170</v>
      </c>
      <c r="E246" t="s">
        <v>10</v>
      </c>
      <c r="F246" t="s">
        <v>171</v>
      </c>
      <c r="G246" s="9">
        <v>3963.21</v>
      </c>
      <c r="H246" s="9">
        <v>594.48149999999998</v>
      </c>
      <c r="I246">
        <v>594.48149999999998</v>
      </c>
      <c r="J246">
        <v>396.32100000000003</v>
      </c>
      <c r="K246">
        <v>990.80250000000001</v>
      </c>
      <c r="L246">
        <v>792.64200000000005</v>
      </c>
      <c r="M246">
        <v>594.48149999999998</v>
      </c>
      <c r="O246" s="6">
        <v>202005</v>
      </c>
      <c r="P246" s="4">
        <v>202006</v>
      </c>
      <c r="Q246" s="9">
        <f t="shared" si="6"/>
        <v>0</v>
      </c>
      <c r="R246">
        <v>2020</v>
      </c>
      <c r="S246">
        <v>2020</v>
      </c>
      <c r="T246" t="s">
        <v>281</v>
      </c>
      <c r="U246" s="14">
        <f t="shared" si="7"/>
        <v>594.48149999999998</v>
      </c>
    </row>
    <row r="247" spans="1:21" x14ac:dyDescent="0.25">
      <c r="A247" t="s">
        <v>60</v>
      </c>
      <c r="B247" t="s">
        <v>61</v>
      </c>
      <c r="C247" t="s">
        <v>48</v>
      </c>
      <c r="D247" t="s">
        <v>49</v>
      </c>
      <c r="E247" t="s">
        <v>10</v>
      </c>
      <c r="F247" t="s">
        <v>50</v>
      </c>
      <c r="G247" s="9">
        <v>-20968.490000000002</v>
      </c>
      <c r="H247" s="9">
        <v>-3145.2734999999998</v>
      </c>
      <c r="I247">
        <v>-3145.2734999999998</v>
      </c>
      <c r="J247">
        <v>-2096.8490000000002</v>
      </c>
      <c r="K247">
        <v>-5242.1225000000004</v>
      </c>
      <c r="L247">
        <v>-4193.6980000000003</v>
      </c>
      <c r="M247">
        <v>-3145.2734999999998</v>
      </c>
      <c r="N247" s="9">
        <v>-3145.2734999999998</v>
      </c>
      <c r="O247" s="6">
        <v>202005</v>
      </c>
      <c r="P247" s="4">
        <v>202006</v>
      </c>
      <c r="Q247" s="9">
        <f t="shared" si="6"/>
        <v>3145.2734999999998</v>
      </c>
      <c r="R247">
        <v>2020</v>
      </c>
      <c r="S247">
        <v>2020</v>
      </c>
      <c r="T247" t="s">
        <v>281</v>
      </c>
      <c r="U247" s="14">
        <f t="shared" si="7"/>
        <v>0</v>
      </c>
    </row>
    <row r="248" spans="1:21" x14ac:dyDescent="0.25">
      <c r="A248" t="s">
        <v>60</v>
      </c>
      <c r="B248" t="s">
        <v>61</v>
      </c>
      <c r="C248" t="s">
        <v>178</v>
      </c>
      <c r="D248" t="s">
        <v>179</v>
      </c>
      <c r="E248" t="s">
        <v>10</v>
      </c>
      <c r="F248" t="s">
        <v>180</v>
      </c>
      <c r="G248" s="9">
        <v>477671.01</v>
      </c>
      <c r="H248" s="9">
        <v>71650.651500000007</v>
      </c>
      <c r="I248">
        <v>71650.651500000007</v>
      </c>
      <c r="J248">
        <v>47767.101000000002</v>
      </c>
      <c r="K248">
        <v>119417.7525</v>
      </c>
      <c r="L248">
        <v>95534.202000000005</v>
      </c>
      <c r="M248">
        <v>71650.651500000007</v>
      </c>
      <c r="O248" s="6">
        <v>202005</v>
      </c>
      <c r="P248" s="4">
        <v>202006</v>
      </c>
      <c r="Q248" s="9">
        <f t="shared" si="6"/>
        <v>0</v>
      </c>
      <c r="R248">
        <v>2020</v>
      </c>
      <c r="S248">
        <v>2020</v>
      </c>
      <c r="T248" t="s">
        <v>281</v>
      </c>
      <c r="U248" s="14">
        <f t="shared" si="7"/>
        <v>71650.651500000007</v>
      </c>
    </row>
    <row r="249" spans="1:21" x14ac:dyDescent="0.25">
      <c r="A249" t="s">
        <v>60</v>
      </c>
      <c r="B249" t="s">
        <v>61</v>
      </c>
      <c r="C249" t="s">
        <v>127</v>
      </c>
      <c r="D249" t="s">
        <v>128</v>
      </c>
      <c r="E249" t="s">
        <v>10</v>
      </c>
      <c r="F249" t="s">
        <v>129</v>
      </c>
      <c r="G249" s="9">
        <v>1396031</v>
      </c>
      <c r="H249" s="9">
        <v>209404.65</v>
      </c>
      <c r="I249">
        <v>209404.65</v>
      </c>
      <c r="J249">
        <v>139603.1</v>
      </c>
      <c r="K249">
        <v>349007.75</v>
      </c>
      <c r="L249">
        <v>279206.2</v>
      </c>
      <c r="M249">
        <v>209404.65</v>
      </c>
      <c r="N249" s="9">
        <v>125642.79</v>
      </c>
      <c r="O249" s="6">
        <v>202005</v>
      </c>
      <c r="P249" s="4">
        <v>202006</v>
      </c>
      <c r="Q249" s="9">
        <f t="shared" si="6"/>
        <v>-125642.79</v>
      </c>
      <c r="R249">
        <v>2020</v>
      </c>
      <c r="S249">
        <v>2020</v>
      </c>
      <c r="T249" t="s">
        <v>281</v>
      </c>
      <c r="U249" s="14">
        <f t="shared" si="7"/>
        <v>83761.86</v>
      </c>
    </row>
    <row r="250" spans="1:21" x14ac:dyDescent="0.25">
      <c r="A250" t="s">
        <v>6</v>
      </c>
      <c r="B250" t="s">
        <v>7</v>
      </c>
      <c r="C250" t="s">
        <v>73</v>
      </c>
      <c r="D250" t="s">
        <v>74</v>
      </c>
      <c r="E250" t="s">
        <v>10</v>
      </c>
      <c r="F250" t="s">
        <v>75</v>
      </c>
      <c r="G250" s="9">
        <v>79057.22</v>
      </c>
      <c r="H250" s="9">
        <v>11858.583000000001</v>
      </c>
      <c r="I250">
        <v>11858.583000000001</v>
      </c>
      <c r="J250">
        <v>7905.7219999999998</v>
      </c>
      <c r="K250">
        <v>19764.305</v>
      </c>
      <c r="L250">
        <v>15811.444</v>
      </c>
      <c r="M250">
        <v>11858.583000000001</v>
      </c>
      <c r="O250" s="6">
        <v>202006</v>
      </c>
      <c r="P250" s="4">
        <v>202007</v>
      </c>
      <c r="Q250" s="9">
        <f t="shared" si="6"/>
        <v>0</v>
      </c>
      <c r="R250">
        <v>2020</v>
      </c>
      <c r="S250">
        <v>2020</v>
      </c>
      <c r="T250" t="s">
        <v>281</v>
      </c>
      <c r="U250" s="14">
        <f t="shared" si="7"/>
        <v>11858.583000000001</v>
      </c>
    </row>
    <row r="251" spans="1:21" x14ac:dyDescent="0.25">
      <c r="A251" t="s">
        <v>6</v>
      </c>
      <c r="B251" t="s">
        <v>7</v>
      </c>
      <c r="C251" t="s">
        <v>210</v>
      </c>
      <c r="D251" t="s">
        <v>211</v>
      </c>
      <c r="E251" t="s">
        <v>10</v>
      </c>
      <c r="F251" t="s">
        <v>212</v>
      </c>
      <c r="G251" s="9">
        <v>26825.5</v>
      </c>
      <c r="H251" s="9">
        <v>4023.8249999999998</v>
      </c>
      <c r="I251">
        <v>4023.8249999999998</v>
      </c>
      <c r="J251">
        <v>2682.55</v>
      </c>
      <c r="K251">
        <v>6706.375</v>
      </c>
      <c r="L251">
        <v>5365.1</v>
      </c>
      <c r="M251">
        <v>4023.8249999999998</v>
      </c>
      <c r="O251" s="6">
        <v>202006</v>
      </c>
      <c r="P251" s="4">
        <v>202007</v>
      </c>
      <c r="Q251" s="9">
        <f t="shared" si="6"/>
        <v>0</v>
      </c>
      <c r="R251">
        <v>2020</v>
      </c>
      <c r="S251">
        <v>2020</v>
      </c>
      <c r="T251" t="s">
        <v>281</v>
      </c>
      <c r="U251" s="14">
        <f t="shared" si="7"/>
        <v>4023.8249999999998</v>
      </c>
    </row>
    <row r="252" spans="1:21" x14ac:dyDescent="0.25">
      <c r="A252" t="s">
        <v>6</v>
      </c>
      <c r="B252" t="s">
        <v>7</v>
      </c>
      <c r="C252" t="s">
        <v>181</v>
      </c>
      <c r="D252" t="s">
        <v>182</v>
      </c>
      <c r="E252" t="s">
        <v>10</v>
      </c>
      <c r="F252" t="s">
        <v>183</v>
      </c>
      <c r="G252" s="9">
        <v>2905.17</v>
      </c>
      <c r="H252" s="9">
        <v>435.77550000000002</v>
      </c>
      <c r="I252">
        <v>435.77550000000002</v>
      </c>
      <c r="J252">
        <v>290.517</v>
      </c>
      <c r="K252">
        <v>726.29250000000002</v>
      </c>
      <c r="L252">
        <v>581.03399999999999</v>
      </c>
      <c r="M252">
        <v>435.77550000000002</v>
      </c>
      <c r="O252" s="6">
        <v>202006</v>
      </c>
      <c r="P252" s="4">
        <v>202007</v>
      </c>
      <c r="Q252" s="9">
        <f t="shared" si="6"/>
        <v>0</v>
      </c>
      <c r="R252">
        <v>2020</v>
      </c>
      <c r="S252">
        <v>2020</v>
      </c>
      <c r="T252" t="s">
        <v>281</v>
      </c>
      <c r="U252" s="14">
        <f t="shared" si="7"/>
        <v>435.77550000000002</v>
      </c>
    </row>
    <row r="253" spans="1:21" x14ac:dyDescent="0.25">
      <c r="A253" t="s">
        <v>6</v>
      </c>
      <c r="B253" t="s">
        <v>7</v>
      </c>
      <c r="C253" t="s">
        <v>12</v>
      </c>
      <c r="D253" t="s">
        <v>13</v>
      </c>
      <c r="E253" t="s">
        <v>10</v>
      </c>
      <c r="F253" t="s">
        <v>14</v>
      </c>
      <c r="G253" s="9">
        <v>148729.43</v>
      </c>
      <c r="H253" s="9">
        <v>22309.414499999999</v>
      </c>
      <c r="I253">
        <v>22309.414499999999</v>
      </c>
      <c r="J253">
        <v>14872.942999999999</v>
      </c>
      <c r="K253">
        <v>37182.357499999998</v>
      </c>
      <c r="L253">
        <v>29745.885999999999</v>
      </c>
      <c r="M253">
        <v>22309.414499999999</v>
      </c>
      <c r="O253" s="6">
        <v>202006</v>
      </c>
      <c r="P253" s="4">
        <v>202007</v>
      </c>
      <c r="Q253" s="9">
        <f t="shared" si="6"/>
        <v>0</v>
      </c>
      <c r="R253">
        <v>2020</v>
      </c>
      <c r="S253">
        <v>2020</v>
      </c>
      <c r="T253" t="s">
        <v>281</v>
      </c>
      <c r="U253" s="14">
        <f t="shared" si="7"/>
        <v>22309.414499999999</v>
      </c>
    </row>
    <row r="254" spans="1:21" x14ac:dyDescent="0.25">
      <c r="A254" t="s">
        <v>6</v>
      </c>
      <c r="B254" t="s">
        <v>7</v>
      </c>
      <c r="C254" t="s">
        <v>213</v>
      </c>
      <c r="D254" t="s">
        <v>214</v>
      </c>
      <c r="E254" t="s">
        <v>10</v>
      </c>
      <c r="F254" t="s">
        <v>215</v>
      </c>
      <c r="G254" s="9">
        <v>180.37</v>
      </c>
      <c r="H254" s="9">
        <v>27.055499999999999</v>
      </c>
      <c r="I254">
        <v>27.055499999999999</v>
      </c>
      <c r="J254">
        <v>18.036999999999999</v>
      </c>
      <c r="K254">
        <v>45.092500000000001</v>
      </c>
      <c r="L254">
        <v>36.073999999999998</v>
      </c>
      <c r="M254">
        <v>27.055499999999999</v>
      </c>
      <c r="O254" s="6">
        <v>202006</v>
      </c>
      <c r="P254" s="4">
        <v>202007</v>
      </c>
      <c r="Q254" s="9">
        <f t="shared" si="6"/>
        <v>0</v>
      </c>
      <c r="R254">
        <v>2020</v>
      </c>
      <c r="S254">
        <v>2020</v>
      </c>
      <c r="T254" t="s">
        <v>281</v>
      </c>
      <c r="U254" s="14">
        <f t="shared" si="7"/>
        <v>27.055499999999999</v>
      </c>
    </row>
    <row r="255" spans="1:21" x14ac:dyDescent="0.25">
      <c r="A255" t="s">
        <v>6</v>
      </c>
      <c r="B255" t="s">
        <v>7</v>
      </c>
      <c r="C255" t="s">
        <v>216</v>
      </c>
      <c r="D255" t="s">
        <v>217</v>
      </c>
      <c r="E255" t="s">
        <v>10</v>
      </c>
      <c r="F255" t="s">
        <v>218</v>
      </c>
      <c r="G255" s="9">
        <v>24525</v>
      </c>
      <c r="H255" s="9">
        <v>3678.75</v>
      </c>
      <c r="I255">
        <v>3678.75</v>
      </c>
      <c r="J255">
        <v>2452.5</v>
      </c>
      <c r="K255">
        <v>6131.25</v>
      </c>
      <c r="L255">
        <v>4905</v>
      </c>
      <c r="M255">
        <v>3678.75</v>
      </c>
      <c r="O255" s="6">
        <v>202006</v>
      </c>
      <c r="P255" s="4">
        <v>202007</v>
      </c>
      <c r="Q255" s="9">
        <f t="shared" si="6"/>
        <v>0</v>
      </c>
      <c r="R255">
        <v>2020</v>
      </c>
      <c r="S255">
        <v>2020</v>
      </c>
      <c r="T255" t="s">
        <v>281</v>
      </c>
      <c r="U255" s="14">
        <f t="shared" si="7"/>
        <v>3678.75</v>
      </c>
    </row>
    <row r="256" spans="1:21" x14ac:dyDescent="0.25">
      <c r="A256" t="s">
        <v>6</v>
      </c>
      <c r="B256" t="s">
        <v>7</v>
      </c>
      <c r="C256" t="s">
        <v>133</v>
      </c>
      <c r="D256" t="s">
        <v>134</v>
      </c>
      <c r="E256" t="s">
        <v>10</v>
      </c>
      <c r="F256" t="s">
        <v>135</v>
      </c>
      <c r="G256" s="9">
        <v>7674.34</v>
      </c>
      <c r="H256" s="9">
        <v>1151.1510000000001</v>
      </c>
      <c r="I256">
        <v>1151.1510000000001</v>
      </c>
      <c r="J256">
        <v>767.43399999999997</v>
      </c>
      <c r="K256">
        <v>1918.585</v>
      </c>
      <c r="L256">
        <v>1534.8679999999999</v>
      </c>
      <c r="M256">
        <v>1151.1510000000001</v>
      </c>
      <c r="O256" s="6">
        <v>202006</v>
      </c>
      <c r="P256" s="4">
        <v>202007</v>
      </c>
      <c r="Q256" s="9">
        <f t="shared" si="6"/>
        <v>0</v>
      </c>
      <c r="R256">
        <v>2020</v>
      </c>
      <c r="S256">
        <v>2020</v>
      </c>
      <c r="T256" t="s">
        <v>281</v>
      </c>
      <c r="U256" s="14">
        <f t="shared" si="7"/>
        <v>1151.1510000000001</v>
      </c>
    </row>
    <row r="257" spans="1:21" x14ac:dyDescent="0.25">
      <c r="A257" t="s">
        <v>6</v>
      </c>
      <c r="B257" t="s">
        <v>7</v>
      </c>
      <c r="C257" t="s">
        <v>145</v>
      </c>
      <c r="D257" t="s">
        <v>146</v>
      </c>
      <c r="E257" t="s">
        <v>10</v>
      </c>
      <c r="F257" t="s">
        <v>147</v>
      </c>
      <c r="G257" s="9">
        <v>65505.95</v>
      </c>
      <c r="H257" s="9">
        <v>9825.8924999999999</v>
      </c>
      <c r="I257">
        <v>9825.8924999999999</v>
      </c>
      <c r="J257">
        <v>6550.5950000000003</v>
      </c>
      <c r="K257">
        <v>16376.487499999999</v>
      </c>
      <c r="L257">
        <v>13101.19</v>
      </c>
      <c r="M257">
        <v>9825.8924999999999</v>
      </c>
      <c r="O257" s="6">
        <v>202006</v>
      </c>
      <c r="P257" s="4">
        <v>202007</v>
      </c>
      <c r="Q257" s="9">
        <f t="shared" si="6"/>
        <v>0</v>
      </c>
      <c r="R257">
        <v>2020</v>
      </c>
      <c r="S257">
        <v>2020</v>
      </c>
      <c r="T257" t="s">
        <v>281</v>
      </c>
      <c r="U257" s="14">
        <f t="shared" si="7"/>
        <v>9825.8924999999999</v>
      </c>
    </row>
    <row r="258" spans="1:21" x14ac:dyDescent="0.25">
      <c r="A258" t="s">
        <v>6</v>
      </c>
      <c r="B258" t="s">
        <v>7</v>
      </c>
      <c r="C258" t="s">
        <v>163</v>
      </c>
      <c r="D258" t="s">
        <v>164</v>
      </c>
      <c r="E258" t="s">
        <v>10</v>
      </c>
      <c r="F258" t="s">
        <v>165</v>
      </c>
      <c r="G258" s="9">
        <v>4720.49</v>
      </c>
      <c r="H258" s="9">
        <v>708.07349999999997</v>
      </c>
      <c r="I258">
        <v>708.07349999999997</v>
      </c>
      <c r="J258">
        <v>472.04899999999998</v>
      </c>
      <c r="K258">
        <v>1180.1224999999999</v>
      </c>
      <c r="L258">
        <v>944.09799999999996</v>
      </c>
      <c r="M258">
        <v>708.07349999999997</v>
      </c>
      <c r="O258" s="6">
        <v>202006</v>
      </c>
      <c r="P258" s="4">
        <v>202007</v>
      </c>
      <c r="Q258" s="9">
        <f t="shared" si="6"/>
        <v>0</v>
      </c>
      <c r="R258">
        <v>2020</v>
      </c>
      <c r="S258">
        <v>2020</v>
      </c>
      <c r="T258" t="s">
        <v>281</v>
      </c>
      <c r="U258" s="14">
        <f t="shared" si="7"/>
        <v>708.07349999999997</v>
      </c>
    </row>
    <row r="259" spans="1:21" x14ac:dyDescent="0.25">
      <c r="A259" t="s">
        <v>6</v>
      </c>
      <c r="B259" t="s">
        <v>7</v>
      </c>
      <c r="C259" t="s">
        <v>190</v>
      </c>
      <c r="D259" t="s">
        <v>191</v>
      </c>
      <c r="E259" t="s">
        <v>10</v>
      </c>
      <c r="F259" t="s">
        <v>192</v>
      </c>
      <c r="G259" s="9">
        <v>-310.86</v>
      </c>
      <c r="H259" s="9">
        <v>-46.628999999999998</v>
      </c>
      <c r="I259">
        <v>-46.628999999999998</v>
      </c>
      <c r="J259">
        <v>-31.085999999999999</v>
      </c>
      <c r="K259">
        <v>-77.715000000000003</v>
      </c>
      <c r="L259">
        <v>-62.171999999999997</v>
      </c>
      <c r="M259">
        <v>-46.628999999999998</v>
      </c>
      <c r="O259" s="6">
        <v>202006</v>
      </c>
      <c r="P259" s="4">
        <v>202007</v>
      </c>
      <c r="Q259" s="9">
        <f t="shared" ref="Q259:Q322" si="8">N259*-1</f>
        <v>0</v>
      </c>
      <c r="R259">
        <v>2020</v>
      </c>
      <c r="S259">
        <v>2020</v>
      </c>
      <c r="T259" t="s">
        <v>281</v>
      </c>
      <c r="U259" s="14">
        <f t="shared" ref="U259:U322" si="9">H259+Q259</f>
        <v>-46.628999999999998</v>
      </c>
    </row>
    <row r="260" spans="1:21" x14ac:dyDescent="0.25">
      <c r="A260" t="s">
        <v>6</v>
      </c>
      <c r="B260" t="s">
        <v>7</v>
      </c>
      <c r="C260" t="s">
        <v>193</v>
      </c>
      <c r="D260" t="s">
        <v>194</v>
      </c>
      <c r="E260" t="s">
        <v>10</v>
      </c>
      <c r="F260" t="s">
        <v>195</v>
      </c>
      <c r="G260" s="9">
        <v>1686.72</v>
      </c>
      <c r="H260" s="9">
        <v>253.00800000000001</v>
      </c>
      <c r="I260">
        <v>253.00800000000001</v>
      </c>
      <c r="J260">
        <v>168.672</v>
      </c>
      <c r="K260">
        <v>421.68</v>
      </c>
      <c r="L260">
        <v>337.34399999999999</v>
      </c>
      <c r="M260">
        <v>253.00800000000001</v>
      </c>
      <c r="O260" s="6">
        <v>202006</v>
      </c>
      <c r="P260" s="4">
        <v>202007</v>
      </c>
      <c r="Q260" s="9">
        <f t="shared" si="8"/>
        <v>0</v>
      </c>
      <c r="R260">
        <v>2020</v>
      </c>
      <c r="S260">
        <v>2020</v>
      </c>
      <c r="T260" t="s">
        <v>281</v>
      </c>
      <c r="U260" s="14">
        <f t="shared" si="9"/>
        <v>253.00800000000001</v>
      </c>
    </row>
    <row r="261" spans="1:21" x14ac:dyDescent="0.25">
      <c r="A261" t="s">
        <v>6</v>
      </c>
      <c r="B261" t="s">
        <v>7</v>
      </c>
      <c r="C261" t="s">
        <v>21</v>
      </c>
      <c r="D261" t="s">
        <v>22</v>
      </c>
      <c r="E261" t="s">
        <v>10</v>
      </c>
      <c r="F261" t="s">
        <v>23</v>
      </c>
      <c r="G261" s="9">
        <v>25391.91</v>
      </c>
      <c r="H261" s="9">
        <v>3808.7865000000002</v>
      </c>
      <c r="I261">
        <v>3808.7865000000002</v>
      </c>
      <c r="J261">
        <v>2539.1909999999998</v>
      </c>
      <c r="K261">
        <v>6347.9775</v>
      </c>
      <c r="L261">
        <v>5078.3819999999996</v>
      </c>
      <c r="M261">
        <v>3808.7865000000002</v>
      </c>
      <c r="O261" s="6">
        <v>202006</v>
      </c>
      <c r="P261" s="4">
        <v>202007</v>
      </c>
      <c r="Q261" s="9">
        <f t="shared" si="8"/>
        <v>0</v>
      </c>
      <c r="R261">
        <v>2020</v>
      </c>
      <c r="S261">
        <v>2020</v>
      </c>
      <c r="T261" t="s">
        <v>281</v>
      </c>
      <c r="U261" s="14">
        <f t="shared" si="9"/>
        <v>3808.7865000000002</v>
      </c>
    </row>
    <row r="262" spans="1:21" x14ac:dyDescent="0.25">
      <c r="A262" t="s">
        <v>6</v>
      </c>
      <c r="B262" t="s">
        <v>7</v>
      </c>
      <c r="C262" t="s">
        <v>82</v>
      </c>
      <c r="D262" t="s">
        <v>83</v>
      </c>
      <c r="E262" t="s">
        <v>10</v>
      </c>
      <c r="F262" t="s">
        <v>84</v>
      </c>
      <c r="G262" s="9">
        <v>11654.52</v>
      </c>
      <c r="H262" s="9">
        <v>1748.1780000000001</v>
      </c>
      <c r="I262">
        <v>1748.1780000000001</v>
      </c>
      <c r="J262">
        <v>1165.452</v>
      </c>
      <c r="K262">
        <v>2913.63</v>
      </c>
      <c r="L262">
        <v>2330.904</v>
      </c>
      <c r="M262">
        <v>1748.1780000000001</v>
      </c>
      <c r="O262" s="6">
        <v>202006</v>
      </c>
      <c r="P262" s="4">
        <v>202007</v>
      </c>
      <c r="Q262" s="9">
        <f t="shared" si="8"/>
        <v>0</v>
      </c>
      <c r="R262">
        <v>2020</v>
      </c>
      <c r="S262">
        <v>2020</v>
      </c>
      <c r="T262" t="s">
        <v>281</v>
      </c>
      <c r="U262" s="14">
        <f t="shared" si="9"/>
        <v>1748.1780000000001</v>
      </c>
    </row>
    <row r="263" spans="1:21" x14ac:dyDescent="0.25">
      <c r="A263" t="s">
        <v>6</v>
      </c>
      <c r="B263" t="s">
        <v>7</v>
      </c>
      <c r="C263" t="s">
        <v>219</v>
      </c>
      <c r="D263" t="s">
        <v>220</v>
      </c>
      <c r="E263" t="s">
        <v>10</v>
      </c>
      <c r="F263" t="s">
        <v>221</v>
      </c>
      <c r="G263" s="9">
        <v>942.7</v>
      </c>
      <c r="H263" s="9">
        <v>141.405</v>
      </c>
      <c r="I263">
        <v>141.405</v>
      </c>
      <c r="J263">
        <v>94.27</v>
      </c>
      <c r="K263">
        <v>235.67500000000001</v>
      </c>
      <c r="L263">
        <v>188.54</v>
      </c>
      <c r="M263">
        <v>141.405</v>
      </c>
      <c r="O263" s="6">
        <v>202006</v>
      </c>
      <c r="P263" s="4">
        <v>202007</v>
      </c>
      <c r="Q263" s="9">
        <f t="shared" si="8"/>
        <v>0</v>
      </c>
      <c r="R263">
        <v>2020</v>
      </c>
      <c r="S263">
        <v>2020</v>
      </c>
      <c r="T263" t="s">
        <v>281</v>
      </c>
      <c r="U263" s="14">
        <f t="shared" si="9"/>
        <v>141.405</v>
      </c>
    </row>
    <row r="264" spans="1:21" x14ac:dyDescent="0.25">
      <c r="A264" t="s">
        <v>6</v>
      </c>
      <c r="B264" t="s">
        <v>7</v>
      </c>
      <c r="C264" t="s">
        <v>85</v>
      </c>
      <c r="D264" t="s">
        <v>86</v>
      </c>
      <c r="E264" t="s">
        <v>10</v>
      </c>
      <c r="F264" t="s">
        <v>87</v>
      </c>
      <c r="G264" s="9">
        <v>21677.51</v>
      </c>
      <c r="H264" s="9">
        <v>3251.6264999999999</v>
      </c>
      <c r="I264">
        <v>3251.6264999999999</v>
      </c>
      <c r="J264">
        <v>2167.7510000000002</v>
      </c>
      <c r="K264">
        <v>5419.3774999999996</v>
      </c>
      <c r="L264">
        <v>4335.5020000000004</v>
      </c>
      <c r="M264">
        <v>3251.6264999999999</v>
      </c>
      <c r="O264" s="6">
        <v>202006</v>
      </c>
      <c r="P264" s="4">
        <v>202007</v>
      </c>
      <c r="Q264" s="9">
        <f t="shared" si="8"/>
        <v>0</v>
      </c>
      <c r="R264">
        <v>2020</v>
      </c>
      <c r="S264">
        <v>2020</v>
      </c>
      <c r="T264" t="s">
        <v>281</v>
      </c>
      <c r="U264" s="14">
        <f t="shared" si="9"/>
        <v>3251.6264999999999</v>
      </c>
    </row>
    <row r="265" spans="1:21" x14ac:dyDescent="0.25">
      <c r="A265" t="s">
        <v>60</v>
      </c>
      <c r="B265" t="s">
        <v>61</v>
      </c>
      <c r="C265" t="s">
        <v>73</v>
      </c>
      <c r="D265" t="s">
        <v>74</v>
      </c>
      <c r="E265" t="s">
        <v>10</v>
      </c>
      <c r="F265" t="s">
        <v>75</v>
      </c>
      <c r="G265" s="9">
        <v>79057.149999999994</v>
      </c>
      <c r="H265" s="9">
        <v>11858.5725</v>
      </c>
      <c r="I265">
        <v>11858.5725</v>
      </c>
      <c r="J265">
        <v>7905.7150000000001</v>
      </c>
      <c r="K265">
        <v>19764.287499999999</v>
      </c>
      <c r="L265">
        <v>15811.43</v>
      </c>
      <c r="M265">
        <v>11858.5725</v>
      </c>
      <c r="O265" s="6">
        <v>202006</v>
      </c>
      <c r="P265" s="4">
        <v>202007</v>
      </c>
      <c r="Q265" s="9">
        <f t="shared" si="8"/>
        <v>0</v>
      </c>
      <c r="R265">
        <v>2020</v>
      </c>
      <c r="S265">
        <v>2020</v>
      </c>
      <c r="T265" t="s">
        <v>281</v>
      </c>
      <c r="U265" s="14">
        <f t="shared" si="9"/>
        <v>11858.5725</v>
      </c>
    </row>
    <row r="266" spans="1:21" x14ac:dyDescent="0.25">
      <c r="A266" t="s">
        <v>60</v>
      </c>
      <c r="B266" t="s">
        <v>61</v>
      </c>
      <c r="C266" t="s">
        <v>172</v>
      </c>
      <c r="D266" t="s">
        <v>173</v>
      </c>
      <c r="E266" t="s">
        <v>10</v>
      </c>
      <c r="F266" t="s">
        <v>174</v>
      </c>
      <c r="G266" s="9">
        <v>-508.6</v>
      </c>
      <c r="H266" s="9">
        <v>-76.290000000000006</v>
      </c>
      <c r="I266">
        <v>-76.290000000000006</v>
      </c>
      <c r="J266">
        <v>-50.86</v>
      </c>
      <c r="K266">
        <v>-127.15</v>
      </c>
      <c r="L266">
        <v>-101.72</v>
      </c>
      <c r="M266">
        <v>-76.290000000000006</v>
      </c>
      <c r="O266" s="6">
        <v>202006</v>
      </c>
      <c r="P266" s="4">
        <v>202007</v>
      </c>
      <c r="Q266" s="9">
        <f t="shared" si="8"/>
        <v>0</v>
      </c>
      <c r="R266">
        <v>2020</v>
      </c>
      <c r="S266">
        <v>2020</v>
      </c>
      <c r="T266" t="s">
        <v>281</v>
      </c>
      <c r="U266" s="14">
        <f t="shared" si="9"/>
        <v>-76.290000000000006</v>
      </c>
    </row>
    <row r="267" spans="1:21" x14ac:dyDescent="0.25">
      <c r="A267" t="s">
        <v>60</v>
      </c>
      <c r="B267" t="s">
        <v>61</v>
      </c>
      <c r="C267" t="s">
        <v>88</v>
      </c>
      <c r="D267" t="s">
        <v>89</v>
      </c>
      <c r="E267" t="s">
        <v>10</v>
      </c>
      <c r="F267" t="s">
        <v>90</v>
      </c>
      <c r="G267" s="9">
        <v>58368.38</v>
      </c>
      <c r="H267" s="9">
        <v>8755.2569999999996</v>
      </c>
      <c r="I267">
        <v>8755.2569999999996</v>
      </c>
      <c r="J267">
        <v>5836.8379999999997</v>
      </c>
      <c r="K267">
        <v>14592.094999999999</v>
      </c>
      <c r="L267">
        <v>11673.675999999999</v>
      </c>
      <c r="M267">
        <v>8755.2569999999996</v>
      </c>
      <c r="O267" s="6">
        <v>202006</v>
      </c>
      <c r="P267" s="4">
        <v>202007</v>
      </c>
      <c r="Q267" s="9">
        <f t="shared" si="8"/>
        <v>0</v>
      </c>
      <c r="R267">
        <v>2020</v>
      </c>
      <c r="S267">
        <v>2020</v>
      </c>
      <c r="T267" t="s">
        <v>281</v>
      </c>
      <c r="U267" s="14">
        <f t="shared" si="9"/>
        <v>8755.2569999999996</v>
      </c>
    </row>
    <row r="268" spans="1:21" x14ac:dyDescent="0.25">
      <c r="A268" t="s">
        <v>60</v>
      </c>
      <c r="B268" t="s">
        <v>61</v>
      </c>
      <c r="C268" t="s">
        <v>151</v>
      </c>
      <c r="D268" t="s">
        <v>152</v>
      </c>
      <c r="E268" t="s">
        <v>10</v>
      </c>
      <c r="F268" t="s">
        <v>153</v>
      </c>
      <c r="G268" s="9">
        <v>5252.11</v>
      </c>
      <c r="H268" s="9">
        <v>787.81650000000002</v>
      </c>
      <c r="I268">
        <v>787.81650000000002</v>
      </c>
      <c r="J268">
        <v>525.21100000000001</v>
      </c>
      <c r="K268">
        <v>1313.0274999999999</v>
      </c>
      <c r="L268">
        <v>1050.422</v>
      </c>
      <c r="M268">
        <v>787.81650000000002</v>
      </c>
      <c r="O268" s="6">
        <v>202006</v>
      </c>
      <c r="P268" s="4">
        <v>202007</v>
      </c>
      <c r="Q268" s="9">
        <f t="shared" si="8"/>
        <v>0</v>
      </c>
      <c r="R268">
        <v>2020</v>
      </c>
      <c r="S268">
        <v>2020</v>
      </c>
      <c r="T268" t="s">
        <v>281</v>
      </c>
      <c r="U268" s="14">
        <f t="shared" si="9"/>
        <v>787.81650000000002</v>
      </c>
    </row>
    <row r="269" spans="1:21" x14ac:dyDescent="0.25">
      <c r="A269" t="s">
        <v>60</v>
      </c>
      <c r="B269" t="s">
        <v>61</v>
      </c>
      <c r="C269" t="s">
        <v>210</v>
      </c>
      <c r="D269" t="s">
        <v>211</v>
      </c>
      <c r="E269" t="s">
        <v>10</v>
      </c>
      <c r="F269" t="s">
        <v>212</v>
      </c>
      <c r="G269" s="9">
        <v>26825.5</v>
      </c>
      <c r="H269" s="9">
        <v>4023.8249999999998</v>
      </c>
      <c r="I269">
        <v>4023.8249999999998</v>
      </c>
      <c r="J269">
        <v>2682.55</v>
      </c>
      <c r="K269">
        <v>6706.375</v>
      </c>
      <c r="L269">
        <v>5365.1</v>
      </c>
      <c r="M269">
        <v>4023.8249999999998</v>
      </c>
      <c r="O269" s="6">
        <v>202006</v>
      </c>
      <c r="P269" s="4">
        <v>202007</v>
      </c>
      <c r="Q269" s="9">
        <f t="shared" si="8"/>
        <v>0</v>
      </c>
      <c r="R269">
        <v>2020</v>
      </c>
      <c r="S269">
        <v>2020</v>
      </c>
      <c r="T269" t="s">
        <v>281</v>
      </c>
      <c r="U269" s="14">
        <f t="shared" si="9"/>
        <v>4023.8249999999998</v>
      </c>
    </row>
    <row r="270" spans="1:21" x14ac:dyDescent="0.25">
      <c r="A270" t="s">
        <v>60</v>
      </c>
      <c r="B270" t="s">
        <v>61</v>
      </c>
      <c r="C270" t="s">
        <v>97</v>
      </c>
      <c r="D270" t="s">
        <v>98</v>
      </c>
      <c r="E270" t="s">
        <v>10</v>
      </c>
      <c r="F270" t="s">
        <v>99</v>
      </c>
      <c r="G270" s="9">
        <v>817.49</v>
      </c>
      <c r="H270" s="9">
        <v>122.62350000000001</v>
      </c>
      <c r="I270">
        <v>122.62350000000001</v>
      </c>
      <c r="J270">
        <v>81.748999999999995</v>
      </c>
      <c r="K270">
        <v>204.3725</v>
      </c>
      <c r="L270">
        <v>163.49799999999999</v>
      </c>
      <c r="M270">
        <v>122.62350000000001</v>
      </c>
      <c r="O270" s="6">
        <v>202006</v>
      </c>
      <c r="P270" s="4">
        <v>202007</v>
      </c>
      <c r="Q270" s="9">
        <f t="shared" si="8"/>
        <v>0</v>
      </c>
      <c r="R270">
        <v>2020</v>
      </c>
      <c r="S270">
        <v>2020</v>
      </c>
      <c r="T270" t="s">
        <v>281</v>
      </c>
      <c r="U270" s="14">
        <f t="shared" si="9"/>
        <v>122.62350000000001</v>
      </c>
    </row>
    <row r="271" spans="1:21" x14ac:dyDescent="0.25">
      <c r="A271" t="s">
        <v>60</v>
      </c>
      <c r="B271" t="s">
        <v>61</v>
      </c>
      <c r="C271" t="s">
        <v>204</v>
      </c>
      <c r="D271" t="s">
        <v>205</v>
      </c>
      <c r="E271" t="s">
        <v>10</v>
      </c>
      <c r="F271" t="s">
        <v>206</v>
      </c>
      <c r="G271" s="9">
        <v>721548.23</v>
      </c>
      <c r="H271" s="9">
        <v>108232.23450000001</v>
      </c>
      <c r="I271">
        <v>108232.23450000001</v>
      </c>
      <c r="J271">
        <v>72154.823000000004</v>
      </c>
      <c r="K271">
        <v>180387.0575</v>
      </c>
      <c r="L271">
        <v>144309.64600000001</v>
      </c>
      <c r="M271">
        <v>108232.23450000001</v>
      </c>
      <c r="O271" s="6">
        <v>202006</v>
      </c>
      <c r="P271" s="4">
        <v>202007</v>
      </c>
      <c r="Q271" s="9">
        <f t="shared" si="8"/>
        <v>0</v>
      </c>
      <c r="R271">
        <v>2020</v>
      </c>
      <c r="S271">
        <v>2020</v>
      </c>
      <c r="T271" t="s">
        <v>281</v>
      </c>
      <c r="U271" s="14">
        <f t="shared" si="9"/>
        <v>108232.23450000001</v>
      </c>
    </row>
    <row r="272" spans="1:21" x14ac:dyDescent="0.25">
      <c r="A272" t="s">
        <v>60</v>
      </c>
      <c r="B272" t="s">
        <v>61</v>
      </c>
      <c r="C272" t="s">
        <v>181</v>
      </c>
      <c r="D272" t="s">
        <v>182</v>
      </c>
      <c r="E272" t="s">
        <v>10</v>
      </c>
      <c r="F272" t="s">
        <v>183</v>
      </c>
      <c r="G272" s="9">
        <v>2904.94</v>
      </c>
      <c r="H272" s="9">
        <v>435.74099999999999</v>
      </c>
      <c r="I272">
        <v>435.74099999999999</v>
      </c>
      <c r="J272">
        <v>290.49400000000003</v>
      </c>
      <c r="K272">
        <v>726.23500000000001</v>
      </c>
      <c r="L272">
        <v>580.98800000000006</v>
      </c>
      <c r="M272">
        <v>435.74099999999999</v>
      </c>
      <c r="O272" s="6">
        <v>202006</v>
      </c>
      <c r="P272" s="4">
        <v>202007</v>
      </c>
      <c r="Q272" s="9">
        <f t="shared" si="8"/>
        <v>0</v>
      </c>
      <c r="R272">
        <v>2020</v>
      </c>
      <c r="S272">
        <v>2020</v>
      </c>
      <c r="T272" t="s">
        <v>281</v>
      </c>
      <c r="U272" s="14">
        <f t="shared" si="9"/>
        <v>435.74099999999999</v>
      </c>
    </row>
    <row r="273" spans="1:21" x14ac:dyDescent="0.25">
      <c r="A273" t="s">
        <v>60</v>
      </c>
      <c r="B273" t="s">
        <v>61</v>
      </c>
      <c r="C273" t="s">
        <v>222</v>
      </c>
      <c r="D273" t="s">
        <v>223</v>
      </c>
      <c r="E273" t="s">
        <v>10</v>
      </c>
      <c r="F273" t="s">
        <v>224</v>
      </c>
      <c r="G273" s="9">
        <v>6840</v>
      </c>
      <c r="H273" s="9">
        <v>1026</v>
      </c>
      <c r="I273">
        <v>1026</v>
      </c>
      <c r="J273">
        <v>684</v>
      </c>
      <c r="K273">
        <v>1710</v>
      </c>
      <c r="L273">
        <v>1368</v>
      </c>
      <c r="M273">
        <v>1026</v>
      </c>
      <c r="O273" s="6">
        <v>202006</v>
      </c>
      <c r="P273" s="4">
        <v>202007</v>
      </c>
      <c r="Q273" s="9">
        <f t="shared" si="8"/>
        <v>0</v>
      </c>
      <c r="R273">
        <v>2020</v>
      </c>
      <c r="S273">
        <v>2020</v>
      </c>
      <c r="T273" t="s">
        <v>281</v>
      </c>
      <c r="U273" s="14">
        <f t="shared" si="9"/>
        <v>1026</v>
      </c>
    </row>
    <row r="274" spans="1:21" x14ac:dyDescent="0.25">
      <c r="A274" t="s">
        <v>60</v>
      </c>
      <c r="B274" t="s">
        <v>61</v>
      </c>
      <c r="C274" t="s">
        <v>12</v>
      </c>
      <c r="D274" t="s">
        <v>13</v>
      </c>
      <c r="E274" t="s">
        <v>10</v>
      </c>
      <c r="F274" t="s">
        <v>14</v>
      </c>
      <c r="G274" s="9">
        <v>148729.34</v>
      </c>
      <c r="H274" s="9">
        <v>22309.401000000002</v>
      </c>
      <c r="I274">
        <v>22309.401000000002</v>
      </c>
      <c r="J274">
        <v>14872.933999999999</v>
      </c>
      <c r="K274">
        <v>37182.334999999999</v>
      </c>
      <c r="L274">
        <v>29745.867999999999</v>
      </c>
      <c r="M274">
        <v>22309.401000000002</v>
      </c>
      <c r="O274" s="6">
        <v>202006</v>
      </c>
      <c r="P274" s="4">
        <v>202007</v>
      </c>
      <c r="Q274" s="9">
        <f t="shared" si="8"/>
        <v>0</v>
      </c>
      <c r="R274">
        <v>2020</v>
      </c>
      <c r="S274">
        <v>2020</v>
      </c>
      <c r="T274" t="s">
        <v>281</v>
      </c>
      <c r="U274" s="14">
        <f t="shared" si="9"/>
        <v>22309.401000000002</v>
      </c>
    </row>
    <row r="275" spans="1:21" x14ac:dyDescent="0.25">
      <c r="A275" t="s">
        <v>60</v>
      </c>
      <c r="B275" t="s">
        <v>61</v>
      </c>
      <c r="C275" t="s">
        <v>139</v>
      </c>
      <c r="D275" t="s">
        <v>140</v>
      </c>
      <c r="E275" t="s">
        <v>10</v>
      </c>
      <c r="F275" t="s">
        <v>141</v>
      </c>
      <c r="G275" s="9">
        <v>66601.19</v>
      </c>
      <c r="H275" s="9">
        <v>9990.1785</v>
      </c>
      <c r="I275">
        <v>9990.1785</v>
      </c>
      <c r="J275">
        <v>6660.1189999999997</v>
      </c>
      <c r="K275">
        <v>16650.297500000001</v>
      </c>
      <c r="L275">
        <v>13320.237999999999</v>
      </c>
      <c r="M275">
        <v>9990.1785</v>
      </c>
      <c r="O275" s="6">
        <v>202006</v>
      </c>
      <c r="P275" s="4">
        <v>202007</v>
      </c>
      <c r="Q275" s="9">
        <f t="shared" si="8"/>
        <v>0</v>
      </c>
      <c r="R275">
        <v>2020</v>
      </c>
      <c r="S275">
        <v>2020</v>
      </c>
      <c r="T275" t="s">
        <v>281</v>
      </c>
      <c r="U275" s="14">
        <f t="shared" si="9"/>
        <v>9990.1785</v>
      </c>
    </row>
    <row r="276" spans="1:21" x14ac:dyDescent="0.25">
      <c r="A276" t="s">
        <v>60</v>
      </c>
      <c r="B276" t="s">
        <v>61</v>
      </c>
      <c r="C276" t="s">
        <v>213</v>
      </c>
      <c r="D276" t="s">
        <v>214</v>
      </c>
      <c r="E276" t="s">
        <v>10</v>
      </c>
      <c r="F276" t="s">
        <v>215</v>
      </c>
      <c r="G276" s="9">
        <v>180.38</v>
      </c>
      <c r="H276" s="9">
        <v>27.056999999999999</v>
      </c>
      <c r="I276">
        <v>27.056999999999999</v>
      </c>
      <c r="J276">
        <v>18.038</v>
      </c>
      <c r="K276">
        <v>45.094999999999999</v>
      </c>
      <c r="L276">
        <v>36.076000000000001</v>
      </c>
      <c r="M276">
        <v>27.056999999999999</v>
      </c>
      <c r="O276" s="6">
        <v>202006</v>
      </c>
      <c r="P276" s="4">
        <v>202007</v>
      </c>
      <c r="Q276" s="9">
        <f t="shared" si="8"/>
        <v>0</v>
      </c>
      <c r="R276">
        <v>2020</v>
      </c>
      <c r="S276">
        <v>2020</v>
      </c>
      <c r="T276" t="s">
        <v>281</v>
      </c>
      <c r="U276" s="14">
        <f t="shared" si="9"/>
        <v>27.056999999999999</v>
      </c>
    </row>
    <row r="277" spans="1:21" x14ac:dyDescent="0.25">
      <c r="A277" t="s">
        <v>60</v>
      </c>
      <c r="B277" t="s">
        <v>61</v>
      </c>
      <c r="C277" t="s">
        <v>79</v>
      </c>
      <c r="D277" t="s">
        <v>80</v>
      </c>
      <c r="E277" t="s">
        <v>10</v>
      </c>
      <c r="F277" t="s">
        <v>81</v>
      </c>
      <c r="G277" s="9">
        <v>863.82</v>
      </c>
      <c r="H277" s="9">
        <v>129.57300000000001</v>
      </c>
      <c r="I277">
        <v>129.57300000000001</v>
      </c>
      <c r="J277">
        <v>86.382000000000005</v>
      </c>
      <c r="K277">
        <v>215.95500000000001</v>
      </c>
      <c r="L277">
        <v>172.76400000000001</v>
      </c>
      <c r="M277">
        <v>129.57300000000001</v>
      </c>
      <c r="O277" s="6">
        <v>202006</v>
      </c>
      <c r="P277" s="4">
        <v>202007</v>
      </c>
      <c r="Q277" s="9">
        <f t="shared" si="8"/>
        <v>0</v>
      </c>
      <c r="R277">
        <v>2020</v>
      </c>
      <c r="S277">
        <v>2020</v>
      </c>
      <c r="T277" t="s">
        <v>281</v>
      </c>
      <c r="U277" s="14">
        <f t="shared" si="9"/>
        <v>129.57300000000001</v>
      </c>
    </row>
    <row r="278" spans="1:21" x14ac:dyDescent="0.25">
      <c r="A278" t="s">
        <v>60</v>
      </c>
      <c r="B278" t="s">
        <v>61</v>
      </c>
      <c r="C278" t="s">
        <v>207</v>
      </c>
      <c r="D278" t="s">
        <v>208</v>
      </c>
      <c r="E278" t="s">
        <v>10</v>
      </c>
      <c r="F278" t="s">
        <v>209</v>
      </c>
      <c r="G278" s="9">
        <v>108770.15</v>
      </c>
      <c r="H278" s="9">
        <v>16315.522499999999</v>
      </c>
      <c r="I278">
        <v>16315.522499999999</v>
      </c>
      <c r="J278">
        <v>10877.014999999999</v>
      </c>
      <c r="K278">
        <v>27192.537499999999</v>
      </c>
      <c r="L278">
        <v>21754.03</v>
      </c>
      <c r="M278">
        <v>16315.522499999999</v>
      </c>
      <c r="O278" s="6">
        <v>202006</v>
      </c>
      <c r="P278" s="4">
        <v>202007</v>
      </c>
      <c r="Q278" s="9">
        <f t="shared" si="8"/>
        <v>0</v>
      </c>
      <c r="R278">
        <v>2020</v>
      </c>
      <c r="S278">
        <v>2020</v>
      </c>
      <c r="T278" t="s">
        <v>281</v>
      </c>
      <c r="U278" s="14">
        <f t="shared" si="9"/>
        <v>16315.522499999999</v>
      </c>
    </row>
    <row r="279" spans="1:21" x14ac:dyDescent="0.25">
      <c r="A279" t="s">
        <v>60</v>
      </c>
      <c r="B279" t="s">
        <v>61</v>
      </c>
      <c r="C279" t="s">
        <v>225</v>
      </c>
      <c r="D279" t="s">
        <v>226</v>
      </c>
      <c r="E279" t="s">
        <v>10</v>
      </c>
      <c r="F279" t="s">
        <v>227</v>
      </c>
      <c r="G279" s="9">
        <v>24525</v>
      </c>
      <c r="H279" s="9">
        <v>3678.75</v>
      </c>
      <c r="I279">
        <v>3678.75</v>
      </c>
      <c r="J279">
        <v>2452.5</v>
      </c>
      <c r="K279">
        <v>6131.25</v>
      </c>
      <c r="L279">
        <v>4905</v>
      </c>
      <c r="M279">
        <v>3678.75</v>
      </c>
      <c r="O279" s="6">
        <v>202006</v>
      </c>
      <c r="P279" s="4">
        <v>202007</v>
      </c>
      <c r="Q279" s="9">
        <f t="shared" si="8"/>
        <v>0</v>
      </c>
      <c r="R279">
        <v>2020</v>
      </c>
      <c r="S279">
        <v>2020</v>
      </c>
      <c r="T279" t="s">
        <v>281</v>
      </c>
      <c r="U279" s="14">
        <f t="shared" si="9"/>
        <v>3678.75</v>
      </c>
    </row>
    <row r="280" spans="1:21" x14ac:dyDescent="0.25">
      <c r="A280" t="s">
        <v>60</v>
      </c>
      <c r="B280" t="s">
        <v>61</v>
      </c>
      <c r="C280" t="s">
        <v>103</v>
      </c>
      <c r="D280" t="s">
        <v>104</v>
      </c>
      <c r="E280" t="s">
        <v>10</v>
      </c>
      <c r="F280" t="s">
        <v>105</v>
      </c>
      <c r="G280" s="9">
        <v>8034.34</v>
      </c>
      <c r="H280" s="9">
        <v>1205.1510000000001</v>
      </c>
      <c r="I280">
        <v>1205.1510000000001</v>
      </c>
      <c r="J280">
        <v>803.43399999999997</v>
      </c>
      <c r="K280">
        <v>2008.585</v>
      </c>
      <c r="L280">
        <v>1606.8679999999999</v>
      </c>
      <c r="M280">
        <v>1205.1510000000001</v>
      </c>
      <c r="O280" s="6">
        <v>202006</v>
      </c>
      <c r="P280" s="4">
        <v>202007</v>
      </c>
      <c r="Q280" s="9">
        <f t="shared" si="8"/>
        <v>0</v>
      </c>
      <c r="R280">
        <v>2020</v>
      </c>
      <c r="S280">
        <v>2020</v>
      </c>
      <c r="T280" t="s">
        <v>281</v>
      </c>
      <c r="U280" s="14">
        <f t="shared" si="9"/>
        <v>1205.1510000000001</v>
      </c>
    </row>
    <row r="281" spans="1:21" x14ac:dyDescent="0.25">
      <c r="A281" t="s">
        <v>60</v>
      </c>
      <c r="B281" t="s">
        <v>61</v>
      </c>
      <c r="C281" t="s">
        <v>133</v>
      </c>
      <c r="D281" t="s">
        <v>134</v>
      </c>
      <c r="E281" t="s">
        <v>10</v>
      </c>
      <c r="F281" t="s">
        <v>135</v>
      </c>
      <c r="G281" s="9">
        <v>7674.34</v>
      </c>
      <c r="H281" s="9">
        <v>1151.1510000000001</v>
      </c>
      <c r="I281">
        <v>1151.1510000000001</v>
      </c>
      <c r="J281">
        <v>767.43399999999997</v>
      </c>
      <c r="K281">
        <v>1918.585</v>
      </c>
      <c r="L281">
        <v>1534.8679999999999</v>
      </c>
      <c r="M281">
        <v>1151.1510000000001</v>
      </c>
      <c r="O281" s="6">
        <v>202006</v>
      </c>
      <c r="P281" s="4">
        <v>202007</v>
      </c>
      <c r="Q281" s="9">
        <f t="shared" si="8"/>
        <v>0</v>
      </c>
      <c r="R281">
        <v>2020</v>
      </c>
      <c r="S281">
        <v>2020</v>
      </c>
      <c r="T281" t="s">
        <v>281</v>
      </c>
      <c r="U281" s="14">
        <f t="shared" si="9"/>
        <v>1151.1510000000001</v>
      </c>
    </row>
    <row r="282" spans="1:21" x14ac:dyDescent="0.25">
      <c r="A282" t="s">
        <v>60</v>
      </c>
      <c r="B282" t="s">
        <v>61</v>
      </c>
      <c r="C282" t="s">
        <v>145</v>
      </c>
      <c r="D282" t="s">
        <v>146</v>
      </c>
      <c r="E282" t="s">
        <v>10</v>
      </c>
      <c r="F282" t="s">
        <v>147</v>
      </c>
      <c r="G282" s="9">
        <v>65505.95</v>
      </c>
      <c r="H282" s="9">
        <v>9825.8924999999999</v>
      </c>
      <c r="I282">
        <v>9825.8924999999999</v>
      </c>
      <c r="J282">
        <v>6550.5950000000003</v>
      </c>
      <c r="K282">
        <v>16376.487499999999</v>
      </c>
      <c r="L282">
        <v>13101.19</v>
      </c>
      <c r="M282">
        <v>9825.8924999999999</v>
      </c>
      <c r="O282" s="6">
        <v>202006</v>
      </c>
      <c r="P282" s="4">
        <v>202007</v>
      </c>
      <c r="Q282" s="9">
        <f t="shared" si="8"/>
        <v>0</v>
      </c>
      <c r="R282">
        <v>2020</v>
      </c>
      <c r="S282">
        <v>2020</v>
      </c>
      <c r="T282" t="s">
        <v>281</v>
      </c>
      <c r="U282" s="14">
        <f t="shared" si="9"/>
        <v>9825.8924999999999</v>
      </c>
    </row>
    <row r="283" spans="1:21" x14ac:dyDescent="0.25">
      <c r="A283" t="s">
        <v>60</v>
      </c>
      <c r="B283" t="s">
        <v>61</v>
      </c>
      <c r="C283" t="s">
        <v>163</v>
      </c>
      <c r="D283" t="s">
        <v>164</v>
      </c>
      <c r="E283" t="s">
        <v>10</v>
      </c>
      <c r="F283" t="s">
        <v>165</v>
      </c>
      <c r="G283" s="9">
        <v>4720.29</v>
      </c>
      <c r="H283" s="9">
        <v>708.04349999999999</v>
      </c>
      <c r="I283">
        <v>708.04349999999999</v>
      </c>
      <c r="J283">
        <v>472.029</v>
      </c>
      <c r="K283">
        <v>1180.0725</v>
      </c>
      <c r="L283">
        <v>944.05799999999999</v>
      </c>
      <c r="M283">
        <v>708.04349999999999</v>
      </c>
      <c r="O283" s="6">
        <v>202006</v>
      </c>
      <c r="P283" s="4">
        <v>202007</v>
      </c>
      <c r="Q283" s="9">
        <f t="shared" si="8"/>
        <v>0</v>
      </c>
      <c r="R283">
        <v>2020</v>
      </c>
      <c r="S283">
        <v>2020</v>
      </c>
      <c r="T283" t="s">
        <v>281</v>
      </c>
      <c r="U283" s="14">
        <f t="shared" si="9"/>
        <v>708.04349999999999</v>
      </c>
    </row>
    <row r="284" spans="1:21" x14ac:dyDescent="0.25">
      <c r="A284" t="s">
        <v>60</v>
      </c>
      <c r="B284" t="s">
        <v>61</v>
      </c>
      <c r="C284" t="s">
        <v>190</v>
      </c>
      <c r="D284" t="s">
        <v>191</v>
      </c>
      <c r="E284" t="s">
        <v>10</v>
      </c>
      <c r="F284" t="s">
        <v>192</v>
      </c>
      <c r="G284" s="9">
        <v>-310.87</v>
      </c>
      <c r="H284" s="9">
        <v>-46.630499999999998</v>
      </c>
      <c r="I284">
        <v>-46.630499999999998</v>
      </c>
      <c r="J284">
        <v>-31.087</v>
      </c>
      <c r="K284">
        <v>-77.717500000000001</v>
      </c>
      <c r="L284">
        <v>-62.173999999999999</v>
      </c>
      <c r="M284">
        <v>-46.630499999999998</v>
      </c>
      <c r="O284" s="6">
        <v>202006</v>
      </c>
      <c r="P284" s="4">
        <v>202007</v>
      </c>
      <c r="Q284" s="9">
        <f t="shared" si="8"/>
        <v>0</v>
      </c>
      <c r="R284">
        <v>2020</v>
      </c>
      <c r="S284">
        <v>2020</v>
      </c>
      <c r="T284" t="s">
        <v>281</v>
      </c>
      <c r="U284" s="14">
        <f t="shared" si="9"/>
        <v>-46.630499999999998</v>
      </c>
    </row>
    <row r="285" spans="1:21" x14ac:dyDescent="0.25">
      <c r="A285" t="s">
        <v>60</v>
      </c>
      <c r="B285" t="s">
        <v>61</v>
      </c>
      <c r="C285" t="s">
        <v>193</v>
      </c>
      <c r="D285" t="s">
        <v>194</v>
      </c>
      <c r="E285" t="s">
        <v>10</v>
      </c>
      <c r="F285" t="s">
        <v>195</v>
      </c>
      <c r="G285" s="9">
        <v>1686.45</v>
      </c>
      <c r="H285" s="9">
        <v>252.9675</v>
      </c>
      <c r="I285">
        <v>252.9675</v>
      </c>
      <c r="J285">
        <v>168.64500000000001</v>
      </c>
      <c r="K285">
        <v>421.61250000000001</v>
      </c>
      <c r="L285">
        <v>337.29</v>
      </c>
      <c r="M285">
        <v>252.9675</v>
      </c>
      <c r="O285" s="6">
        <v>202006</v>
      </c>
      <c r="P285" s="4">
        <v>202007</v>
      </c>
      <c r="Q285" s="9">
        <f t="shared" si="8"/>
        <v>0</v>
      </c>
      <c r="R285">
        <v>2020</v>
      </c>
      <c r="S285">
        <v>2020</v>
      </c>
      <c r="T285" t="s">
        <v>281</v>
      </c>
      <c r="U285" s="14">
        <f t="shared" si="9"/>
        <v>252.9675</v>
      </c>
    </row>
    <row r="286" spans="1:21" x14ac:dyDescent="0.25">
      <c r="A286" t="s">
        <v>60</v>
      </c>
      <c r="B286" t="s">
        <v>61</v>
      </c>
      <c r="C286" t="s">
        <v>21</v>
      </c>
      <c r="D286" t="s">
        <v>22</v>
      </c>
      <c r="E286" t="s">
        <v>10</v>
      </c>
      <c r="F286" t="s">
        <v>23</v>
      </c>
      <c r="G286" s="9">
        <v>25391.71</v>
      </c>
      <c r="H286" s="9">
        <v>3808.7565</v>
      </c>
      <c r="I286">
        <v>3808.7565</v>
      </c>
      <c r="J286">
        <v>2539.1709999999998</v>
      </c>
      <c r="K286">
        <v>6347.9274999999998</v>
      </c>
      <c r="L286">
        <v>5078.3419999999996</v>
      </c>
      <c r="M286">
        <v>3808.7565</v>
      </c>
      <c r="O286" s="6">
        <v>202006</v>
      </c>
      <c r="P286" s="4">
        <v>202007</v>
      </c>
      <c r="Q286" s="9">
        <f t="shared" si="8"/>
        <v>0</v>
      </c>
      <c r="R286">
        <v>2020</v>
      </c>
      <c r="S286">
        <v>2020</v>
      </c>
      <c r="T286" t="s">
        <v>281</v>
      </c>
      <c r="U286" s="14">
        <f t="shared" si="9"/>
        <v>3808.7565</v>
      </c>
    </row>
    <row r="287" spans="1:21" x14ac:dyDescent="0.25">
      <c r="A287" t="s">
        <v>60</v>
      </c>
      <c r="B287" t="s">
        <v>61</v>
      </c>
      <c r="C287" t="s">
        <v>106</v>
      </c>
      <c r="D287" t="s">
        <v>107</v>
      </c>
      <c r="E287" t="s">
        <v>10</v>
      </c>
      <c r="F287" t="s">
        <v>108</v>
      </c>
      <c r="G287" s="9">
        <v>135137.4</v>
      </c>
      <c r="H287" s="9">
        <v>20270.61</v>
      </c>
      <c r="I287">
        <v>20270.61</v>
      </c>
      <c r="J287">
        <v>13513.74</v>
      </c>
      <c r="K287">
        <v>33784.35</v>
      </c>
      <c r="L287">
        <v>27027.48</v>
      </c>
      <c r="M287">
        <v>20270.61</v>
      </c>
      <c r="N287" s="9">
        <v>20270.61</v>
      </c>
      <c r="O287" s="6">
        <v>202006</v>
      </c>
      <c r="P287" s="4">
        <v>202007</v>
      </c>
      <c r="Q287" s="9">
        <f t="shared" si="8"/>
        <v>-20270.61</v>
      </c>
      <c r="R287">
        <v>2020</v>
      </c>
      <c r="S287">
        <v>2020</v>
      </c>
      <c r="T287" t="s">
        <v>281</v>
      </c>
      <c r="U287" s="14">
        <f t="shared" si="9"/>
        <v>0</v>
      </c>
    </row>
    <row r="288" spans="1:21" x14ac:dyDescent="0.25">
      <c r="A288" t="s">
        <v>60</v>
      </c>
      <c r="B288" t="s">
        <v>61</v>
      </c>
      <c r="C288" t="s">
        <v>219</v>
      </c>
      <c r="D288" t="s">
        <v>220</v>
      </c>
      <c r="E288" t="s">
        <v>10</v>
      </c>
      <c r="F288" t="s">
        <v>221</v>
      </c>
      <c r="G288" s="9">
        <v>942.46</v>
      </c>
      <c r="H288" s="9">
        <v>141.369</v>
      </c>
      <c r="I288">
        <v>141.369</v>
      </c>
      <c r="J288">
        <v>94.245999999999995</v>
      </c>
      <c r="K288">
        <v>235.61500000000001</v>
      </c>
      <c r="L288">
        <v>188.49199999999999</v>
      </c>
      <c r="M288">
        <v>141.369</v>
      </c>
      <c r="O288" s="6">
        <v>202006</v>
      </c>
      <c r="P288" s="4">
        <v>202007</v>
      </c>
      <c r="Q288" s="9">
        <f t="shared" si="8"/>
        <v>0</v>
      </c>
      <c r="R288">
        <v>2020</v>
      </c>
      <c r="S288">
        <v>2020</v>
      </c>
      <c r="T288" t="s">
        <v>281</v>
      </c>
      <c r="U288" s="14">
        <f t="shared" si="9"/>
        <v>141.369</v>
      </c>
    </row>
    <row r="289" spans="1:21" x14ac:dyDescent="0.25">
      <c r="A289" t="s">
        <v>60</v>
      </c>
      <c r="B289" t="s">
        <v>61</v>
      </c>
      <c r="C289" t="s">
        <v>85</v>
      </c>
      <c r="D289" t="s">
        <v>86</v>
      </c>
      <c r="E289" t="s">
        <v>10</v>
      </c>
      <c r="F289" t="s">
        <v>87</v>
      </c>
      <c r="G289" s="9">
        <v>21677.5</v>
      </c>
      <c r="H289" s="9">
        <v>3251.625</v>
      </c>
      <c r="I289">
        <v>3251.625</v>
      </c>
      <c r="J289">
        <v>2167.75</v>
      </c>
      <c r="K289">
        <v>5419.375</v>
      </c>
      <c r="L289">
        <v>4335.5</v>
      </c>
      <c r="M289">
        <v>3251.625</v>
      </c>
      <c r="O289" s="6">
        <v>202006</v>
      </c>
      <c r="P289" s="4">
        <v>202007</v>
      </c>
      <c r="Q289" s="9">
        <f t="shared" si="8"/>
        <v>0</v>
      </c>
      <c r="R289">
        <v>2020</v>
      </c>
      <c r="S289">
        <v>2020</v>
      </c>
      <c r="T289" t="s">
        <v>281</v>
      </c>
      <c r="U289" s="14">
        <f t="shared" si="9"/>
        <v>3251.625</v>
      </c>
    </row>
    <row r="290" spans="1:21" x14ac:dyDescent="0.25">
      <c r="A290" t="s">
        <v>60</v>
      </c>
      <c r="B290" t="s">
        <v>61</v>
      </c>
      <c r="C290" t="s">
        <v>228</v>
      </c>
      <c r="D290" t="s">
        <v>229</v>
      </c>
      <c r="E290" t="s">
        <v>10</v>
      </c>
      <c r="F290" t="s">
        <v>230</v>
      </c>
      <c r="G290" s="9">
        <v>-360.75</v>
      </c>
      <c r="H290" s="9">
        <v>-54.112499999999997</v>
      </c>
      <c r="I290">
        <v>-54.112499999999997</v>
      </c>
      <c r="J290">
        <v>-36.075000000000003</v>
      </c>
      <c r="K290">
        <v>-90.1875</v>
      </c>
      <c r="L290">
        <v>-72.150000000000006</v>
      </c>
      <c r="M290">
        <v>-54.112499999999997</v>
      </c>
      <c r="O290" s="6">
        <v>202006</v>
      </c>
      <c r="P290" s="4">
        <v>202007</v>
      </c>
      <c r="Q290" s="9">
        <f t="shared" si="8"/>
        <v>0</v>
      </c>
      <c r="R290">
        <v>2020</v>
      </c>
      <c r="S290">
        <v>2020</v>
      </c>
      <c r="T290" t="s">
        <v>281</v>
      </c>
      <c r="U290" s="14">
        <f t="shared" si="9"/>
        <v>-54.112499999999997</v>
      </c>
    </row>
    <row r="291" spans="1:21" x14ac:dyDescent="0.25">
      <c r="A291" t="s">
        <v>60</v>
      </c>
      <c r="B291" t="s">
        <v>61</v>
      </c>
      <c r="C291" t="s">
        <v>127</v>
      </c>
      <c r="D291" t="s">
        <v>128</v>
      </c>
      <c r="E291" t="s">
        <v>10</v>
      </c>
      <c r="F291" t="s">
        <v>129</v>
      </c>
      <c r="G291" s="9">
        <v>0</v>
      </c>
      <c r="H291" s="9">
        <v>0</v>
      </c>
      <c r="I291">
        <v>0</v>
      </c>
      <c r="J291">
        <v>0</v>
      </c>
      <c r="K291">
        <v>0</v>
      </c>
      <c r="L291">
        <v>0</v>
      </c>
      <c r="M291">
        <v>0</v>
      </c>
      <c r="O291" s="6">
        <v>202006</v>
      </c>
      <c r="P291" s="4">
        <v>202007</v>
      </c>
      <c r="Q291" s="9">
        <f t="shared" si="8"/>
        <v>0</v>
      </c>
      <c r="R291">
        <v>2020</v>
      </c>
      <c r="S291">
        <v>2020</v>
      </c>
      <c r="T291" t="s">
        <v>281</v>
      </c>
      <c r="U291" s="14">
        <f t="shared" si="9"/>
        <v>0</v>
      </c>
    </row>
    <row r="292" spans="1:21" x14ac:dyDescent="0.25">
      <c r="A292" t="s">
        <v>6</v>
      </c>
      <c r="B292" t="s">
        <v>7</v>
      </c>
      <c r="C292">
        <v>10026940</v>
      </c>
      <c r="D292" t="s">
        <v>74</v>
      </c>
      <c r="E292" t="s">
        <v>10</v>
      </c>
      <c r="F292" t="s">
        <v>75</v>
      </c>
      <c r="G292" s="9">
        <v>122301.5</v>
      </c>
      <c r="H292" s="9">
        <v>18345.224999999999</v>
      </c>
      <c r="I292">
        <v>18345.224999999999</v>
      </c>
      <c r="J292">
        <v>12230.15</v>
      </c>
      <c r="K292">
        <v>30575.375</v>
      </c>
      <c r="L292">
        <v>24460.3</v>
      </c>
      <c r="M292">
        <v>18345.224999999999</v>
      </c>
      <c r="O292" s="6">
        <v>202007</v>
      </c>
      <c r="P292" s="4">
        <v>202008</v>
      </c>
      <c r="Q292" s="9">
        <f t="shared" si="8"/>
        <v>0</v>
      </c>
      <c r="R292">
        <v>2020</v>
      </c>
      <c r="S292">
        <v>2020</v>
      </c>
      <c r="T292" t="s">
        <v>281</v>
      </c>
      <c r="U292" s="14">
        <f t="shared" si="9"/>
        <v>18345.224999999999</v>
      </c>
    </row>
    <row r="293" spans="1:21" x14ac:dyDescent="0.25">
      <c r="A293" t="s">
        <v>6</v>
      </c>
      <c r="B293" t="s">
        <v>7</v>
      </c>
      <c r="C293">
        <v>10027078</v>
      </c>
      <c r="D293" t="s">
        <v>211</v>
      </c>
      <c r="E293" t="s">
        <v>10</v>
      </c>
      <c r="F293" t="s">
        <v>212</v>
      </c>
      <c r="G293" s="9">
        <v>-4339.5</v>
      </c>
      <c r="H293" s="9">
        <v>-650.92499999999995</v>
      </c>
      <c r="I293">
        <v>-650.92499999999995</v>
      </c>
      <c r="J293">
        <v>-433.95</v>
      </c>
      <c r="K293">
        <v>-1084.875</v>
      </c>
      <c r="L293">
        <v>-867.9</v>
      </c>
      <c r="M293">
        <v>-650.92499999999995</v>
      </c>
      <c r="O293" s="6">
        <v>202007</v>
      </c>
      <c r="P293" s="4">
        <v>202008</v>
      </c>
      <c r="Q293" s="9">
        <f t="shared" si="8"/>
        <v>0</v>
      </c>
      <c r="R293">
        <v>2020</v>
      </c>
      <c r="S293">
        <v>2020</v>
      </c>
      <c r="T293" t="s">
        <v>281</v>
      </c>
      <c r="U293" s="14">
        <f t="shared" si="9"/>
        <v>-650.92499999999995</v>
      </c>
    </row>
    <row r="294" spans="1:21" x14ac:dyDescent="0.25">
      <c r="A294" t="s">
        <v>6</v>
      </c>
      <c r="B294" t="s">
        <v>7</v>
      </c>
      <c r="C294">
        <v>10026947</v>
      </c>
      <c r="D294" t="s">
        <v>182</v>
      </c>
      <c r="E294" t="s">
        <v>10</v>
      </c>
      <c r="F294" t="s">
        <v>183</v>
      </c>
      <c r="G294" s="9">
        <v>-166.75</v>
      </c>
      <c r="H294" s="9">
        <v>-25.012499999999999</v>
      </c>
      <c r="I294">
        <v>-25.012499999999999</v>
      </c>
      <c r="J294">
        <v>-16.675000000000001</v>
      </c>
      <c r="K294">
        <v>-41.6875</v>
      </c>
      <c r="L294">
        <v>-33.35</v>
      </c>
      <c r="M294">
        <v>-25.012499999999999</v>
      </c>
      <c r="O294" s="6">
        <v>202007</v>
      </c>
      <c r="P294" s="4">
        <v>202008</v>
      </c>
      <c r="Q294" s="9">
        <f t="shared" si="8"/>
        <v>0</v>
      </c>
      <c r="R294">
        <v>2020</v>
      </c>
      <c r="S294">
        <v>2020</v>
      </c>
      <c r="T294" t="s">
        <v>281</v>
      </c>
      <c r="U294" s="14">
        <f t="shared" si="9"/>
        <v>-25.012499999999999</v>
      </c>
    </row>
    <row r="295" spans="1:21" x14ac:dyDescent="0.25">
      <c r="A295" t="s">
        <v>6</v>
      </c>
      <c r="B295" t="s">
        <v>7</v>
      </c>
      <c r="C295">
        <v>10026798</v>
      </c>
      <c r="D295" t="s">
        <v>13</v>
      </c>
      <c r="E295" t="s">
        <v>10</v>
      </c>
      <c r="F295" t="s">
        <v>14</v>
      </c>
      <c r="G295" s="9">
        <v>77973.23</v>
      </c>
      <c r="H295" s="9">
        <v>11695.9845</v>
      </c>
      <c r="I295">
        <v>11695.9845</v>
      </c>
      <c r="J295">
        <v>7797.3230000000003</v>
      </c>
      <c r="K295">
        <v>19493.307499999999</v>
      </c>
      <c r="L295">
        <v>15594.646000000001</v>
      </c>
      <c r="M295">
        <v>11695.9845</v>
      </c>
      <c r="O295" s="6">
        <v>202007</v>
      </c>
      <c r="P295" s="4">
        <v>202008</v>
      </c>
      <c r="Q295" s="9">
        <f t="shared" si="8"/>
        <v>0</v>
      </c>
      <c r="R295">
        <v>2020</v>
      </c>
      <c r="S295">
        <v>2020</v>
      </c>
      <c r="T295" t="s">
        <v>281</v>
      </c>
      <c r="U295" s="14">
        <f t="shared" si="9"/>
        <v>11695.9845</v>
      </c>
    </row>
    <row r="296" spans="1:21" x14ac:dyDescent="0.25">
      <c r="A296" t="s">
        <v>6</v>
      </c>
      <c r="B296" t="s">
        <v>7</v>
      </c>
      <c r="C296">
        <v>10026996</v>
      </c>
      <c r="D296" t="s">
        <v>231</v>
      </c>
      <c r="E296" t="s">
        <v>10</v>
      </c>
      <c r="F296" t="s">
        <v>232</v>
      </c>
      <c r="G296" s="9">
        <v>80309.17</v>
      </c>
      <c r="H296" s="9">
        <v>12046.3755</v>
      </c>
      <c r="I296">
        <v>12046.3755</v>
      </c>
      <c r="J296">
        <v>8030.9170000000004</v>
      </c>
      <c r="K296">
        <v>20077.2925</v>
      </c>
      <c r="L296">
        <v>16061.834000000001</v>
      </c>
      <c r="M296">
        <v>12046.3755</v>
      </c>
      <c r="O296" s="6">
        <v>202007</v>
      </c>
      <c r="P296" s="4">
        <v>202008</v>
      </c>
      <c r="Q296" s="9">
        <f t="shared" si="8"/>
        <v>0</v>
      </c>
      <c r="R296">
        <v>2020</v>
      </c>
      <c r="S296">
        <v>2020</v>
      </c>
      <c r="T296" t="s">
        <v>281</v>
      </c>
      <c r="U296" s="14">
        <f t="shared" si="9"/>
        <v>12046.3755</v>
      </c>
    </row>
    <row r="297" spans="1:21" x14ac:dyDescent="0.25">
      <c r="A297" t="s">
        <v>6</v>
      </c>
      <c r="B297" t="s">
        <v>7</v>
      </c>
      <c r="C297">
        <v>10026953</v>
      </c>
      <c r="D297" t="s">
        <v>188</v>
      </c>
      <c r="E297" t="s">
        <v>10</v>
      </c>
      <c r="F297" t="s">
        <v>189</v>
      </c>
      <c r="G297" s="9">
        <v>914.35</v>
      </c>
      <c r="H297" s="9">
        <v>137.1525</v>
      </c>
      <c r="I297">
        <v>137.1525</v>
      </c>
      <c r="J297">
        <v>91.435000000000002</v>
      </c>
      <c r="K297">
        <v>228.58750000000001</v>
      </c>
      <c r="L297">
        <v>182.87</v>
      </c>
      <c r="M297">
        <v>137.1525</v>
      </c>
      <c r="O297" s="6">
        <v>202007</v>
      </c>
      <c r="P297" s="4">
        <v>202008</v>
      </c>
      <c r="Q297" s="9">
        <f t="shared" si="8"/>
        <v>0</v>
      </c>
      <c r="R297">
        <v>2020</v>
      </c>
      <c r="S297">
        <v>2020</v>
      </c>
      <c r="T297" t="s">
        <v>281</v>
      </c>
      <c r="U297" s="14">
        <f t="shared" si="9"/>
        <v>137.1525</v>
      </c>
    </row>
    <row r="298" spans="1:21" x14ac:dyDescent="0.25">
      <c r="A298" t="s">
        <v>6</v>
      </c>
      <c r="B298" t="s">
        <v>7</v>
      </c>
      <c r="C298">
        <v>10027050</v>
      </c>
      <c r="D298" t="s">
        <v>217</v>
      </c>
      <c r="E298" t="s">
        <v>10</v>
      </c>
      <c r="F298" t="s">
        <v>218</v>
      </c>
      <c r="G298" s="9">
        <v>75059</v>
      </c>
      <c r="H298" s="9">
        <v>11258.85</v>
      </c>
      <c r="I298">
        <v>11258.85</v>
      </c>
      <c r="J298">
        <v>7505.9</v>
      </c>
      <c r="K298">
        <v>18764.75</v>
      </c>
      <c r="L298">
        <v>15011.8</v>
      </c>
      <c r="M298">
        <v>11258.85</v>
      </c>
      <c r="O298" s="6">
        <v>202007</v>
      </c>
      <c r="P298" s="4">
        <v>202008</v>
      </c>
      <c r="Q298" s="9">
        <f t="shared" si="8"/>
        <v>0</v>
      </c>
      <c r="R298">
        <v>2020</v>
      </c>
      <c r="S298">
        <v>2020</v>
      </c>
      <c r="T298" t="s">
        <v>281</v>
      </c>
      <c r="U298" s="14">
        <f t="shared" si="9"/>
        <v>11258.85</v>
      </c>
    </row>
    <row r="299" spans="1:21" x14ac:dyDescent="0.25">
      <c r="A299" t="s">
        <v>6</v>
      </c>
      <c r="B299" t="s">
        <v>7</v>
      </c>
      <c r="C299">
        <v>10027023</v>
      </c>
      <c r="D299" t="s">
        <v>134</v>
      </c>
      <c r="E299" t="s">
        <v>10</v>
      </c>
      <c r="F299" t="s">
        <v>135</v>
      </c>
      <c r="G299" s="9">
        <v>5546.43</v>
      </c>
      <c r="H299" s="9">
        <v>831.96450000000004</v>
      </c>
      <c r="I299">
        <v>831.96450000000004</v>
      </c>
      <c r="J299">
        <v>554.64300000000003</v>
      </c>
      <c r="K299">
        <v>1386.6075000000001</v>
      </c>
      <c r="L299">
        <v>1109.2860000000001</v>
      </c>
      <c r="M299">
        <v>831.96450000000004</v>
      </c>
      <c r="O299" s="6">
        <v>202007</v>
      </c>
      <c r="P299" s="4">
        <v>202008</v>
      </c>
      <c r="Q299" s="9">
        <f t="shared" si="8"/>
        <v>0</v>
      </c>
      <c r="R299">
        <v>2020</v>
      </c>
      <c r="S299">
        <v>2020</v>
      </c>
      <c r="T299" t="s">
        <v>281</v>
      </c>
      <c r="U299" s="14">
        <f t="shared" si="9"/>
        <v>831.96450000000004</v>
      </c>
    </row>
    <row r="300" spans="1:21" x14ac:dyDescent="0.25">
      <c r="A300" t="s">
        <v>6</v>
      </c>
      <c r="B300" t="s">
        <v>7</v>
      </c>
      <c r="C300">
        <v>10027022</v>
      </c>
      <c r="D300" t="s">
        <v>146</v>
      </c>
      <c r="E300" t="s">
        <v>10</v>
      </c>
      <c r="F300" t="s">
        <v>147</v>
      </c>
      <c r="G300" s="9">
        <v>295932.44</v>
      </c>
      <c r="H300" s="9">
        <v>44389.866000000002</v>
      </c>
      <c r="I300">
        <v>44389.866000000002</v>
      </c>
      <c r="J300">
        <v>29593.243999999999</v>
      </c>
      <c r="K300">
        <v>73983.11</v>
      </c>
      <c r="L300">
        <v>59186.487999999998</v>
      </c>
      <c r="M300">
        <v>44389.866000000002</v>
      </c>
      <c r="O300" s="6">
        <v>202007</v>
      </c>
      <c r="P300" s="4">
        <v>202008</v>
      </c>
      <c r="Q300" s="9">
        <f t="shared" si="8"/>
        <v>0</v>
      </c>
      <c r="R300">
        <v>2020</v>
      </c>
      <c r="S300">
        <v>2020</v>
      </c>
      <c r="T300" t="s">
        <v>281</v>
      </c>
      <c r="U300" s="14">
        <f t="shared" si="9"/>
        <v>44389.866000000002</v>
      </c>
    </row>
    <row r="301" spans="1:21" x14ac:dyDescent="0.25">
      <c r="A301" t="s">
        <v>6</v>
      </c>
      <c r="B301" t="s">
        <v>7</v>
      </c>
      <c r="C301">
        <v>10026997</v>
      </c>
      <c r="D301" t="s">
        <v>164</v>
      </c>
      <c r="E301" t="s">
        <v>10</v>
      </c>
      <c r="F301" t="s">
        <v>165</v>
      </c>
      <c r="G301" s="9">
        <v>-101.01</v>
      </c>
      <c r="H301" s="9">
        <v>-15.1515</v>
      </c>
      <c r="I301">
        <v>-15.1515</v>
      </c>
      <c r="J301">
        <v>-10.101000000000001</v>
      </c>
      <c r="K301">
        <v>-25.252500000000001</v>
      </c>
      <c r="L301">
        <v>-20.202000000000002</v>
      </c>
      <c r="M301">
        <v>-15.1515</v>
      </c>
      <c r="O301" s="6">
        <v>202007</v>
      </c>
      <c r="P301" s="4">
        <v>202008</v>
      </c>
      <c r="Q301" s="9">
        <f t="shared" si="8"/>
        <v>0</v>
      </c>
      <c r="R301">
        <v>2020</v>
      </c>
      <c r="S301">
        <v>2020</v>
      </c>
      <c r="T301" t="s">
        <v>281</v>
      </c>
      <c r="U301" s="14">
        <f t="shared" si="9"/>
        <v>-15.1515</v>
      </c>
    </row>
    <row r="302" spans="1:21" x14ac:dyDescent="0.25">
      <c r="A302" t="s">
        <v>6</v>
      </c>
      <c r="B302" t="s">
        <v>7</v>
      </c>
      <c r="C302">
        <v>10026969</v>
      </c>
      <c r="D302" t="s">
        <v>194</v>
      </c>
      <c r="E302" t="s">
        <v>10</v>
      </c>
      <c r="F302" t="s">
        <v>195</v>
      </c>
      <c r="G302" s="9">
        <v>-25.47</v>
      </c>
      <c r="H302" s="9">
        <v>-3.8205</v>
      </c>
      <c r="I302">
        <v>-3.8205</v>
      </c>
      <c r="J302">
        <v>-2.5470000000000002</v>
      </c>
      <c r="K302">
        <v>-6.3674999999999997</v>
      </c>
      <c r="L302">
        <v>-5.0940000000000003</v>
      </c>
      <c r="M302">
        <v>-3.8205</v>
      </c>
      <c r="O302" s="6">
        <v>202007</v>
      </c>
      <c r="P302" s="4">
        <v>202008</v>
      </c>
      <c r="Q302" s="9">
        <f t="shared" si="8"/>
        <v>0</v>
      </c>
      <c r="R302">
        <v>2020</v>
      </c>
      <c r="S302">
        <v>2020</v>
      </c>
      <c r="T302" t="s">
        <v>281</v>
      </c>
      <c r="U302" s="14">
        <f t="shared" si="9"/>
        <v>-3.8205</v>
      </c>
    </row>
    <row r="303" spans="1:21" x14ac:dyDescent="0.25">
      <c r="A303" t="s">
        <v>6</v>
      </c>
      <c r="B303" t="s">
        <v>7</v>
      </c>
      <c r="C303">
        <v>10026188</v>
      </c>
      <c r="D303" t="s">
        <v>22</v>
      </c>
      <c r="E303" t="s">
        <v>10</v>
      </c>
      <c r="F303" t="s">
        <v>23</v>
      </c>
      <c r="G303" s="9">
        <v>46574.58</v>
      </c>
      <c r="H303" s="9">
        <v>6986.1869999999999</v>
      </c>
      <c r="I303">
        <v>6986.1869999999999</v>
      </c>
      <c r="J303">
        <v>4657.4579999999996</v>
      </c>
      <c r="K303">
        <v>11643.645</v>
      </c>
      <c r="L303">
        <v>9314.9159999999993</v>
      </c>
      <c r="M303">
        <v>6986.1869999999999</v>
      </c>
      <c r="O303" s="6">
        <v>202007</v>
      </c>
      <c r="P303" s="4">
        <v>202008</v>
      </c>
      <c r="Q303" s="9">
        <f t="shared" si="8"/>
        <v>0</v>
      </c>
      <c r="R303">
        <v>2020</v>
      </c>
      <c r="S303">
        <v>2020</v>
      </c>
      <c r="T303" t="s">
        <v>281</v>
      </c>
      <c r="U303" s="14">
        <f t="shared" si="9"/>
        <v>6986.1869999999999</v>
      </c>
    </row>
    <row r="304" spans="1:21" x14ac:dyDescent="0.25">
      <c r="A304" t="s">
        <v>6</v>
      </c>
      <c r="B304" t="s">
        <v>7</v>
      </c>
      <c r="C304">
        <v>10026983</v>
      </c>
      <c r="D304" t="s">
        <v>83</v>
      </c>
      <c r="E304" t="s">
        <v>10</v>
      </c>
      <c r="F304" t="s">
        <v>84</v>
      </c>
      <c r="G304" s="9">
        <v>15275</v>
      </c>
      <c r="H304" s="9">
        <v>2291.25</v>
      </c>
      <c r="I304">
        <v>2291.25</v>
      </c>
      <c r="J304">
        <v>1527.5</v>
      </c>
      <c r="K304">
        <v>3818.75</v>
      </c>
      <c r="L304">
        <v>3055</v>
      </c>
      <c r="M304">
        <v>2291.25</v>
      </c>
      <c r="O304" s="6">
        <v>202007</v>
      </c>
      <c r="P304" s="4">
        <v>202008</v>
      </c>
      <c r="Q304" s="9">
        <f t="shared" si="8"/>
        <v>0</v>
      </c>
      <c r="R304">
        <v>2020</v>
      </c>
      <c r="S304">
        <v>2020</v>
      </c>
      <c r="T304" t="s">
        <v>281</v>
      </c>
      <c r="U304" s="14">
        <f t="shared" si="9"/>
        <v>2291.25</v>
      </c>
    </row>
    <row r="305" spans="1:21" x14ac:dyDescent="0.25">
      <c r="A305" t="s">
        <v>6</v>
      </c>
      <c r="B305" t="s">
        <v>7</v>
      </c>
      <c r="C305">
        <v>10026999</v>
      </c>
      <c r="D305" t="s">
        <v>199</v>
      </c>
      <c r="E305" t="s">
        <v>10</v>
      </c>
      <c r="F305" t="s">
        <v>200</v>
      </c>
      <c r="G305" s="9">
        <v>12989.8</v>
      </c>
      <c r="H305" s="9">
        <v>1948.47</v>
      </c>
      <c r="I305">
        <v>1948.47</v>
      </c>
      <c r="J305">
        <v>1298.98</v>
      </c>
      <c r="K305">
        <v>3247.45</v>
      </c>
      <c r="L305">
        <v>2597.96</v>
      </c>
      <c r="M305">
        <v>1948.47</v>
      </c>
      <c r="O305" s="6">
        <v>202007</v>
      </c>
      <c r="P305" s="4">
        <v>202008</v>
      </c>
      <c r="Q305" s="9">
        <f t="shared" si="8"/>
        <v>0</v>
      </c>
      <c r="R305">
        <v>2020</v>
      </c>
      <c r="S305">
        <v>2020</v>
      </c>
      <c r="T305" t="s">
        <v>281</v>
      </c>
      <c r="U305" s="14">
        <f t="shared" si="9"/>
        <v>1948.47</v>
      </c>
    </row>
    <row r="306" spans="1:21" x14ac:dyDescent="0.25">
      <c r="A306" t="s">
        <v>6</v>
      </c>
      <c r="B306" t="s">
        <v>7</v>
      </c>
      <c r="C306">
        <v>10026971</v>
      </c>
      <c r="D306" t="s">
        <v>220</v>
      </c>
      <c r="E306" t="s">
        <v>10</v>
      </c>
      <c r="F306" t="s">
        <v>221</v>
      </c>
      <c r="G306" s="9">
        <v>326.01</v>
      </c>
      <c r="H306" s="9">
        <v>48.901499999999999</v>
      </c>
      <c r="I306">
        <v>48.901499999999999</v>
      </c>
      <c r="J306">
        <v>32.600999999999999</v>
      </c>
      <c r="K306">
        <v>81.502499999999998</v>
      </c>
      <c r="L306">
        <v>65.201999999999998</v>
      </c>
      <c r="M306">
        <v>48.901499999999999</v>
      </c>
      <c r="O306" s="6">
        <v>202007</v>
      </c>
      <c r="P306" s="4">
        <v>202008</v>
      </c>
      <c r="Q306" s="9">
        <f t="shared" si="8"/>
        <v>0</v>
      </c>
      <c r="R306">
        <v>2020</v>
      </c>
      <c r="S306">
        <v>2020</v>
      </c>
      <c r="T306" t="s">
        <v>281</v>
      </c>
      <c r="U306" s="14">
        <f t="shared" si="9"/>
        <v>48.901499999999999</v>
      </c>
    </row>
    <row r="307" spans="1:21" x14ac:dyDescent="0.25">
      <c r="A307" t="s">
        <v>6</v>
      </c>
      <c r="B307" t="s">
        <v>7</v>
      </c>
      <c r="C307">
        <v>10026957</v>
      </c>
      <c r="D307" t="s">
        <v>86</v>
      </c>
      <c r="E307" t="s">
        <v>10</v>
      </c>
      <c r="F307" t="s">
        <v>87</v>
      </c>
      <c r="G307" s="9">
        <v>2066.77</v>
      </c>
      <c r="H307" s="9">
        <v>310.01549999999997</v>
      </c>
      <c r="I307">
        <v>310.01549999999997</v>
      </c>
      <c r="J307">
        <v>206.67699999999999</v>
      </c>
      <c r="K307">
        <v>516.6925</v>
      </c>
      <c r="L307">
        <v>413.35399999999998</v>
      </c>
      <c r="M307">
        <v>310.01549999999997</v>
      </c>
      <c r="O307" s="6">
        <v>202007</v>
      </c>
      <c r="P307" s="4">
        <v>202008</v>
      </c>
      <c r="Q307" s="9">
        <f t="shared" si="8"/>
        <v>0</v>
      </c>
      <c r="R307">
        <v>2020</v>
      </c>
      <c r="S307">
        <v>2020</v>
      </c>
      <c r="T307" t="s">
        <v>281</v>
      </c>
      <c r="U307" s="14">
        <f t="shared" si="9"/>
        <v>310.01549999999997</v>
      </c>
    </row>
    <row r="308" spans="1:21" x14ac:dyDescent="0.25">
      <c r="A308" t="s">
        <v>6</v>
      </c>
      <c r="B308" t="s">
        <v>7</v>
      </c>
      <c r="C308">
        <v>10026993</v>
      </c>
      <c r="D308" t="s">
        <v>149</v>
      </c>
      <c r="E308" t="s">
        <v>10</v>
      </c>
      <c r="F308" t="s">
        <v>150</v>
      </c>
      <c r="G308" s="9">
        <v>-191.55</v>
      </c>
      <c r="H308" s="9">
        <v>-28.732500000000002</v>
      </c>
      <c r="I308">
        <v>-28.732500000000002</v>
      </c>
      <c r="J308">
        <v>-19.155000000000001</v>
      </c>
      <c r="K308">
        <v>-47.887500000000003</v>
      </c>
      <c r="L308">
        <v>-38.31</v>
      </c>
      <c r="M308">
        <v>-28.732500000000002</v>
      </c>
      <c r="O308" s="6">
        <v>202007</v>
      </c>
      <c r="P308" s="4">
        <v>202008</v>
      </c>
      <c r="Q308" s="9">
        <f t="shared" si="8"/>
        <v>0</v>
      </c>
      <c r="R308">
        <v>2020</v>
      </c>
      <c r="S308">
        <v>2020</v>
      </c>
      <c r="T308" t="s">
        <v>281</v>
      </c>
      <c r="U308" s="14">
        <f t="shared" si="9"/>
        <v>-28.732500000000002</v>
      </c>
    </row>
    <row r="309" spans="1:21" x14ac:dyDescent="0.25">
      <c r="A309" t="s">
        <v>6</v>
      </c>
      <c r="B309" t="s">
        <v>7</v>
      </c>
      <c r="C309">
        <v>10026994</v>
      </c>
      <c r="D309" t="s">
        <v>202</v>
      </c>
      <c r="E309" t="s">
        <v>10</v>
      </c>
      <c r="F309" t="s">
        <v>203</v>
      </c>
      <c r="G309" s="9">
        <v>5687.26</v>
      </c>
      <c r="H309" s="9">
        <v>853.08900000000006</v>
      </c>
      <c r="I309">
        <v>853.08900000000006</v>
      </c>
      <c r="J309">
        <v>568.726</v>
      </c>
      <c r="K309">
        <v>1421.8150000000001</v>
      </c>
      <c r="L309">
        <v>1137.452</v>
      </c>
      <c r="M309">
        <v>853.08900000000006</v>
      </c>
      <c r="O309" s="6">
        <v>202007</v>
      </c>
      <c r="P309" s="4">
        <v>202008</v>
      </c>
      <c r="Q309" s="9">
        <f t="shared" si="8"/>
        <v>0</v>
      </c>
      <c r="R309">
        <v>2020</v>
      </c>
      <c r="S309">
        <v>2020</v>
      </c>
      <c r="T309" t="s">
        <v>281</v>
      </c>
      <c r="U309" s="14">
        <f t="shared" si="9"/>
        <v>853.08900000000006</v>
      </c>
    </row>
    <row r="310" spans="1:21" x14ac:dyDescent="0.25">
      <c r="A310" t="s">
        <v>6</v>
      </c>
      <c r="B310" t="s">
        <v>7</v>
      </c>
      <c r="C310">
        <v>10026998</v>
      </c>
      <c r="D310" t="s">
        <v>170</v>
      </c>
      <c r="E310" t="s">
        <v>10</v>
      </c>
      <c r="F310" t="s">
        <v>171</v>
      </c>
      <c r="G310" s="9">
        <v>3210.22</v>
      </c>
      <c r="H310" s="9">
        <v>481.53300000000002</v>
      </c>
      <c r="I310">
        <v>481.53300000000002</v>
      </c>
      <c r="J310">
        <v>321.02199999999999</v>
      </c>
      <c r="K310">
        <v>802.55499999999995</v>
      </c>
      <c r="L310">
        <v>642.04399999999998</v>
      </c>
      <c r="M310">
        <v>481.53300000000002</v>
      </c>
      <c r="O310" s="6">
        <v>202007</v>
      </c>
      <c r="P310" s="4">
        <v>202008</v>
      </c>
      <c r="Q310" s="9">
        <f t="shared" si="8"/>
        <v>0</v>
      </c>
      <c r="R310">
        <v>2020</v>
      </c>
      <c r="S310">
        <v>2020</v>
      </c>
      <c r="T310" t="s">
        <v>281</v>
      </c>
      <c r="U310" s="14">
        <f t="shared" si="9"/>
        <v>481.53300000000002</v>
      </c>
    </row>
    <row r="311" spans="1:21" x14ac:dyDescent="0.25">
      <c r="A311" t="s">
        <v>60</v>
      </c>
      <c r="B311" t="s">
        <v>61</v>
      </c>
      <c r="C311">
        <v>10026940</v>
      </c>
      <c r="D311" t="s">
        <v>74</v>
      </c>
      <c r="E311" t="s">
        <v>10</v>
      </c>
      <c r="F311" t="s">
        <v>75</v>
      </c>
      <c r="G311" s="9">
        <v>122301.18</v>
      </c>
      <c r="H311" s="9">
        <v>18345.177</v>
      </c>
      <c r="I311">
        <v>18345.177</v>
      </c>
      <c r="J311">
        <v>12230.118</v>
      </c>
      <c r="K311">
        <v>30575.294999999998</v>
      </c>
      <c r="L311">
        <v>24460.236000000001</v>
      </c>
      <c r="M311">
        <v>18345.177</v>
      </c>
      <c r="O311" s="6">
        <v>202007</v>
      </c>
      <c r="P311" s="4">
        <v>202008</v>
      </c>
      <c r="Q311" s="9">
        <f t="shared" si="8"/>
        <v>0</v>
      </c>
      <c r="R311">
        <v>2020</v>
      </c>
      <c r="S311">
        <v>2020</v>
      </c>
      <c r="T311" t="s">
        <v>281</v>
      </c>
      <c r="U311" s="14">
        <f t="shared" si="9"/>
        <v>18345.177</v>
      </c>
    </row>
    <row r="312" spans="1:21" x14ac:dyDescent="0.25">
      <c r="A312" t="s">
        <v>60</v>
      </c>
      <c r="B312" t="s">
        <v>61</v>
      </c>
      <c r="C312">
        <v>10026526</v>
      </c>
      <c r="D312" t="s">
        <v>89</v>
      </c>
      <c r="E312" t="s">
        <v>10</v>
      </c>
      <c r="F312" t="s">
        <v>90</v>
      </c>
      <c r="G312" s="9">
        <v>70.52</v>
      </c>
      <c r="H312" s="9">
        <v>10.577999999999999</v>
      </c>
      <c r="I312">
        <v>10.577999999999999</v>
      </c>
      <c r="J312">
        <v>7.0519999999999996</v>
      </c>
      <c r="K312">
        <v>17.63</v>
      </c>
      <c r="L312">
        <v>14.103999999999999</v>
      </c>
      <c r="M312">
        <v>10.577999999999999</v>
      </c>
      <c r="O312" s="6">
        <v>202007</v>
      </c>
      <c r="P312" s="4">
        <v>202008</v>
      </c>
      <c r="Q312" s="9">
        <f t="shared" si="8"/>
        <v>0</v>
      </c>
      <c r="R312">
        <v>2020</v>
      </c>
      <c r="S312">
        <v>2020</v>
      </c>
      <c r="T312" t="s">
        <v>281</v>
      </c>
      <c r="U312" s="14">
        <f t="shared" si="9"/>
        <v>10.577999999999999</v>
      </c>
    </row>
    <row r="313" spans="1:21" x14ac:dyDescent="0.25">
      <c r="A313" t="s">
        <v>60</v>
      </c>
      <c r="B313" t="s">
        <v>61</v>
      </c>
      <c r="C313">
        <v>10026946</v>
      </c>
      <c r="D313" t="s">
        <v>152</v>
      </c>
      <c r="E313" t="s">
        <v>10</v>
      </c>
      <c r="F313" t="s">
        <v>153</v>
      </c>
      <c r="G313" s="9">
        <v>4325.79</v>
      </c>
      <c r="H313" s="9">
        <v>648.86850000000004</v>
      </c>
      <c r="I313">
        <v>648.86850000000004</v>
      </c>
      <c r="J313">
        <v>432.57900000000001</v>
      </c>
      <c r="K313">
        <v>1081.4475</v>
      </c>
      <c r="L313">
        <v>865.15800000000002</v>
      </c>
      <c r="M313">
        <v>648.86850000000004</v>
      </c>
      <c r="O313" s="6">
        <v>202007</v>
      </c>
      <c r="P313" s="4">
        <v>202008</v>
      </c>
      <c r="Q313" s="9">
        <f t="shared" si="8"/>
        <v>0</v>
      </c>
      <c r="R313">
        <v>2020</v>
      </c>
      <c r="S313">
        <v>2020</v>
      </c>
      <c r="T313" t="s">
        <v>281</v>
      </c>
      <c r="U313" s="14">
        <f t="shared" si="9"/>
        <v>648.86850000000004</v>
      </c>
    </row>
    <row r="314" spans="1:21" x14ac:dyDescent="0.25">
      <c r="A314" t="s">
        <v>60</v>
      </c>
      <c r="B314" t="s">
        <v>61</v>
      </c>
      <c r="C314">
        <v>10027078</v>
      </c>
      <c r="D314" t="s">
        <v>211</v>
      </c>
      <c r="E314" t="s">
        <v>10</v>
      </c>
      <c r="F314" t="s">
        <v>212</v>
      </c>
      <c r="G314" s="9">
        <v>-4339.5</v>
      </c>
      <c r="H314" s="9">
        <v>-650.92499999999995</v>
      </c>
      <c r="I314">
        <v>-650.92499999999995</v>
      </c>
      <c r="J314">
        <v>-433.95</v>
      </c>
      <c r="K314">
        <v>-1084.875</v>
      </c>
      <c r="L314">
        <v>-867.9</v>
      </c>
      <c r="M314">
        <v>-650.92499999999995</v>
      </c>
      <c r="O314" s="6">
        <v>202007</v>
      </c>
      <c r="P314" s="4">
        <v>202008</v>
      </c>
      <c r="Q314" s="9">
        <f t="shared" si="8"/>
        <v>0</v>
      </c>
      <c r="R314">
        <v>2020</v>
      </c>
      <c r="S314">
        <v>2020</v>
      </c>
      <c r="T314" t="s">
        <v>281</v>
      </c>
      <c r="U314" s="14">
        <f t="shared" si="9"/>
        <v>-650.92499999999995</v>
      </c>
    </row>
    <row r="315" spans="1:21" x14ac:dyDescent="0.25">
      <c r="A315" t="s">
        <v>60</v>
      </c>
      <c r="B315" t="s">
        <v>61</v>
      </c>
      <c r="C315">
        <v>10026956</v>
      </c>
      <c r="D315" t="s">
        <v>233</v>
      </c>
      <c r="E315" t="s">
        <v>10</v>
      </c>
      <c r="F315" t="s">
        <v>234</v>
      </c>
      <c r="G315" s="9">
        <v>8654.24</v>
      </c>
      <c r="H315" s="9">
        <v>1298.136</v>
      </c>
      <c r="I315">
        <v>1298.136</v>
      </c>
      <c r="J315">
        <v>865.42399999999998</v>
      </c>
      <c r="K315">
        <v>2163.56</v>
      </c>
      <c r="L315">
        <v>1730.848</v>
      </c>
      <c r="M315">
        <v>1298.136</v>
      </c>
      <c r="O315" s="6">
        <v>202007</v>
      </c>
      <c r="P315" s="4">
        <v>202008</v>
      </c>
      <c r="Q315" s="9">
        <f t="shared" si="8"/>
        <v>0</v>
      </c>
      <c r="R315">
        <v>2020</v>
      </c>
      <c r="S315">
        <v>2020</v>
      </c>
      <c r="T315" t="s">
        <v>281</v>
      </c>
      <c r="U315" s="14">
        <f t="shared" si="9"/>
        <v>1298.136</v>
      </c>
    </row>
    <row r="316" spans="1:21" x14ac:dyDescent="0.25">
      <c r="A316" t="s">
        <v>60</v>
      </c>
      <c r="B316" t="s">
        <v>61</v>
      </c>
      <c r="C316">
        <v>10026961</v>
      </c>
      <c r="D316" t="s">
        <v>95</v>
      </c>
      <c r="E316" t="s">
        <v>10</v>
      </c>
      <c r="F316" t="s">
        <v>96</v>
      </c>
      <c r="G316" s="9">
        <v>1827.64</v>
      </c>
      <c r="H316" s="9">
        <v>274.14600000000002</v>
      </c>
      <c r="I316">
        <v>274.14600000000002</v>
      </c>
      <c r="J316">
        <v>182.76400000000001</v>
      </c>
      <c r="K316">
        <v>456.91</v>
      </c>
      <c r="L316">
        <v>365.52800000000002</v>
      </c>
      <c r="M316">
        <v>274.14600000000002</v>
      </c>
      <c r="O316" s="6">
        <v>202007</v>
      </c>
      <c r="P316" s="4">
        <v>202008</v>
      </c>
      <c r="Q316" s="9">
        <f t="shared" si="8"/>
        <v>0</v>
      </c>
      <c r="R316">
        <v>2020</v>
      </c>
      <c r="S316">
        <v>2020</v>
      </c>
      <c r="T316" t="s">
        <v>281</v>
      </c>
      <c r="U316" s="14">
        <f t="shared" si="9"/>
        <v>274.14600000000002</v>
      </c>
    </row>
    <row r="317" spans="1:21" x14ac:dyDescent="0.25">
      <c r="A317" t="s">
        <v>60</v>
      </c>
      <c r="B317" t="s">
        <v>61</v>
      </c>
      <c r="C317">
        <v>10026777</v>
      </c>
      <c r="D317" t="s">
        <v>98</v>
      </c>
      <c r="E317" t="s">
        <v>10</v>
      </c>
      <c r="F317" t="s">
        <v>99</v>
      </c>
      <c r="G317" s="9">
        <v>34844.269999999997</v>
      </c>
      <c r="H317" s="9">
        <v>5226.6405000000004</v>
      </c>
      <c r="I317">
        <v>5226.6405000000004</v>
      </c>
      <c r="J317">
        <v>3484.4270000000001</v>
      </c>
      <c r="K317">
        <v>8711.0674999999992</v>
      </c>
      <c r="L317">
        <v>6968.8540000000003</v>
      </c>
      <c r="M317">
        <v>5226.6405000000004</v>
      </c>
      <c r="O317" s="6">
        <v>202007</v>
      </c>
      <c r="P317" s="4">
        <v>202008</v>
      </c>
      <c r="Q317" s="9">
        <f t="shared" si="8"/>
        <v>0</v>
      </c>
      <c r="R317">
        <v>2020</v>
      </c>
      <c r="S317">
        <v>2020</v>
      </c>
      <c r="T317" t="s">
        <v>281</v>
      </c>
      <c r="U317" s="14">
        <f t="shared" si="9"/>
        <v>5226.6405000000004</v>
      </c>
    </row>
    <row r="318" spans="1:21" x14ac:dyDescent="0.25">
      <c r="A318" t="s">
        <v>60</v>
      </c>
      <c r="B318" t="s">
        <v>61</v>
      </c>
      <c r="C318">
        <v>10025721</v>
      </c>
      <c r="D318" t="s">
        <v>205</v>
      </c>
      <c r="E318" t="s">
        <v>10</v>
      </c>
      <c r="F318" t="s">
        <v>206</v>
      </c>
      <c r="G318" s="9">
        <v>8070.8</v>
      </c>
      <c r="H318" s="9">
        <v>1210.6199999999999</v>
      </c>
      <c r="I318">
        <v>1210.6199999999999</v>
      </c>
      <c r="J318">
        <v>807.08</v>
      </c>
      <c r="K318">
        <v>2017.7</v>
      </c>
      <c r="L318">
        <v>1614.16</v>
      </c>
      <c r="M318">
        <v>1210.6199999999999</v>
      </c>
      <c r="O318" s="6">
        <v>202007</v>
      </c>
      <c r="P318" s="4">
        <v>202008</v>
      </c>
      <c r="Q318" s="9">
        <f t="shared" si="8"/>
        <v>0</v>
      </c>
      <c r="R318">
        <v>2020</v>
      </c>
      <c r="S318">
        <v>2020</v>
      </c>
      <c r="T318" t="s">
        <v>281</v>
      </c>
      <c r="U318" s="14">
        <f t="shared" si="9"/>
        <v>1210.6199999999999</v>
      </c>
    </row>
    <row r="319" spans="1:21" x14ac:dyDescent="0.25">
      <c r="A319" t="s">
        <v>60</v>
      </c>
      <c r="B319" t="s">
        <v>61</v>
      </c>
      <c r="C319">
        <v>10026947</v>
      </c>
      <c r="D319" t="s">
        <v>182</v>
      </c>
      <c r="E319" t="s">
        <v>10</v>
      </c>
      <c r="F319" t="s">
        <v>183</v>
      </c>
      <c r="G319" s="9">
        <v>-166.67</v>
      </c>
      <c r="H319" s="9">
        <v>-25.000499999999999</v>
      </c>
      <c r="I319">
        <v>-25.000499999999999</v>
      </c>
      <c r="J319">
        <v>-16.667000000000002</v>
      </c>
      <c r="K319">
        <v>-41.667499999999997</v>
      </c>
      <c r="L319">
        <v>-33.334000000000003</v>
      </c>
      <c r="M319">
        <v>-25.000499999999999</v>
      </c>
      <c r="O319" s="6">
        <v>202007</v>
      </c>
      <c r="P319" s="4">
        <v>202008</v>
      </c>
      <c r="Q319" s="9">
        <f t="shared" si="8"/>
        <v>0</v>
      </c>
      <c r="R319">
        <v>2020</v>
      </c>
      <c r="S319">
        <v>2020</v>
      </c>
      <c r="T319" t="s">
        <v>281</v>
      </c>
      <c r="U319" s="14">
        <f t="shared" si="9"/>
        <v>-25.000499999999999</v>
      </c>
    </row>
    <row r="320" spans="1:21" x14ac:dyDescent="0.25">
      <c r="A320" t="s">
        <v>60</v>
      </c>
      <c r="B320" t="s">
        <v>61</v>
      </c>
      <c r="C320">
        <v>10025719</v>
      </c>
      <c r="D320" t="s">
        <v>158</v>
      </c>
      <c r="E320" t="s">
        <v>10</v>
      </c>
      <c r="F320" t="s">
        <v>159</v>
      </c>
      <c r="G320" s="9">
        <v>4087.36</v>
      </c>
      <c r="H320" s="9">
        <v>613.10400000000004</v>
      </c>
      <c r="I320">
        <v>613.10400000000004</v>
      </c>
      <c r="J320">
        <v>408.73599999999999</v>
      </c>
      <c r="K320">
        <v>1021.84</v>
      </c>
      <c r="L320">
        <v>817.47199999999998</v>
      </c>
      <c r="M320">
        <v>613.10400000000004</v>
      </c>
      <c r="O320" s="6">
        <v>202007</v>
      </c>
      <c r="P320" s="4">
        <v>202008</v>
      </c>
      <c r="Q320" s="9">
        <f t="shared" si="8"/>
        <v>0</v>
      </c>
      <c r="R320">
        <v>2020</v>
      </c>
      <c r="S320">
        <v>2020</v>
      </c>
      <c r="T320" t="s">
        <v>281</v>
      </c>
      <c r="U320" s="14">
        <f t="shared" si="9"/>
        <v>613.10400000000004</v>
      </c>
    </row>
    <row r="321" spans="1:21" x14ac:dyDescent="0.25">
      <c r="A321" t="s">
        <v>60</v>
      </c>
      <c r="B321" t="s">
        <v>61</v>
      </c>
      <c r="C321">
        <v>10026798</v>
      </c>
      <c r="D321" t="s">
        <v>13</v>
      </c>
      <c r="E321" t="s">
        <v>10</v>
      </c>
      <c r="F321" t="s">
        <v>14</v>
      </c>
      <c r="G321" s="9">
        <v>77973.149999999994</v>
      </c>
      <c r="H321" s="9">
        <v>11695.9725</v>
      </c>
      <c r="I321">
        <v>11695.9725</v>
      </c>
      <c r="J321">
        <v>7797.3149999999996</v>
      </c>
      <c r="K321">
        <v>19493.287499999999</v>
      </c>
      <c r="L321">
        <v>15594.63</v>
      </c>
      <c r="M321">
        <v>11695.9725</v>
      </c>
      <c r="O321" s="6">
        <v>202007</v>
      </c>
      <c r="P321" s="4">
        <v>202008</v>
      </c>
      <c r="Q321" s="9">
        <f t="shared" si="8"/>
        <v>0</v>
      </c>
      <c r="R321">
        <v>2020</v>
      </c>
      <c r="S321">
        <v>2020</v>
      </c>
      <c r="T321" t="s">
        <v>281</v>
      </c>
      <c r="U321" s="14">
        <f t="shared" si="9"/>
        <v>11695.9725</v>
      </c>
    </row>
    <row r="322" spans="1:21" x14ac:dyDescent="0.25">
      <c r="A322" t="s">
        <v>60</v>
      </c>
      <c r="B322" t="s">
        <v>61</v>
      </c>
      <c r="C322">
        <v>10027001</v>
      </c>
      <c r="D322" t="s">
        <v>140</v>
      </c>
      <c r="E322" t="s">
        <v>10</v>
      </c>
      <c r="F322" t="s">
        <v>141</v>
      </c>
      <c r="G322" s="9">
        <v>-61238.87</v>
      </c>
      <c r="H322" s="9">
        <v>-9185.8305</v>
      </c>
      <c r="I322">
        <v>-9185.8305</v>
      </c>
      <c r="J322">
        <v>-6123.8869999999997</v>
      </c>
      <c r="K322">
        <v>-15309.717500000001</v>
      </c>
      <c r="L322">
        <v>-12247.773999999999</v>
      </c>
      <c r="M322">
        <v>-9185.8305</v>
      </c>
      <c r="O322" s="6">
        <v>202007</v>
      </c>
      <c r="P322" s="4">
        <v>202008</v>
      </c>
      <c r="Q322" s="9">
        <f t="shared" si="8"/>
        <v>0</v>
      </c>
      <c r="R322">
        <v>2020</v>
      </c>
      <c r="S322">
        <v>2020</v>
      </c>
      <c r="T322" t="s">
        <v>281</v>
      </c>
      <c r="U322" s="14">
        <f t="shared" si="9"/>
        <v>-9185.8305</v>
      </c>
    </row>
    <row r="323" spans="1:21" x14ac:dyDescent="0.25">
      <c r="A323" t="s">
        <v>60</v>
      </c>
      <c r="B323" t="s">
        <v>61</v>
      </c>
      <c r="C323">
        <v>10026996</v>
      </c>
      <c r="D323" t="s">
        <v>231</v>
      </c>
      <c r="E323" t="s">
        <v>10</v>
      </c>
      <c r="F323" t="s">
        <v>232</v>
      </c>
      <c r="G323" s="9">
        <v>80309</v>
      </c>
      <c r="H323" s="9">
        <v>12046.35</v>
      </c>
      <c r="I323">
        <v>12046.35</v>
      </c>
      <c r="J323">
        <v>8030.9</v>
      </c>
      <c r="K323">
        <v>20077.25</v>
      </c>
      <c r="L323">
        <v>16061.8</v>
      </c>
      <c r="M323">
        <v>12046.35</v>
      </c>
      <c r="O323" s="6">
        <v>202007</v>
      </c>
      <c r="P323" s="4">
        <v>202008</v>
      </c>
      <c r="Q323" s="9">
        <f t="shared" ref="Q323:Q386" si="10">N323*-1</f>
        <v>0</v>
      </c>
      <c r="R323">
        <v>2020</v>
      </c>
      <c r="S323">
        <v>2020</v>
      </c>
      <c r="T323" t="s">
        <v>281</v>
      </c>
      <c r="U323" s="14">
        <f t="shared" ref="U323:U386" si="11">H323+Q323</f>
        <v>12046.35</v>
      </c>
    </row>
    <row r="324" spans="1:21" x14ac:dyDescent="0.25">
      <c r="A324" t="s">
        <v>60</v>
      </c>
      <c r="B324" t="s">
        <v>61</v>
      </c>
      <c r="C324">
        <v>10026953</v>
      </c>
      <c r="D324" t="s">
        <v>188</v>
      </c>
      <c r="E324" t="s">
        <v>10</v>
      </c>
      <c r="F324" t="s">
        <v>189</v>
      </c>
      <c r="G324" s="9">
        <v>914.31</v>
      </c>
      <c r="H324" s="9">
        <v>137.1465</v>
      </c>
      <c r="I324">
        <v>137.1465</v>
      </c>
      <c r="J324">
        <v>91.430999999999997</v>
      </c>
      <c r="K324">
        <v>228.57749999999999</v>
      </c>
      <c r="L324">
        <v>182.86199999999999</v>
      </c>
      <c r="M324">
        <v>137.1465</v>
      </c>
      <c r="O324" s="6">
        <v>202007</v>
      </c>
      <c r="P324" s="4">
        <v>202008</v>
      </c>
      <c r="Q324" s="9">
        <f t="shared" si="10"/>
        <v>0</v>
      </c>
      <c r="R324">
        <v>2020</v>
      </c>
      <c r="S324">
        <v>2020</v>
      </c>
      <c r="T324" t="s">
        <v>281</v>
      </c>
      <c r="U324" s="14">
        <f t="shared" si="11"/>
        <v>137.1465</v>
      </c>
    </row>
    <row r="325" spans="1:21" x14ac:dyDescent="0.25">
      <c r="A325" t="s">
        <v>60</v>
      </c>
      <c r="B325" t="s">
        <v>61</v>
      </c>
      <c r="C325">
        <v>10027051</v>
      </c>
      <c r="D325" t="s">
        <v>226</v>
      </c>
      <c r="E325" t="s">
        <v>10</v>
      </c>
      <c r="F325" t="s">
        <v>227</v>
      </c>
      <c r="G325" s="9">
        <v>75059</v>
      </c>
      <c r="H325" s="9">
        <v>11258.85</v>
      </c>
      <c r="I325">
        <v>11258.85</v>
      </c>
      <c r="J325">
        <v>7505.9</v>
      </c>
      <c r="K325">
        <v>18764.75</v>
      </c>
      <c r="L325">
        <v>15011.8</v>
      </c>
      <c r="M325">
        <v>11258.85</v>
      </c>
      <c r="O325" s="6">
        <v>202007</v>
      </c>
      <c r="P325" s="4">
        <v>202008</v>
      </c>
      <c r="Q325" s="9">
        <f t="shared" si="10"/>
        <v>0</v>
      </c>
      <c r="R325">
        <v>2020</v>
      </c>
      <c r="S325">
        <v>2020</v>
      </c>
      <c r="T325" t="s">
        <v>281</v>
      </c>
      <c r="U325" s="14">
        <f t="shared" si="11"/>
        <v>11258.85</v>
      </c>
    </row>
    <row r="326" spans="1:21" x14ac:dyDescent="0.25">
      <c r="A326" t="s">
        <v>60</v>
      </c>
      <c r="B326" t="s">
        <v>61</v>
      </c>
      <c r="C326">
        <v>10026955</v>
      </c>
      <c r="D326" t="s">
        <v>104</v>
      </c>
      <c r="E326" t="s">
        <v>10</v>
      </c>
      <c r="F326" t="s">
        <v>105</v>
      </c>
      <c r="G326" s="9">
        <v>9520.02</v>
      </c>
      <c r="H326" s="9">
        <v>1428.0029999999999</v>
      </c>
      <c r="I326">
        <v>1428.0029999999999</v>
      </c>
      <c r="J326">
        <v>952.00199999999995</v>
      </c>
      <c r="K326">
        <v>2380.0050000000001</v>
      </c>
      <c r="L326">
        <v>1904.0039999999999</v>
      </c>
      <c r="M326">
        <v>1428.0029999999999</v>
      </c>
      <c r="O326" s="6">
        <v>202007</v>
      </c>
      <c r="P326" s="4">
        <v>202008</v>
      </c>
      <c r="Q326" s="9">
        <f t="shared" si="10"/>
        <v>0</v>
      </c>
      <c r="R326">
        <v>2020</v>
      </c>
      <c r="S326">
        <v>2020</v>
      </c>
      <c r="T326" t="s">
        <v>281</v>
      </c>
      <c r="U326" s="14">
        <f t="shared" si="11"/>
        <v>1428.0029999999999</v>
      </c>
    </row>
    <row r="327" spans="1:21" x14ac:dyDescent="0.25">
      <c r="A327" t="s">
        <v>60</v>
      </c>
      <c r="B327" t="s">
        <v>61</v>
      </c>
      <c r="C327">
        <v>10027023</v>
      </c>
      <c r="D327" t="s">
        <v>134</v>
      </c>
      <c r="E327" t="s">
        <v>10</v>
      </c>
      <c r="F327" t="s">
        <v>135</v>
      </c>
      <c r="G327" s="9">
        <v>5546.41</v>
      </c>
      <c r="H327" s="9">
        <v>831.9615</v>
      </c>
      <c r="I327">
        <v>831.9615</v>
      </c>
      <c r="J327">
        <v>554.64099999999996</v>
      </c>
      <c r="K327">
        <v>1386.6025</v>
      </c>
      <c r="L327">
        <v>1109.2819999999999</v>
      </c>
      <c r="M327">
        <v>831.9615</v>
      </c>
      <c r="O327" s="6">
        <v>202007</v>
      </c>
      <c r="P327" s="4">
        <v>202008</v>
      </c>
      <c r="Q327" s="9">
        <f t="shared" si="10"/>
        <v>0</v>
      </c>
      <c r="R327">
        <v>2020</v>
      </c>
      <c r="S327">
        <v>2020</v>
      </c>
      <c r="T327" t="s">
        <v>281</v>
      </c>
      <c r="U327" s="14">
        <f t="shared" si="11"/>
        <v>831.9615</v>
      </c>
    </row>
    <row r="328" spans="1:21" x14ac:dyDescent="0.25">
      <c r="A328" t="s">
        <v>60</v>
      </c>
      <c r="B328" t="s">
        <v>61</v>
      </c>
      <c r="C328">
        <v>10027022</v>
      </c>
      <c r="D328" t="s">
        <v>146</v>
      </c>
      <c r="E328" t="s">
        <v>10</v>
      </c>
      <c r="F328" t="s">
        <v>147</v>
      </c>
      <c r="G328" s="9">
        <v>295932.44</v>
      </c>
      <c r="H328" s="9">
        <v>44389.866000000002</v>
      </c>
      <c r="I328">
        <v>44389.866000000002</v>
      </c>
      <c r="J328">
        <v>29593.243999999999</v>
      </c>
      <c r="K328">
        <v>73983.11</v>
      </c>
      <c r="L328">
        <v>59186.487999999998</v>
      </c>
      <c r="M328">
        <v>44389.866000000002</v>
      </c>
      <c r="O328" s="6">
        <v>202007</v>
      </c>
      <c r="P328" s="4">
        <v>202008</v>
      </c>
      <c r="Q328" s="9">
        <f t="shared" si="10"/>
        <v>0</v>
      </c>
      <c r="R328">
        <v>2020</v>
      </c>
      <c r="S328">
        <v>2020</v>
      </c>
      <c r="T328" t="s">
        <v>281</v>
      </c>
      <c r="U328" s="14">
        <f t="shared" si="11"/>
        <v>44389.866000000002</v>
      </c>
    </row>
    <row r="329" spans="1:21" x14ac:dyDescent="0.25">
      <c r="A329" t="s">
        <v>60</v>
      </c>
      <c r="B329" t="s">
        <v>61</v>
      </c>
      <c r="C329">
        <v>10026997</v>
      </c>
      <c r="D329" t="s">
        <v>164</v>
      </c>
      <c r="E329" t="s">
        <v>10</v>
      </c>
      <c r="F329" t="s">
        <v>165</v>
      </c>
      <c r="G329" s="9">
        <v>-101.01</v>
      </c>
      <c r="H329" s="9">
        <v>-15.1515</v>
      </c>
      <c r="I329">
        <v>-15.1515</v>
      </c>
      <c r="J329">
        <v>-10.101000000000001</v>
      </c>
      <c r="K329">
        <v>-25.252500000000001</v>
      </c>
      <c r="L329">
        <v>-20.202000000000002</v>
      </c>
      <c r="M329">
        <v>-15.1515</v>
      </c>
      <c r="O329" s="6">
        <v>202007</v>
      </c>
      <c r="P329" s="4">
        <v>202008</v>
      </c>
      <c r="Q329" s="9">
        <f t="shared" si="10"/>
        <v>0</v>
      </c>
      <c r="R329">
        <v>2020</v>
      </c>
      <c r="S329">
        <v>2020</v>
      </c>
      <c r="T329" t="s">
        <v>281</v>
      </c>
      <c r="U329" s="14">
        <f t="shared" si="11"/>
        <v>-15.1515</v>
      </c>
    </row>
    <row r="330" spans="1:21" x14ac:dyDescent="0.25">
      <c r="A330" t="s">
        <v>60</v>
      </c>
      <c r="B330" t="s">
        <v>61</v>
      </c>
      <c r="C330">
        <v>10026969</v>
      </c>
      <c r="D330" t="s">
        <v>194</v>
      </c>
      <c r="E330" t="s">
        <v>10</v>
      </c>
      <c r="F330" t="s">
        <v>195</v>
      </c>
      <c r="G330" s="9">
        <v>-25.46</v>
      </c>
      <c r="H330" s="9">
        <v>-3.819</v>
      </c>
      <c r="I330">
        <v>-3.819</v>
      </c>
      <c r="J330">
        <v>-2.5459999999999998</v>
      </c>
      <c r="K330">
        <v>-6.3650000000000002</v>
      </c>
      <c r="L330">
        <v>-5.0919999999999996</v>
      </c>
      <c r="M330">
        <v>-3.819</v>
      </c>
      <c r="O330" s="6">
        <v>202007</v>
      </c>
      <c r="P330" s="4">
        <v>202008</v>
      </c>
      <c r="Q330" s="9">
        <f t="shared" si="10"/>
        <v>0</v>
      </c>
      <c r="R330">
        <v>2020</v>
      </c>
      <c r="S330">
        <v>2020</v>
      </c>
      <c r="T330" t="s">
        <v>281</v>
      </c>
      <c r="U330" s="14">
        <f t="shared" si="11"/>
        <v>-3.819</v>
      </c>
    </row>
    <row r="331" spans="1:21" x14ac:dyDescent="0.25">
      <c r="A331" t="s">
        <v>60</v>
      </c>
      <c r="B331" t="s">
        <v>61</v>
      </c>
      <c r="C331">
        <v>10026188</v>
      </c>
      <c r="D331" t="s">
        <v>22</v>
      </c>
      <c r="E331" t="s">
        <v>10</v>
      </c>
      <c r="F331" t="s">
        <v>23</v>
      </c>
      <c r="G331" s="9">
        <v>46574.59</v>
      </c>
      <c r="H331" s="9">
        <v>6986.1885000000002</v>
      </c>
      <c r="I331">
        <v>6986.1885000000002</v>
      </c>
      <c r="J331">
        <v>4657.4589999999998</v>
      </c>
      <c r="K331">
        <v>11643.647499999999</v>
      </c>
      <c r="L331">
        <v>9314.9179999999997</v>
      </c>
      <c r="M331">
        <v>6986.1885000000002</v>
      </c>
      <c r="O331" s="6">
        <v>202007</v>
      </c>
      <c r="P331" s="4">
        <v>202008</v>
      </c>
      <c r="Q331" s="9">
        <f t="shared" si="10"/>
        <v>0</v>
      </c>
      <c r="R331">
        <v>2020</v>
      </c>
      <c r="S331">
        <v>2020</v>
      </c>
      <c r="T331" t="s">
        <v>281</v>
      </c>
      <c r="U331" s="14">
        <f t="shared" si="11"/>
        <v>6986.1885000000002</v>
      </c>
    </row>
    <row r="332" spans="1:21" x14ac:dyDescent="0.25">
      <c r="A332" t="s">
        <v>60</v>
      </c>
      <c r="B332" t="s">
        <v>61</v>
      </c>
      <c r="C332">
        <v>10026160</v>
      </c>
      <c r="D332" t="s">
        <v>110</v>
      </c>
      <c r="E332" t="s">
        <v>10</v>
      </c>
      <c r="F332" t="s">
        <v>111</v>
      </c>
      <c r="G332" s="9">
        <v>1525.8</v>
      </c>
      <c r="H332" s="9">
        <v>228.87</v>
      </c>
      <c r="I332">
        <v>228.87</v>
      </c>
      <c r="J332">
        <v>152.58000000000001</v>
      </c>
      <c r="K332">
        <v>381.45</v>
      </c>
      <c r="L332">
        <v>305.16000000000003</v>
      </c>
      <c r="M332">
        <v>228.87</v>
      </c>
      <c r="O332" s="6">
        <v>202007</v>
      </c>
      <c r="P332" s="4">
        <v>202008</v>
      </c>
      <c r="Q332" s="9">
        <f t="shared" si="10"/>
        <v>0</v>
      </c>
      <c r="R332">
        <v>2020</v>
      </c>
      <c r="S332">
        <v>2020</v>
      </c>
      <c r="T332" t="s">
        <v>281</v>
      </c>
      <c r="U332" s="14">
        <f t="shared" si="11"/>
        <v>228.87</v>
      </c>
    </row>
    <row r="333" spans="1:21" x14ac:dyDescent="0.25">
      <c r="A333" t="s">
        <v>60</v>
      </c>
      <c r="B333" t="s">
        <v>61</v>
      </c>
      <c r="C333">
        <v>10026999</v>
      </c>
      <c r="D333" t="s">
        <v>199</v>
      </c>
      <c r="E333" t="s">
        <v>10</v>
      </c>
      <c r="F333" t="s">
        <v>200</v>
      </c>
      <c r="G333" s="9">
        <v>12989.78</v>
      </c>
      <c r="H333" s="9">
        <v>1948.4670000000001</v>
      </c>
      <c r="I333">
        <v>1948.4670000000001</v>
      </c>
      <c r="J333">
        <v>1298.9780000000001</v>
      </c>
      <c r="K333">
        <v>3247.4450000000002</v>
      </c>
      <c r="L333">
        <v>2597.9560000000001</v>
      </c>
      <c r="M333">
        <v>1948.4670000000001</v>
      </c>
      <c r="O333" s="6">
        <v>202007</v>
      </c>
      <c r="P333" s="4">
        <v>202008</v>
      </c>
      <c r="Q333" s="9">
        <f t="shared" si="10"/>
        <v>0</v>
      </c>
      <c r="R333">
        <v>2020</v>
      </c>
      <c r="S333">
        <v>2020</v>
      </c>
      <c r="T333" t="s">
        <v>281</v>
      </c>
      <c r="U333" s="14">
        <f t="shared" si="11"/>
        <v>1948.4670000000001</v>
      </c>
    </row>
    <row r="334" spans="1:21" x14ac:dyDescent="0.25">
      <c r="A334" t="s">
        <v>60</v>
      </c>
      <c r="B334" t="s">
        <v>61</v>
      </c>
      <c r="C334">
        <v>10026971</v>
      </c>
      <c r="D334" t="s">
        <v>220</v>
      </c>
      <c r="E334" t="s">
        <v>10</v>
      </c>
      <c r="F334" t="s">
        <v>221</v>
      </c>
      <c r="G334" s="9">
        <v>326.02999999999997</v>
      </c>
      <c r="H334" s="9">
        <v>48.904499999999999</v>
      </c>
      <c r="I334">
        <v>48.904499999999999</v>
      </c>
      <c r="J334">
        <v>32.603000000000002</v>
      </c>
      <c r="K334">
        <v>81.507499999999993</v>
      </c>
      <c r="L334">
        <v>65.206000000000003</v>
      </c>
      <c r="M334">
        <v>48.904499999999999</v>
      </c>
      <c r="O334" s="6">
        <v>202007</v>
      </c>
      <c r="P334" s="4">
        <v>202008</v>
      </c>
      <c r="Q334" s="9">
        <f t="shared" si="10"/>
        <v>0</v>
      </c>
      <c r="R334">
        <v>2020</v>
      </c>
      <c r="S334">
        <v>2020</v>
      </c>
      <c r="T334" t="s">
        <v>281</v>
      </c>
      <c r="U334" s="14">
        <f t="shared" si="11"/>
        <v>48.904499999999999</v>
      </c>
    </row>
    <row r="335" spans="1:21" x14ac:dyDescent="0.25">
      <c r="A335" t="s">
        <v>60</v>
      </c>
      <c r="B335" t="s">
        <v>61</v>
      </c>
      <c r="C335">
        <v>10026957</v>
      </c>
      <c r="D335" t="s">
        <v>86</v>
      </c>
      <c r="E335" t="s">
        <v>10</v>
      </c>
      <c r="F335" t="s">
        <v>87</v>
      </c>
      <c r="G335" s="9">
        <v>2066.7600000000002</v>
      </c>
      <c r="H335" s="9">
        <v>310.01400000000001</v>
      </c>
      <c r="I335">
        <v>310.01400000000001</v>
      </c>
      <c r="J335">
        <v>206.67599999999999</v>
      </c>
      <c r="K335">
        <v>516.69000000000005</v>
      </c>
      <c r="L335">
        <v>413.35199999999998</v>
      </c>
      <c r="M335">
        <v>310.01400000000001</v>
      </c>
      <c r="O335" s="6">
        <v>202007</v>
      </c>
      <c r="P335" s="4">
        <v>202008</v>
      </c>
      <c r="Q335" s="9">
        <f t="shared" si="10"/>
        <v>0</v>
      </c>
      <c r="R335">
        <v>2020</v>
      </c>
      <c r="S335">
        <v>2020</v>
      </c>
      <c r="T335" t="s">
        <v>281</v>
      </c>
      <c r="U335" s="14">
        <f t="shared" si="11"/>
        <v>310.01400000000001</v>
      </c>
    </row>
    <row r="336" spans="1:21" x14ac:dyDescent="0.25">
      <c r="A336" t="s">
        <v>60</v>
      </c>
      <c r="B336" t="s">
        <v>61</v>
      </c>
      <c r="C336">
        <v>10026993</v>
      </c>
      <c r="D336" t="s">
        <v>149</v>
      </c>
      <c r="E336" t="s">
        <v>10</v>
      </c>
      <c r="F336" t="s">
        <v>150</v>
      </c>
      <c r="G336" s="9">
        <v>-191.55</v>
      </c>
      <c r="H336" s="9">
        <v>-28.732500000000002</v>
      </c>
      <c r="I336">
        <v>-28.732500000000002</v>
      </c>
      <c r="J336">
        <v>-19.155000000000001</v>
      </c>
      <c r="K336">
        <v>-47.887500000000003</v>
      </c>
      <c r="L336">
        <v>-38.31</v>
      </c>
      <c r="M336">
        <v>-28.732500000000002</v>
      </c>
      <c r="O336" s="6">
        <v>202007</v>
      </c>
      <c r="P336" s="4">
        <v>202008</v>
      </c>
      <c r="Q336" s="9">
        <f t="shared" si="10"/>
        <v>0</v>
      </c>
      <c r="R336">
        <v>2020</v>
      </c>
      <c r="S336">
        <v>2020</v>
      </c>
      <c r="T336" t="s">
        <v>281</v>
      </c>
      <c r="U336" s="14">
        <f t="shared" si="11"/>
        <v>-28.732500000000002</v>
      </c>
    </row>
    <row r="337" spans="1:21" x14ac:dyDescent="0.25">
      <c r="A337" t="s">
        <v>60</v>
      </c>
      <c r="B337" t="s">
        <v>61</v>
      </c>
      <c r="C337">
        <v>10026994</v>
      </c>
      <c r="D337" t="s">
        <v>202</v>
      </c>
      <c r="E337" t="s">
        <v>10</v>
      </c>
      <c r="F337" t="s">
        <v>203</v>
      </c>
      <c r="G337" s="9">
        <v>5687.21</v>
      </c>
      <c r="H337" s="9">
        <v>853.08150000000001</v>
      </c>
      <c r="I337">
        <v>853.08150000000001</v>
      </c>
      <c r="J337">
        <v>568.721</v>
      </c>
      <c r="K337">
        <v>1421.8025</v>
      </c>
      <c r="L337">
        <v>1137.442</v>
      </c>
      <c r="M337">
        <v>853.08150000000001</v>
      </c>
      <c r="O337" s="6">
        <v>202007</v>
      </c>
      <c r="P337" s="4">
        <v>202008</v>
      </c>
      <c r="Q337" s="9">
        <f t="shared" si="10"/>
        <v>0</v>
      </c>
      <c r="R337">
        <v>2020</v>
      </c>
      <c r="S337">
        <v>2020</v>
      </c>
      <c r="T337" t="s">
        <v>281</v>
      </c>
      <c r="U337" s="14">
        <f t="shared" si="11"/>
        <v>853.08150000000001</v>
      </c>
    </row>
    <row r="338" spans="1:21" x14ac:dyDescent="0.25">
      <c r="A338" t="s">
        <v>60</v>
      </c>
      <c r="B338" t="s">
        <v>61</v>
      </c>
      <c r="C338">
        <v>10026998</v>
      </c>
      <c r="D338" t="s">
        <v>170</v>
      </c>
      <c r="E338" t="s">
        <v>10</v>
      </c>
      <c r="F338" t="s">
        <v>171</v>
      </c>
      <c r="G338" s="9">
        <v>3210.2</v>
      </c>
      <c r="H338" s="9">
        <v>481.53</v>
      </c>
      <c r="I338">
        <v>481.53</v>
      </c>
      <c r="J338">
        <v>321.02</v>
      </c>
      <c r="K338">
        <v>802.55</v>
      </c>
      <c r="L338">
        <v>642.04</v>
      </c>
      <c r="M338">
        <v>481.53</v>
      </c>
      <c r="O338" s="6">
        <v>202007</v>
      </c>
      <c r="P338" s="4">
        <v>202008</v>
      </c>
      <c r="Q338" s="9">
        <f t="shared" si="10"/>
        <v>0</v>
      </c>
      <c r="R338">
        <v>2020</v>
      </c>
      <c r="S338">
        <v>2020</v>
      </c>
      <c r="T338" t="s">
        <v>281</v>
      </c>
      <c r="U338" s="14">
        <f t="shared" si="11"/>
        <v>481.53</v>
      </c>
    </row>
    <row r="339" spans="1:21" x14ac:dyDescent="0.25">
      <c r="A339" t="s">
        <v>60</v>
      </c>
      <c r="B339" t="s">
        <v>61</v>
      </c>
      <c r="C339">
        <v>10026939</v>
      </c>
      <c r="D339" t="s">
        <v>179</v>
      </c>
      <c r="E339" t="s">
        <v>10</v>
      </c>
      <c r="F339" t="s">
        <v>180</v>
      </c>
      <c r="G339" s="9">
        <v>50000</v>
      </c>
      <c r="H339" s="9">
        <v>7500</v>
      </c>
      <c r="I339">
        <v>7500</v>
      </c>
      <c r="J339">
        <v>5000</v>
      </c>
      <c r="K339">
        <v>12500</v>
      </c>
      <c r="L339">
        <v>10000</v>
      </c>
      <c r="M339">
        <v>7500</v>
      </c>
      <c r="O339" s="6">
        <v>202007</v>
      </c>
      <c r="P339" s="4">
        <v>202008</v>
      </c>
      <c r="Q339" s="9">
        <f t="shared" si="10"/>
        <v>0</v>
      </c>
      <c r="R339">
        <v>2020</v>
      </c>
      <c r="S339">
        <v>2020</v>
      </c>
      <c r="T339" t="s">
        <v>281</v>
      </c>
      <c r="U339" s="14">
        <f t="shared" si="11"/>
        <v>7500</v>
      </c>
    </row>
    <row r="340" spans="1:21" x14ac:dyDescent="0.25">
      <c r="A340" t="s">
        <v>60</v>
      </c>
      <c r="B340" t="s">
        <v>61</v>
      </c>
      <c r="C340">
        <v>10026780</v>
      </c>
      <c r="D340" t="s">
        <v>128</v>
      </c>
      <c r="E340" t="s">
        <v>10</v>
      </c>
      <c r="F340" t="s">
        <v>129</v>
      </c>
      <c r="G340" s="9">
        <v>148480</v>
      </c>
      <c r="H340" s="9">
        <v>22272</v>
      </c>
      <c r="I340">
        <v>22272</v>
      </c>
      <c r="J340">
        <v>14848</v>
      </c>
      <c r="K340">
        <v>37120</v>
      </c>
      <c r="L340">
        <v>29696</v>
      </c>
      <c r="M340">
        <v>22272</v>
      </c>
      <c r="N340" s="9">
        <v>13363.199999999999</v>
      </c>
      <c r="O340" s="6">
        <v>202007</v>
      </c>
      <c r="P340" s="4">
        <v>202008</v>
      </c>
      <c r="Q340" s="9">
        <f t="shared" si="10"/>
        <v>-13363.199999999999</v>
      </c>
      <c r="R340">
        <v>2020</v>
      </c>
      <c r="S340">
        <v>2020</v>
      </c>
      <c r="T340" t="s">
        <v>281</v>
      </c>
      <c r="U340" s="14">
        <f t="shared" si="11"/>
        <v>8908.8000000000011</v>
      </c>
    </row>
    <row r="341" spans="1:21" x14ac:dyDescent="0.25">
      <c r="A341" t="s">
        <v>6</v>
      </c>
      <c r="B341" t="s">
        <v>7</v>
      </c>
      <c r="C341">
        <v>10026940</v>
      </c>
      <c r="D341" t="s">
        <v>74</v>
      </c>
      <c r="E341" t="s">
        <v>10</v>
      </c>
      <c r="F341" t="s">
        <v>75</v>
      </c>
      <c r="G341" s="9">
        <v>24971.33</v>
      </c>
      <c r="H341" s="9">
        <v>3745.6995000000002</v>
      </c>
      <c r="I341">
        <v>3745.6995000000002</v>
      </c>
      <c r="J341">
        <v>2497.1329999999998</v>
      </c>
      <c r="K341">
        <v>6242.8325000000004</v>
      </c>
      <c r="L341">
        <v>4994.2659999999996</v>
      </c>
      <c r="M341">
        <v>3745.6995000000002</v>
      </c>
      <c r="O341" s="6">
        <v>202008</v>
      </c>
      <c r="P341" s="4">
        <v>202009</v>
      </c>
      <c r="Q341" s="9">
        <f t="shared" si="10"/>
        <v>0</v>
      </c>
      <c r="R341">
        <v>2020</v>
      </c>
      <c r="S341">
        <v>2020</v>
      </c>
      <c r="T341" t="s">
        <v>281</v>
      </c>
      <c r="U341" s="14">
        <f t="shared" si="11"/>
        <v>3745.6995000000002</v>
      </c>
    </row>
    <row r="342" spans="1:21" x14ac:dyDescent="0.25">
      <c r="A342" t="s">
        <v>6</v>
      </c>
      <c r="B342" t="s">
        <v>7</v>
      </c>
      <c r="C342">
        <v>10027078</v>
      </c>
      <c r="D342" t="s">
        <v>211</v>
      </c>
      <c r="E342" t="s">
        <v>10</v>
      </c>
      <c r="F342" t="s">
        <v>212</v>
      </c>
      <c r="G342" s="9">
        <v>103264.49</v>
      </c>
      <c r="H342" s="9">
        <v>15489.673500000001</v>
      </c>
      <c r="I342">
        <v>15489.673500000001</v>
      </c>
      <c r="J342">
        <v>10326.449000000001</v>
      </c>
      <c r="K342">
        <v>25816.122500000001</v>
      </c>
      <c r="L342">
        <v>20652.898000000001</v>
      </c>
      <c r="M342">
        <v>15489.673500000001</v>
      </c>
      <c r="O342" s="6">
        <v>202008</v>
      </c>
      <c r="P342" s="4">
        <v>202009</v>
      </c>
      <c r="Q342" s="9">
        <f t="shared" si="10"/>
        <v>0</v>
      </c>
      <c r="R342">
        <v>2020</v>
      </c>
      <c r="S342">
        <v>2020</v>
      </c>
      <c r="T342" t="s">
        <v>281</v>
      </c>
      <c r="U342" s="14">
        <f t="shared" si="11"/>
        <v>15489.673500000001</v>
      </c>
    </row>
    <row r="343" spans="1:21" x14ac:dyDescent="0.25">
      <c r="A343" t="s">
        <v>6</v>
      </c>
      <c r="B343" t="s">
        <v>7</v>
      </c>
      <c r="C343">
        <v>10026967</v>
      </c>
      <c r="D343" t="s">
        <v>235</v>
      </c>
      <c r="E343" t="s">
        <v>10</v>
      </c>
      <c r="F343" t="s">
        <v>236</v>
      </c>
      <c r="G343" s="9">
        <v>50000</v>
      </c>
      <c r="H343" s="9">
        <v>7500</v>
      </c>
      <c r="I343">
        <v>7500</v>
      </c>
      <c r="J343">
        <v>5000</v>
      </c>
      <c r="K343">
        <v>12500</v>
      </c>
      <c r="L343">
        <v>10000</v>
      </c>
      <c r="M343">
        <v>7500</v>
      </c>
      <c r="O343" s="6">
        <v>202008</v>
      </c>
      <c r="P343" s="4">
        <v>202009</v>
      </c>
      <c r="Q343" s="9">
        <f t="shared" si="10"/>
        <v>0</v>
      </c>
      <c r="R343">
        <v>2020</v>
      </c>
      <c r="S343">
        <v>2020</v>
      </c>
      <c r="T343" t="s">
        <v>281</v>
      </c>
      <c r="U343" s="14">
        <f t="shared" si="11"/>
        <v>7500</v>
      </c>
    </row>
    <row r="344" spans="1:21" x14ac:dyDescent="0.25">
      <c r="A344" t="s">
        <v>6</v>
      </c>
      <c r="B344" t="s">
        <v>7</v>
      </c>
      <c r="C344">
        <v>10026947</v>
      </c>
      <c r="D344" t="s">
        <v>182</v>
      </c>
      <c r="E344" t="s">
        <v>10</v>
      </c>
      <c r="F344" t="s">
        <v>183</v>
      </c>
      <c r="G344" s="9">
        <v>27245</v>
      </c>
      <c r="H344" s="9">
        <v>4086.75</v>
      </c>
      <c r="I344">
        <v>4086.75</v>
      </c>
      <c r="J344">
        <v>2724.5</v>
      </c>
      <c r="K344">
        <v>6811.25</v>
      </c>
      <c r="L344">
        <v>5449</v>
      </c>
      <c r="M344">
        <v>4086.75</v>
      </c>
      <c r="O344" s="6">
        <v>202008</v>
      </c>
      <c r="P344" s="4">
        <v>202009</v>
      </c>
      <c r="Q344" s="9">
        <f t="shared" si="10"/>
        <v>0</v>
      </c>
      <c r="R344">
        <v>2020</v>
      </c>
      <c r="S344">
        <v>2020</v>
      </c>
      <c r="T344" t="s">
        <v>281</v>
      </c>
      <c r="U344" s="14">
        <f t="shared" si="11"/>
        <v>4086.75</v>
      </c>
    </row>
    <row r="345" spans="1:21" x14ac:dyDescent="0.25">
      <c r="A345" t="s">
        <v>6</v>
      </c>
      <c r="B345" t="s">
        <v>7</v>
      </c>
      <c r="C345">
        <v>10026981</v>
      </c>
      <c r="D345" t="s">
        <v>237</v>
      </c>
      <c r="E345" t="s">
        <v>10</v>
      </c>
      <c r="F345" t="s">
        <v>238</v>
      </c>
      <c r="G345" s="9">
        <v>53.16</v>
      </c>
      <c r="H345" s="9">
        <v>7.9740000000000002</v>
      </c>
      <c r="I345">
        <v>7.9740000000000002</v>
      </c>
      <c r="J345">
        <v>5.3159999999999998</v>
      </c>
      <c r="K345">
        <v>13.29</v>
      </c>
      <c r="L345">
        <v>10.632</v>
      </c>
      <c r="M345">
        <v>7.9740000000000002</v>
      </c>
      <c r="O345" s="6">
        <v>202008</v>
      </c>
      <c r="P345" s="4">
        <v>202009</v>
      </c>
      <c r="Q345" s="9">
        <f t="shared" si="10"/>
        <v>0</v>
      </c>
      <c r="R345">
        <v>2020</v>
      </c>
      <c r="S345">
        <v>2020</v>
      </c>
      <c r="T345" t="s">
        <v>281</v>
      </c>
      <c r="U345" s="14">
        <f t="shared" si="11"/>
        <v>7.9740000000000002</v>
      </c>
    </row>
    <row r="346" spans="1:21" x14ac:dyDescent="0.25">
      <c r="A346" t="s">
        <v>6</v>
      </c>
      <c r="B346" t="s">
        <v>7</v>
      </c>
      <c r="C346">
        <v>10026798</v>
      </c>
      <c r="D346" t="s">
        <v>13</v>
      </c>
      <c r="E346" t="s">
        <v>10</v>
      </c>
      <c r="F346" t="s">
        <v>14</v>
      </c>
      <c r="G346" s="9">
        <v>53845.2</v>
      </c>
      <c r="H346" s="9">
        <v>8076.78</v>
      </c>
      <c r="I346">
        <v>8076.78</v>
      </c>
      <c r="J346">
        <v>5384.52</v>
      </c>
      <c r="K346">
        <v>13461.3</v>
      </c>
      <c r="L346">
        <v>10769.04</v>
      </c>
      <c r="M346">
        <v>8076.78</v>
      </c>
      <c r="O346" s="6">
        <v>202008</v>
      </c>
      <c r="P346" s="4">
        <v>202009</v>
      </c>
      <c r="Q346" s="9">
        <f t="shared" si="10"/>
        <v>0</v>
      </c>
      <c r="R346">
        <v>2020</v>
      </c>
      <c r="S346">
        <v>2020</v>
      </c>
      <c r="T346" t="s">
        <v>281</v>
      </c>
      <c r="U346" s="14">
        <f t="shared" si="11"/>
        <v>8076.78</v>
      </c>
    </row>
    <row r="347" spans="1:21" x14ac:dyDescent="0.25">
      <c r="A347" t="s">
        <v>6</v>
      </c>
      <c r="B347" t="s">
        <v>7</v>
      </c>
      <c r="C347">
        <v>10023681</v>
      </c>
      <c r="D347" t="s">
        <v>185</v>
      </c>
      <c r="E347" t="s">
        <v>10</v>
      </c>
      <c r="F347" t="s">
        <v>186</v>
      </c>
      <c r="G347" s="9">
        <v>-180.37</v>
      </c>
      <c r="H347" s="9">
        <v>-27.055499999999999</v>
      </c>
      <c r="I347">
        <v>-27.055499999999999</v>
      </c>
      <c r="J347">
        <v>-18.036999999999999</v>
      </c>
      <c r="K347">
        <v>-45.092500000000001</v>
      </c>
      <c r="L347">
        <v>-36.073999999999998</v>
      </c>
      <c r="M347">
        <v>-27.055499999999999</v>
      </c>
      <c r="N347" s="9">
        <v>-20.291625</v>
      </c>
      <c r="O347" s="6">
        <v>202008</v>
      </c>
      <c r="P347" s="4">
        <v>202009</v>
      </c>
      <c r="Q347" s="9">
        <f t="shared" si="10"/>
        <v>20.291625</v>
      </c>
      <c r="R347">
        <v>2020</v>
      </c>
      <c r="S347">
        <v>2020</v>
      </c>
      <c r="T347" t="s">
        <v>281</v>
      </c>
      <c r="U347" s="14">
        <f t="shared" si="11"/>
        <v>-6.7638749999999987</v>
      </c>
    </row>
    <row r="348" spans="1:21" x14ac:dyDescent="0.25">
      <c r="A348" t="s">
        <v>6</v>
      </c>
      <c r="B348" t="s">
        <v>7</v>
      </c>
      <c r="C348">
        <v>10026996</v>
      </c>
      <c r="D348" t="s">
        <v>231</v>
      </c>
      <c r="E348" t="s">
        <v>10</v>
      </c>
      <c r="F348" t="s">
        <v>232</v>
      </c>
      <c r="G348" s="9">
        <v>-199.53</v>
      </c>
      <c r="H348" s="9">
        <v>-29.929500000000001</v>
      </c>
      <c r="I348">
        <v>-29.929500000000001</v>
      </c>
      <c r="J348">
        <v>-19.952999999999999</v>
      </c>
      <c r="K348">
        <v>-49.8825</v>
      </c>
      <c r="L348">
        <v>-39.905999999999999</v>
      </c>
      <c r="M348">
        <v>-29.929500000000001</v>
      </c>
      <c r="O348" s="6">
        <v>202008</v>
      </c>
      <c r="P348" s="4">
        <v>202009</v>
      </c>
      <c r="Q348" s="9">
        <f t="shared" si="10"/>
        <v>0</v>
      </c>
      <c r="R348">
        <v>2020</v>
      </c>
      <c r="S348">
        <v>2020</v>
      </c>
      <c r="T348" t="s">
        <v>281</v>
      </c>
      <c r="U348" s="14">
        <f t="shared" si="11"/>
        <v>-29.929500000000001</v>
      </c>
    </row>
    <row r="349" spans="1:21" x14ac:dyDescent="0.25">
      <c r="A349" t="s">
        <v>6</v>
      </c>
      <c r="B349" t="s">
        <v>7</v>
      </c>
      <c r="C349">
        <v>10026953</v>
      </c>
      <c r="D349" t="s">
        <v>188</v>
      </c>
      <c r="E349" t="s">
        <v>10</v>
      </c>
      <c r="F349" t="s">
        <v>189</v>
      </c>
      <c r="G349" s="9">
        <v>41459</v>
      </c>
      <c r="H349" s="9">
        <v>6218.85</v>
      </c>
      <c r="I349">
        <v>6218.85</v>
      </c>
      <c r="J349">
        <v>4145.8999999999996</v>
      </c>
      <c r="K349">
        <v>10364.75</v>
      </c>
      <c r="L349">
        <v>8291.7999999999993</v>
      </c>
      <c r="M349">
        <v>6218.85</v>
      </c>
      <c r="O349" s="6">
        <v>202008</v>
      </c>
      <c r="P349" s="4">
        <v>202009</v>
      </c>
      <c r="Q349" s="9">
        <f t="shared" si="10"/>
        <v>0</v>
      </c>
      <c r="R349">
        <v>2020</v>
      </c>
      <c r="S349">
        <v>2020</v>
      </c>
      <c r="T349" t="s">
        <v>281</v>
      </c>
      <c r="U349" s="14">
        <f t="shared" si="11"/>
        <v>6218.85</v>
      </c>
    </row>
    <row r="350" spans="1:21" x14ac:dyDescent="0.25">
      <c r="A350" t="s">
        <v>6</v>
      </c>
      <c r="B350" t="s">
        <v>7</v>
      </c>
      <c r="C350">
        <v>10027050</v>
      </c>
      <c r="D350" t="s">
        <v>217</v>
      </c>
      <c r="E350" t="s">
        <v>10</v>
      </c>
      <c r="F350" t="s">
        <v>218</v>
      </c>
      <c r="G350" s="9">
        <v>4580.4799999999996</v>
      </c>
      <c r="H350" s="9">
        <v>687.072</v>
      </c>
      <c r="I350">
        <v>687.072</v>
      </c>
      <c r="J350">
        <v>458.048</v>
      </c>
      <c r="K350">
        <v>1145.1199999999999</v>
      </c>
      <c r="L350">
        <v>916.096</v>
      </c>
      <c r="M350">
        <v>687.072</v>
      </c>
      <c r="O350" s="6">
        <v>202008</v>
      </c>
      <c r="P350" s="4">
        <v>202009</v>
      </c>
      <c r="Q350" s="9">
        <f t="shared" si="10"/>
        <v>0</v>
      </c>
      <c r="R350">
        <v>2020</v>
      </c>
      <c r="S350">
        <v>2020</v>
      </c>
      <c r="T350" t="s">
        <v>281</v>
      </c>
      <c r="U350" s="14">
        <f t="shared" si="11"/>
        <v>687.072</v>
      </c>
    </row>
    <row r="351" spans="1:21" x14ac:dyDescent="0.25">
      <c r="A351" t="s">
        <v>6</v>
      </c>
      <c r="B351" t="s">
        <v>7</v>
      </c>
      <c r="C351">
        <v>10026163</v>
      </c>
      <c r="D351" t="s">
        <v>239</v>
      </c>
      <c r="E351" t="s">
        <v>10</v>
      </c>
      <c r="F351" t="s">
        <v>240</v>
      </c>
      <c r="G351" s="9">
        <v>31842.82</v>
      </c>
      <c r="H351" s="9">
        <v>4776.4229999999998</v>
      </c>
      <c r="I351">
        <v>4776.4229999999998</v>
      </c>
      <c r="J351">
        <v>3184.2820000000002</v>
      </c>
      <c r="K351">
        <v>7960.7049999999999</v>
      </c>
      <c r="L351">
        <v>6368.5640000000003</v>
      </c>
      <c r="M351">
        <v>4776.4229999999998</v>
      </c>
      <c r="O351" s="6">
        <v>202008</v>
      </c>
      <c r="P351" s="4">
        <v>202009</v>
      </c>
      <c r="Q351" s="9">
        <f t="shared" si="10"/>
        <v>0</v>
      </c>
      <c r="R351">
        <v>2020</v>
      </c>
      <c r="S351">
        <v>2020</v>
      </c>
      <c r="T351" t="s">
        <v>281</v>
      </c>
      <c r="U351" s="14">
        <f t="shared" si="11"/>
        <v>4776.4229999999998</v>
      </c>
    </row>
    <row r="352" spans="1:21" x14ac:dyDescent="0.25">
      <c r="A352" t="s">
        <v>6</v>
      </c>
      <c r="B352" t="s">
        <v>7</v>
      </c>
      <c r="C352">
        <v>10027023</v>
      </c>
      <c r="D352" t="s">
        <v>134</v>
      </c>
      <c r="E352" t="s">
        <v>10</v>
      </c>
      <c r="F352" t="s">
        <v>135</v>
      </c>
      <c r="G352" s="9">
        <v>1375</v>
      </c>
      <c r="H352" s="9">
        <v>206.25</v>
      </c>
      <c r="I352">
        <v>206.25</v>
      </c>
      <c r="J352">
        <v>137.5</v>
      </c>
      <c r="K352">
        <v>343.75</v>
      </c>
      <c r="L352">
        <v>275</v>
      </c>
      <c r="M352">
        <v>206.25</v>
      </c>
      <c r="O352" s="6">
        <v>202008</v>
      </c>
      <c r="P352" s="4">
        <v>202009</v>
      </c>
      <c r="Q352" s="9">
        <f t="shared" si="10"/>
        <v>0</v>
      </c>
      <c r="R352">
        <v>2020</v>
      </c>
      <c r="S352">
        <v>2020</v>
      </c>
      <c r="T352" t="s">
        <v>281</v>
      </c>
      <c r="U352" s="14">
        <f t="shared" si="11"/>
        <v>206.25</v>
      </c>
    </row>
    <row r="353" spans="1:21" x14ac:dyDescent="0.25">
      <c r="A353" t="s">
        <v>6</v>
      </c>
      <c r="B353" t="s">
        <v>7</v>
      </c>
      <c r="C353">
        <v>10027022</v>
      </c>
      <c r="D353" t="s">
        <v>146</v>
      </c>
      <c r="E353" t="s">
        <v>10</v>
      </c>
      <c r="F353" t="s">
        <v>147</v>
      </c>
      <c r="G353" s="9">
        <v>70620.31</v>
      </c>
      <c r="H353" s="9">
        <v>10593.0465</v>
      </c>
      <c r="I353">
        <v>10593.0465</v>
      </c>
      <c r="J353">
        <v>7062.0309999999999</v>
      </c>
      <c r="K353">
        <v>17655.077499999999</v>
      </c>
      <c r="L353">
        <v>14124.062</v>
      </c>
      <c r="M353">
        <v>10593.0465</v>
      </c>
      <c r="O353" s="6">
        <v>202008</v>
      </c>
      <c r="P353" s="4">
        <v>202009</v>
      </c>
      <c r="Q353" s="9">
        <f t="shared" si="10"/>
        <v>0</v>
      </c>
      <c r="R353">
        <v>2020</v>
      </c>
      <c r="S353">
        <v>2020</v>
      </c>
      <c r="T353" t="s">
        <v>281</v>
      </c>
      <c r="U353" s="14">
        <f t="shared" si="11"/>
        <v>10593.0465</v>
      </c>
    </row>
    <row r="354" spans="1:21" x14ac:dyDescent="0.25">
      <c r="A354" t="s">
        <v>6</v>
      </c>
      <c r="B354" t="s">
        <v>7</v>
      </c>
      <c r="C354">
        <v>10026188</v>
      </c>
      <c r="D354" t="s">
        <v>22</v>
      </c>
      <c r="E354" t="s">
        <v>10</v>
      </c>
      <c r="F354" t="s">
        <v>23</v>
      </c>
      <c r="G354" s="9">
        <v>23007.11</v>
      </c>
      <c r="H354" s="9">
        <v>3451.0664999999999</v>
      </c>
      <c r="I354">
        <v>3451.0664999999999</v>
      </c>
      <c r="J354">
        <v>2300.7109999999998</v>
      </c>
      <c r="K354">
        <v>5751.7775000000001</v>
      </c>
      <c r="L354">
        <v>4601.4219999999996</v>
      </c>
      <c r="M354">
        <v>3451.0664999999999</v>
      </c>
      <c r="O354" s="6">
        <v>202008</v>
      </c>
      <c r="P354" s="4">
        <v>202009</v>
      </c>
      <c r="Q354" s="9">
        <f t="shared" si="10"/>
        <v>0</v>
      </c>
      <c r="R354">
        <v>2020</v>
      </c>
      <c r="S354">
        <v>2020</v>
      </c>
      <c r="T354" t="s">
        <v>281</v>
      </c>
      <c r="U354" s="14">
        <f t="shared" si="11"/>
        <v>3451.0664999999999</v>
      </c>
    </row>
    <row r="355" spans="1:21" x14ac:dyDescent="0.25">
      <c r="A355" t="s">
        <v>6</v>
      </c>
      <c r="B355" t="s">
        <v>7</v>
      </c>
      <c r="C355">
        <v>10026983</v>
      </c>
      <c r="D355" t="s">
        <v>83</v>
      </c>
      <c r="E355" t="s">
        <v>10</v>
      </c>
      <c r="F355" t="s">
        <v>84</v>
      </c>
      <c r="G355" s="9">
        <v>8358.18</v>
      </c>
      <c r="H355" s="9">
        <v>1253.7270000000001</v>
      </c>
      <c r="I355">
        <v>1253.7270000000001</v>
      </c>
      <c r="J355">
        <v>835.81799999999998</v>
      </c>
      <c r="K355">
        <v>2089.5450000000001</v>
      </c>
      <c r="L355">
        <v>1671.636</v>
      </c>
      <c r="M355">
        <v>1253.7270000000001</v>
      </c>
      <c r="O355" s="6">
        <v>202008</v>
      </c>
      <c r="P355" s="4">
        <v>202009</v>
      </c>
      <c r="Q355" s="9">
        <f t="shared" si="10"/>
        <v>0</v>
      </c>
      <c r="R355">
        <v>2020</v>
      </c>
      <c r="S355">
        <v>2020</v>
      </c>
      <c r="T355" t="s">
        <v>281</v>
      </c>
      <c r="U355" s="14">
        <f t="shared" si="11"/>
        <v>1253.7270000000001</v>
      </c>
    </row>
    <row r="356" spans="1:21" x14ac:dyDescent="0.25">
      <c r="A356" t="s">
        <v>6</v>
      </c>
      <c r="B356" t="s">
        <v>7</v>
      </c>
      <c r="C356">
        <v>10026971</v>
      </c>
      <c r="D356" t="s">
        <v>220</v>
      </c>
      <c r="E356" t="s">
        <v>10</v>
      </c>
      <c r="F356" t="s">
        <v>221</v>
      </c>
      <c r="G356" s="9">
        <v>-123.22</v>
      </c>
      <c r="H356" s="9">
        <v>-18.483000000000001</v>
      </c>
      <c r="I356">
        <v>-18.483000000000001</v>
      </c>
      <c r="J356">
        <v>-12.321999999999999</v>
      </c>
      <c r="K356">
        <v>-30.805</v>
      </c>
      <c r="L356">
        <v>-24.643999999999998</v>
      </c>
      <c r="M356">
        <v>-18.483000000000001</v>
      </c>
      <c r="O356" s="6">
        <v>202008</v>
      </c>
      <c r="P356" s="4">
        <v>202009</v>
      </c>
      <c r="Q356" s="9">
        <f t="shared" si="10"/>
        <v>0</v>
      </c>
      <c r="R356">
        <v>2020</v>
      </c>
      <c r="S356">
        <v>2020</v>
      </c>
      <c r="T356" t="s">
        <v>281</v>
      </c>
      <c r="U356" s="14">
        <f t="shared" si="11"/>
        <v>-18.483000000000001</v>
      </c>
    </row>
    <row r="357" spans="1:21" x14ac:dyDescent="0.25">
      <c r="A357" t="s">
        <v>6</v>
      </c>
      <c r="B357" t="s">
        <v>7</v>
      </c>
      <c r="C357">
        <v>10026957</v>
      </c>
      <c r="D357" t="s">
        <v>86</v>
      </c>
      <c r="E357" t="s">
        <v>10</v>
      </c>
      <c r="F357" t="s">
        <v>87</v>
      </c>
      <c r="G357" s="9">
        <v>0</v>
      </c>
      <c r="H357" s="9">
        <v>0</v>
      </c>
      <c r="I357">
        <v>0</v>
      </c>
      <c r="J357">
        <v>0</v>
      </c>
      <c r="K357">
        <v>0</v>
      </c>
      <c r="L357">
        <v>0</v>
      </c>
      <c r="M357">
        <v>0</v>
      </c>
      <c r="O357" s="6">
        <v>202008</v>
      </c>
      <c r="P357" s="4">
        <v>202009</v>
      </c>
      <c r="Q357" s="9">
        <f t="shared" si="10"/>
        <v>0</v>
      </c>
      <c r="R357">
        <v>2020</v>
      </c>
      <c r="S357">
        <v>2020</v>
      </c>
      <c r="T357" t="s">
        <v>281</v>
      </c>
      <c r="U357" s="14">
        <f t="shared" si="11"/>
        <v>0</v>
      </c>
    </row>
    <row r="358" spans="1:21" x14ac:dyDescent="0.25">
      <c r="A358" t="s">
        <v>6</v>
      </c>
      <c r="B358" t="s">
        <v>7</v>
      </c>
      <c r="C358">
        <v>10026995</v>
      </c>
      <c r="D358" t="s">
        <v>241</v>
      </c>
      <c r="E358" t="s">
        <v>10</v>
      </c>
      <c r="F358" t="s">
        <v>242</v>
      </c>
      <c r="G358" s="9">
        <v>0</v>
      </c>
      <c r="H358" s="9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 s="9">
        <v>0</v>
      </c>
      <c r="O358" s="6">
        <v>202008</v>
      </c>
      <c r="P358" s="4">
        <v>202009</v>
      </c>
      <c r="Q358" s="9">
        <f t="shared" si="10"/>
        <v>0</v>
      </c>
      <c r="R358">
        <v>2020</v>
      </c>
      <c r="S358">
        <v>2020</v>
      </c>
      <c r="T358" t="s">
        <v>281</v>
      </c>
      <c r="U358" s="14">
        <f t="shared" si="11"/>
        <v>0</v>
      </c>
    </row>
    <row r="359" spans="1:21" x14ac:dyDescent="0.25">
      <c r="A359" t="s">
        <v>6</v>
      </c>
      <c r="B359" t="s">
        <v>7</v>
      </c>
      <c r="C359">
        <v>10026993</v>
      </c>
      <c r="D359" t="s">
        <v>149</v>
      </c>
      <c r="E359" t="s">
        <v>10</v>
      </c>
      <c r="F359" t="s">
        <v>150</v>
      </c>
      <c r="G359" s="9">
        <v>168757</v>
      </c>
      <c r="H359" s="9">
        <v>25313.55</v>
      </c>
      <c r="I359">
        <v>25313.55</v>
      </c>
      <c r="J359">
        <v>16875.7</v>
      </c>
      <c r="K359">
        <v>42189.25</v>
      </c>
      <c r="L359">
        <v>33751.4</v>
      </c>
      <c r="M359">
        <v>25313.55</v>
      </c>
      <c r="O359" s="6">
        <v>202008</v>
      </c>
      <c r="P359" s="4">
        <v>202009</v>
      </c>
      <c r="Q359" s="9">
        <f t="shared" si="10"/>
        <v>0</v>
      </c>
      <c r="R359">
        <v>2020</v>
      </c>
      <c r="S359">
        <v>2020</v>
      </c>
      <c r="T359" t="s">
        <v>281</v>
      </c>
      <c r="U359" s="14">
        <f t="shared" si="11"/>
        <v>25313.55</v>
      </c>
    </row>
    <row r="360" spans="1:21" x14ac:dyDescent="0.25">
      <c r="A360" t="s">
        <v>6</v>
      </c>
      <c r="B360" t="s">
        <v>7</v>
      </c>
      <c r="C360">
        <v>10026994</v>
      </c>
      <c r="D360" t="s">
        <v>202</v>
      </c>
      <c r="E360" t="s">
        <v>10</v>
      </c>
      <c r="F360" t="s">
        <v>203</v>
      </c>
      <c r="G360" s="9">
        <v>82862.850000000006</v>
      </c>
      <c r="H360" s="9">
        <v>12429.4275</v>
      </c>
      <c r="I360">
        <v>12429.4275</v>
      </c>
      <c r="J360">
        <v>8286.2849999999999</v>
      </c>
      <c r="K360">
        <v>20715.712500000001</v>
      </c>
      <c r="L360">
        <v>16572.57</v>
      </c>
      <c r="M360">
        <v>12429.4275</v>
      </c>
      <c r="O360" s="6">
        <v>202008</v>
      </c>
      <c r="P360" s="4">
        <v>202009</v>
      </c>
      <c r="Q360" s="9">
        <f t="shared" si="10"/>
        <v>0</v>
      </c>
      <c r="R360">
        <v>2020</v>
      </c>
      <c r="S360">
        <v>2020</v>
      </c>
      <c r="T360" t="s">
        <v>281</v>
      </c>
      <c r="U360" s="14">
        <f t="shared" si="11"/>
        <v>12429.4275</v>
      </c>
    </row>
    <row r="361" spans="1:21" x14ac:dyDescent="0.25">
      <c r="A361" t="s">
        <v>6</v>
      </c>
      <c r="B361" t="s">
        <v>7</v>
      </c>
      <c r="C361">
        <v>10026976</v>
      </c>
      <c r="D361" t="s">
        <v>243</v>
      </c>
      <c r="E361" t="s">
        <v>10</v>
      </c>
      <c r="F361" t="s">
        <v>244</v>
      </c>
      <c r="G361" s="9">
        <v>50000</v>
      </c>
      <c r="H361" s="9">
        <v>7500</v>
      </c>
      <c r="I361">
        <v>7500</v>
      </c>
      <c r="J361">
        <v>5000</v>
      </c>
      <c r="K361">
        <v>12500</v>
      </c>
      <c r="L361">
        <v>10000</v>
      </c>
      <c r="M361">
        <v>7500</v>
      </c>
      <c r="O361" s="6">
        <v>202008</v>
      </c>
      <c r="P361" s="4">
        <v>202009</v>
      </c>
      <c r="Q361" s="9">
        <f t="shared" si="10"/>
        <v>0</v>
      </c>
      <c r="R361">
        <v>2020</v>
      </c>
      <c r="S361">
        <v>2020</v>
      </c>
      <c r="T361" t="s">
        <v>281</v>
      </c>
      <c r="U361" s="14">
        <f t="shared" si="11"/>
        <v>7500</v>
      </c>
    </row>
    <row r="362" spans="1:21" x14ac:dyDescent="0.25">
      <c r="A362" t="s">
        <v>6</v>
      </c>
      <c r="B362" t="s">
        <v>7</v>
      </c>
      <c r="C362">
        <v>10026977</v>
      </c>
      <c r="D362" t="s">
        <v>245</v>
      </c>
      <c r="E362" t="s">
        <v>10</v>
      </c>
      <c r="F362" t="s">
        <v>246</v>
      </c>
      <c r="G362" s="9">
        <v>50000</v>
      </c>
      <c r="H362" s="9">
        <v>7500</v>
      </c>
      <c r="I362">
        <v>7500</v>
      </c>
      <c r="J362">
        <v>5000</v>
      </c>
      <c r="K362">
        <v>12500</v>
      </c>
      <c r="L362">
        <v>10000</v>
      </c>
      <c r="M362">
        <v>7500</v>
      </c>
      <c r="O362" s="6">
        <v>202008</v>
      </c>
      <c r="P362" s="4">
        <v>202009</v>
      </c>
      <c r="Q362" s="9">
        <f t="shared" si="10"/>
        <v>0</v>
      </c>
      <c r="R362">
        <v>2020</v>
      </c>
      <c r="S362">
        <v>2020</v>
      </c>
      <c r="T362" t="s">
        <v>281</v>
      </c>
      <c r="U362" s="14">
        <f t="shared" si="11"/>
        <v>7500</v>
      </c>
    </row>
    <row r="363" spans="1:21" x14ac:dyDescent="0.25">
      <c r="A363" t="s">
        <v>6</v>
      </c>
      <c r="B363" t="s">
        <v>7</v>
      </c>
      <c r="C363">
        <v>10026174</v>
      </c>
      <c r="D363" t="s">
        <v>46</v>
      </c>
      <c r="E363" t="s">
        <v>10</v>
      </c>
      <c r="F363" t="s">
        <v>47</v>
      </c>
      <c r="G363" s="9">
        <v>235.29</v>
      </c>
      <c r="H363" s="9">
        <v>35.293500000000002</v>
      </c>
      <c r="I363">
        <v>35.293500000000002</v>
      </c>
      <c r="J363">
        <v>23.529</v>
      </c>
      <c r="K363">
        <v>58.822499999999998</v>
      </c>
      <c r="L363">
        <v>47.058</v>
      </c>
      <c r="M363">
        <v>35.293500000000002</v>
      </c>
      <c r="O363" s="6">
        <v>202008</v>
      </c>
      <c r="P363" s="4">
        <v>202009</v>
      </c>
      <c r="Q363" s="9">
        <f t="shared" si="10"/>
        <v>0</v>
      </c>
      <c r="R363">
        <v>2020</v>
      </c>
      <c r="S363">
        <v>2020</v>
      </c>
      <c r="T363" t="s">
        <v>281</v>
      </c>
      <c r="U363" s="14">
        <f t="shared" si="11"/>
        <v>35.293500000000002</v>
      </c>
    </row>
    <row r="364" spans="1:21" x14ac:dyDescent="0.25">
      <c r="A364" t="s">
        <v>6</v>
      </c>
      <c r="B364" t="s">
        <v>7</v>
      </c>
      <c r="C364">
        <v>10027000</v>
      </c>
      <c r="D364" t="s">
        <v>247</v>
      </c>
      <c r="E364" t="s">
        <v>10</v>
      </c>
      <c r="F364" t="s">
        <v>248</v>
      </c>
      <c r="G364" s="9">
        <v>32740</v>
      </c>
      <c r="H364" s="9">
        <v>4911</v>
      </c>
      <c r="I364">
        <v>4911</v>
      </c>
      <c r="J364">
        <v>3274</v>
      </c>
      <c r="K364">
        <v>8185</v>
      </c>
      <c r="L364">
        <v>6548</v>
      </c>
      <c r="M364">
        <v>4911</v>
      </c>
      <c r="O364" s="6">
        <v>202008</v>
      </c>
      <c r="P364" s="4">
        <v>202009</v>
      </c>
      <c r="Q364" s="9">
        <f t="shared" si="10"/>
        <v>0</v>
      </c>
      <c r="R364">
        <v>2020</v>
      </c>
      <c r="S364">
        <v>2020</v>
      </c>
      <c r="T364" t="s">
        <v>281</v>
      </c>
      <c r="U364" s="14">
        <f t="shared" si="11"/>
        <v>4911</v>
      </c>
    </row>
    <row r="365" spans="1:21" x14ac:dyDescent="0.25">
      <c r="A365" t="s">
        <v>60</v>
      </c>
      <c r="B365" t="s">
        <v>61</v>
      </c>
      <c r="C365">
        <v>10026940</v>
      </c>
      <c r="D365" t="s">
        <v>74</v>
      </c>
      <c r="E365" t="s">
        <v>10</v>
      </c>
      <c r="F365" t="s">
        <v>75</v>
      </c>
      <c r="G365" s="9">
        <v>24971.32</v>
      </c>
      <c r="H365" s="9">
        <v>3745.6979999999999</v>
      </c>
      <c r="I365">
        <v>3745.6979999999999</v>
      </c>
      <c r="J365">
        <v>2497.1320000000001</v>
      </c>
      <c r="K365">
        <v>6242.83</v>
      </c>
      <c r="L365">
        <v>4994.2640000000001</v>
      </c>
      <c r="M365">
        <v>3745.6979999999999</v>
      </c>
      <c r="O365" s="6">
        <v>202008</v>
      </c>
      <c r="P365" s="4">
        <v>202009</v>
      </c>
      <c r="Q365" s="9">
        <f t="shared" si="10"/>
        <v>0</v>
      </c>
      <c r="R365">
        <v>2020</v>
      </c>
      <c r="S365">
        <v>2020</v>
      </c>
      <c r="T365" t="s">
        <v>281</v>
      </c>
      <c r="U365" s="14">
        <f t="shared" si="11"/>
        <v>3745.6979999999999</v>
      </c>
    </row>
    <row r="366" spans="1:21" x14ac:dyDescent="0.25">
      <c r="A366" t="s">
        <v>60</v>
      </c>
      <c r="B366" t="s">
        <v>61</v>
      </c>
      <c r="C366">
        <v>10025713</v>
      </c>
      <c r="D366" t="s">
        <v>137</v>
      </c>
      <c r="E366" t="s">
        <v>10</v>
      </c>
      <c r="F366" t="s">
        <v>138</v>
      </c>
      <c r="G366" s="9">
        <v>14862.01</v>
      </c>
      <c r="H366" s="9">
        <v>2229.3015</v>
      </c>
      <c r="I366">
        <v>2229.3015</v>
      </c>
      <c r="J366">
        <v>1486.201</v>
      </c>
      <c r="K366">
        <v>3715.5025000000001</v>
      </c>
      <c r="L366">
        <v>2972.402</v>
      </c>
      <c r="M366">
        <v>2229.3015</v>
      </c>
      <c r="O366" s="6">
        <v>202008</v>
      </c>
      <c r="P366" s="4">
        <v>202009</v>
      </c>
      <c r="Q366" s="9">
        <f t="shared" si="10"/>
        <v>0</v>
      </c>
      <c r="R366">
        <v>2020</v>
      </c>
      <c r="S366">
        <v>2020</v>
      </c>
      <c r="T366" t="s">
        <v>281</v>
      </c>
      <c r="U366" s="14">
        <f t="shared" si="11"/>
        <v>2229.3015</v>
      </c>
    </row>
    <row r="367" spans="1:21" x14ac:dyDescent="0.25">
      <c r="A367" t="s">
        <v>60</v>
      </c>
      <c r="B367" t="s">
        <v>61</v>
      </c>
      <c r="C367">
        <v>10027078</v>
      </c>
      <c r="D367" t="s">
        <v>211</v>
      </c>
      <c r="E367" t="s">
        <v>10</v>
      </c>
      <c r="F367" t="s">
        <v>212</v>
      </c>
      <c r="G367" s="9">
        <v>103264.49</v>
      </c>
      <c r="H367" s="9">
        <v>15489.673500000001</v>
      </c>
      <c r="I367">
        <v>15489.673500000001</v>
      </c>
      <c r="J367">
        <v>10326.449000000001</v>
      </c>
      <c r="K367">
        <v>25816.122500000001</v>
      </c>
      <c r="L367">
        <v>20652.898000000001</v>
      </c>
      <c r="M367">
        <v>15489.673500000001</v>
      </c>
      <c r="O367" s="6">
        <v>202008</v>
      </c>
      <c r="P367" s="4">
        <v>202009</v>
      </c>
      <c r="Q367" s="9">
        <f t="shared" si="10"/>
        <v>0</v>
      </c>
      <c r="R367">
        <v>2020</v>
      </c>
      <c r="S367">
        <v>2020</v>
      </c>
      <c r="T367" t="s">
        <v>281</v>
      </c>
      <c r="U367" s="14">
        <f t="shared" si="11"/>
        <v>15489.673500000001</v>
      </c>
    </row>
    <row r="368" spans="1:21" x14ac:dyDescent="0.25">
      <c r="A368" t="s">
        <v>60</v>
      </c>
      <c r="B368" t="s">
        <v>61</v>
      </c>
      <c r="C368">
        <v>10026961</v>
      </c>
      <c r="D368" t="s">
        <v>95</v>
      </c>
      <c r="E368" t="s">
        <v>10</v>
      </c>
      <c r="F368" t="s">
        <v>96</v>
      </c>
      <c r="G368" s="9">
        <v>1562.36</v>
      </c>
      <c r="H368" s="9">
        <v>234.35400000000001</v>
      </c>
      <c r="I368">
        <v>234.35400000000001</v>
      </c>
      <c r="J368">
        <v>156.23599999999999</v>
      </c>
      <c r="K368">
        <v>390.59</v>
      </c>
      <c r="L368">
        <v>312.47199999999998</v>
      </c>
      <c r="M368">
        <v>234.35400000000001</v>
      </c>
      <c r="O368" s="6">
        <v>202008</v>
      </c>
      <c r="P368" s="4">
        <v>202009</v>
      </c>
      <c r="Q368" s="9">
        <f t="shared" si="10"/>
        <v>0</v>
      </c>
      <c r="R368">
        <v>2020</v>
      </c>
      <c r="S368">
        <v>2020</v>
      </c>
      <c r="T368" t="s">
        <v>281</v>
      </c>
      <c r="U368" s="14">
        <f t="shared" si="11"/>
        <v>234.35400000000001</v>
      </c>
    </row>
    <row r="369" spans="1:21" x14ac:dyDescent="0.25">
      <c r="A369" t="s">
        <v>60</v>
      </c>
      <c r="B369" t="s">
        <v>61</v>
      </c>
      <c r="C369">
        <v>10026777</v>
      </c>
      <c r="D369" t="s">
        <v>98</v>
      </c>
      <c r="E369" t="s">
        <v>10</v>
      </c>
      <c r="F369" t="s">
        <v>99</v>
      </c>
      <c r="G369" s="9">
        <v>5800.02</v>
      </c>
      <c r="H369" s="9">
        <v>870.00300000000004</v>
      </c>
      <c r="I369">
        <v>870.00300000000004</v>
      </c>
      <c r="J369">
        <v>580.00199999999995</v>
      </c>
      <c r="K369">
        <v>1450.0050000000001</v>
      </c>
      <c r="L369">
        <v>1160.0039999999999</v>
      </c>
      <c r="M369">
        <v>870.00300000000004</v>
      </c>
      <c r="O369" s="6">
        <v>202008</v>
      </c>
      <c r="P369" s="4">
        <v>202009</v>
      </c>
      <c r="Q369" s="9">
        <f t="shared" si="10"/>
        <v>0</v>
      </c>
      <c r="R369">
        <v>2020</v>
      </c>
      <c r="S369">
        <v>2020</v>
      </c>
      <c r="T369" t="s">
        <v>281</v>
      </c>
      <c r="U369" s="14">
        <f t="shared" si="11"/>
        <v>870.00300000000004</v>
      </c>
    </row>
    <row r="370" spans="1:21" x14ac:dyDescent="0.25">
      <c r="A370" t="s">
        <v>60</v>
      </c>
      <c r="B370" t="s">
        <v>61</v>
      </c>
      <c r="C370">
        <v>10025721</v>
      </c>
      <c r="D370" t="s">
        <v>205</v>
      </c>
      <c r="E370" t="s">
        <v>10</v>
      </c>
      <c r="F370" t="s">
        <v>206</v>
      </c>
      <c r="G370" s="9">
        <v>2115.58</v>
      </c>
      <c r="H370" s="9">
        <v>317.33699999999999</v>
      </c>
      <c r="I370">
        <v>317.33699999999999</v>
      </c>
      <c r="J370">
        <v>211.55799999999999</v>
      </c>
      <c r="K370">
        <v>528.89499999999998</v>
      </c>
      <c r="L370">
        <v>423.11599999999999</v>
      </c>
      <c r="M370">
        <v>317.33699999999999</v>
      </c>
      <c r="O370" s="6">
        <v>202008</v>
      </c>
      <c r="P370" s="4">
        <v>202009</v>
      </c>
      <c r="Q370" s="9">
        <f t="shared" si="10"/>
        <v>0</v>
      </c>
      <c r="R370">
        <v>2020</v>
      </c>
      <c r="S370">
        <v>2020</v>
      </c>
      <c r="T370" t="s">
        <v>281</v>
      </c>
      <c r="U370" s="14">
        <f t="shared" si="11"/>
        <v>317.33699999999999</v>
      </c>
    </row>
    <row r="371" spans="1:21" x14ac:dyDescent="0.25">
      <c r="A371" t="s">
        <v>60</v>
      </c>
      <c r="B371" t="s">
        <v>61</v>
      </c>
      <c r="C371">
        <v>10025717</v>
      </c>
      <c r="D371" t="s">
        <v>101</v>
      </c>
      <c r="E371" t="s">
        <v>10</v>
      </c>
      <c r="F371" t="s">
        <v>102</v>
      </c>
      <c r="G371" s="9">
        <v>1078.2</v>
      </c>
      <c r="H371" s="9">
        <v>161.72999999999999</v>
      </c>
      <c r="I371">
        <v>161.72999999999999</v>
      </c>
      <c r="J371">
        <v>107.82</v>
      </c>
      <c r="K371">
        <v>269.55</v>
      </c>
      <c r="L371">
        <v>215.64</v>
      </c>
      <c r="M371">
        <v>161.72999999999999</v>
      </c>
      <c r="O371" s="6">
        <v>202008</v>
      </c>
      <c r="P371" s="4">
        <v>202009</v>
      </c>
      <c r="Q371" s="9">
        <f t="shared" si="10"/>
        <v>0</v>
      </c>
      <c r="R371">
        <v>2020</v>
      </c>
      <c r="S371">
        <v>2020</v>
      </c>
      <c r="T371" t="s">
        <v>281</v>
      </c>
      <c r="U371" s="14">
        <f t="shared" si="11"/>
        <v>161.72999999999999</v>
      </c>
    </row>
    <row r="372" spans="1:21" x14ac:dyDescent="0.25">
      <c r="A372" t="s">
        <v>60</v>
      </c>
      <c r="B372" t="s">
        <v>61</v>
      </c>
      <c r="C372">
        <v>10026947</v>
      </c>
      <c r="D372" t="s">
        <v>182</v>
      </c>
      <c r="E372" t="s">
        <v>10</v>
      </c>
      <c r="F372" t="s">
        <v>183</v>
      </c>
      <c r="G372" s="9">
        <v>27245</v>
      </c>
      <c r="H372" s="9">
        <v>4086.75</v>
      </c>
      <c r="I372">
        <v>4086.75</v>
      </c>
      <c r="J372">
        <v>2724.5</v>
      </c>
      <c r="K372">
        <v>6811.25</v>
      </c>
      <c r="L372">
        <v>5449</v>
      </c>
      <c r="M372">
        <v>4086.75</v>
      </c>
      <c r="O372" s="6">
        <v>202008</v>
      </c>
      <c r="P372" s="4">
        <v>202009</v>
      </c>
      <c r="Q372" s="9">
        <f t="shared" si="10"/>
        <v>0</v>
      </c>
      <c r="R372">
        <v>2020</v>
      </c>
      <c r="S372">
        <v>2020</v>
      </c>
      <c r="T372" t="s">
        <v>281</v>
      </c>
      <c r="U372" s="14">
        <f t="shared" si="11"/>
        <v>4086.75</v>
      </c>
    </row>
    <row r="373" spans="1:21" x14ac:dyDescent="0.25">
      <c r="A373" t="s">
        <v>60</v>
      </c>
      <c r="B373" t="s">
        <v>61</v>
      </c>
      <c r="C373">
        <v>10026981</v>
      </c>
      <c r="D373" t="s">
        <v>237</v>
      </c>
      <c r="E373" t="s">
        <v>10</v>
      </c>
      <c r="F373" t="s">
        <v>238</v>
      </c>
      <c r="G373" s="9">
        <v>53.16</v>
      </c>
      <c r="H373" s="9">
        <v>7.9740000000000002</v>
      </c>
      <c r="I373">
        <v>7.9740000000000002</v>
      </c>
      <c r="J373">
        <v>5.3159999999999998</v>
      </c>
      <c r="K373">
        <v>13.29</v>
      </c>
      <c r="L373">
        <v>10.632</v>
      </c>
      <c r="M373">
        <v>7.9740000000000002</v>
      </c>
      <c r="O373" s="6">
        <v>202008</v>
      </c>
      <c r="P373" s="4">
        <v>202009</v>
      </c>
      <c r="Q373" s="9">
        <f t="shared" si="10"/>
        <v>0</v>
      </c>
      <c r="R373">
        <v>2020</v>
      </c>
      <c r="S373">
        <v>2020</v>
      </c>
      <c r="T373" t="s">
        <v>281</v>
      </c>
      <c r="U373" s="14">
        <f t="shared" si="11"/>
        <v>7.9740000000000002</v>
      </c>
    </row>
    <row r="374" spans="1:21" x14ac:dyDescent="0.25">
      <c r="A374" t="s">
        <v>60</v>
      </c>
      <c r="B374" t="s">
        <v>61</v>
      </c>
      <c r="C374">
        <v>10025719</v>
      </c>
      <c r="D374" t="s">
        <v>158</v>
      </c>
      <c r="E374" t="s">
        <v>10</v>
      </c>
      <c r="F374" t="s">
        <v>159</v>
      </c>
      <c r="G374" s="9">
        <v>15585.11</v>
      </c>
      <c r="H374" s="9">
        <v>2337.7665000000002</v>
      </c>
      <c r="I374">
        <v>2337.7665000000002</v>
      </c>
      <c r="J374">
        <v>1558.511</v>
      </c>
      <c r="K374">
        <v>3896.2775000000001</v>
      </c>
      <c r="L374">
        <v>3117.0219999999999</v>
      </c>
      <c r="M374">
        <v>2337.7665000000002</v>
      </c>
      <c r="O374" s="6">
        <v>202008</v>
      </c>
      <c r="P374" s="4">
        <v>202009</v>
      </c>
      <c r="Q374" s="9">
        <f t="shared" si="10"/>
        <v>0</v>
      </c>
      <c r="R374">
        <v>2020</v>
      </c>
      <c r="S374">
        <v>2020</v>
      </c>
      <c r="T374" t="s">
        <v>281</v>
      </c>
      <c r="U374" s="14">
        <f t="shared" si="11"/>
        <v>2337.7665000000002</v>
      </c>
    </row>
    <row r="375" spans="1:21" x14ac:dyDescent="0.25">
      <c r="A375" t="s">
        <v>60</v>
      </c>
      <c r="B375" t="s">
        <v>61</v>
      </c>
      <c r="C375">
        <v>10026798</v>
      </c>
      <c r="D375" t="s">
        <v>13</v>
      </c>
      <c r="E375" t="s">
        <v>10</v>
      </c>
      <c r="F375" t="s">
        <v>14</v>
      </c>
      <c r="G375" s="9">
        <v>53845.32</v>
      </c>
      <c r="H375" s="9">
        <v>8076.7979999999998</v>
      </c>
      <c r="I375">
        <v>8076.7979999999998</v>
      </c>
      <c r="J375">
        <v>5384.5320000000002</v>
      </c>
      <c r="K375">
        <v>13461.33</v>
      </c>
      <c r="L375">
        <v>10769.064</v>
      </c>
      <c r="M375">
        <v>8076.7979999999998</v>
      </c>
      <c r="O375" s="6">
        <v>202008</v>
      </c>
      <c r="P375" s="4">
        <v>202009</v>
      </c>
      <c r="Q375" s="9">
        <f t="shared" si="10"/>
        <v>0</v>
      </c>
      <c r="R375">
        <v>2020</v>
      </c>
      <c r="S375">
        <v>2020</v>
      </c>
      <c r="T375" t="s">
        <v>281</v>
      </c>
      <c r="U375" s="14">
        <f t="shared" si="11"/>
        <v>8076.7979999999998</v>
      </c>
    </row>
    <row r="376" spans="1:21" x14ac:dyDescent="0.25">
      <c r="A376" t="s">
        <v>60</v>
      </c>
      <c r="B376" t="s">
        <v>61</v>
      </c>
      <c r="C376">
        <v>10027001</v>
      </c>
      <c r="D376" t="s">
        <v>140</v>
      </c>
      <c r="E376" t="s">
        <v>10</v>
      </c>
      <c r="F376" t="s">
        <v>141</v>
      </c>
      <c r="G376" s="9">
        <v>1203.0999999999999</v>
      </c>
      <c r="H376" s="9">
        <v>180.465</v>
      </c>
      <c r="I376">
        <v>180.465</v>
      </c>
      <c r="J376">
        <v>120.31</v>
      </c>
      <c r="K376">
        <v>300.77499999999998</v>
      </c>
      <c r="L376">
        <v>240.62</v>
      </c>
      <c r="M376">
        <v>180.465</v>
      </c>
      <c r="O376" s="6">
        <v>202008</v>
      </c>
      <c r="P376" s="4">
        <v>202009</v>
      </c>
      <c r="Q376" s="9">
        <f t="shared" si="10"/>
        <v>0</v>
      </c>
      <c r="R376">
        <v>2020</v>
      </c>
      <c r="S376">
        <v>2020</v>
      </c>
      <c r="T376" t="s">
        <v>281</v>
      </c>
      <c r="U376" s="14">
        <f t="shared" si="11"/>
        <v>180.465</v>
      </c>
    </row>
    <row r="377" spans="1:21" x14ac:dyDescent="0.25">
      <c r="A377" t="s">
        <v>60</v>
      </c>
      <c r="B377" t="s">
        <v>61</v>
      </c>
      <c r="C377">
        <v>10023681</v>
      </c>
      <c r="D377" t="s">
        <v>185</v>
      </c>
      <c r="E377" t="s">
        <v>10</v>
      </c>
      <c r="F377" t="s">
        <v>186</v>
      </c>
      <c r="G377" s="9">
        <v>-180.38</v>
      </c>
      <c r="H377" s="9">
        <v>-27.056999999999999</v>
      </c>
      <c r="I377">
        <v>-27.056999999999999</v>
      </c>
      <c r="J377">
        <v>-18.038</v>
      </c>
      <c r="K377">
        <v>-45.094999999999999</v>
      </c>
      <c r="L377">
        <v>-36.076000000000001</v>
      </c>
      <c r="M377">
        <v>-27.056999999999999</v>
      </c>
      <c r="N377" s="9">
        <v>-20.292749999999998</v>
      </c>
      <c r="O377" s="6">
        <v>202008</v>
      </c>
      <c r="P377" s="4">
        <v>202009</v>
      </c>
      <c r="Q377" s="9">
        <f t="shared" si="10"/>
        <v>20.292749999999998</v>
      </c>
      <c r="R377">
        <v>2020</v>
      </c>
      <c r="S377">
        <v>2020</v>
      </c>
      <c r="T377" t="s">
        <v>281</v>
      </c>
      <c r="U377" s="14">
        <f t="shared" si="11"/>
        <v>-6.7642500000000005</v>
      </c>
    </row>
    <row r="378" spans="1:21" x14ac:dyDescent="0.25">
      <c r="A378" t="s">
        <v>60</v>
      </c>
      <c r="B378" t="s">
        <v>61</v>
      </c>
      <c r="C378">
        <v>10026996</v>
      </c>
      <c r="D378" t="s">
        <v>231</v>
      </c>
      <c r="E378" t="s">
        <v>10</v>
      </c>
      <c r="F378" t="s">
        <v>232</v>
      </c>
      <c r="G378" s="9">
        <v>-199.43</v>
      </c>
      <c r="H378" s="9">
        <v>-29.9145</v>
      </c>
      <c r="I378">
        <v>-29.9145</v>
      </c>
      <c r="J378">
        <v>-19.943000000000001</v>
      </c>
      <c r="K378">
        <v>-49.857500000000002</v>
      </c>
      <c r="L378">
        <v>-39.886000000000003</v>
      </c>
      <c r="M378">
        <v>-29.9145</v>
      </c>
      <c r="O378" s="6">
        <v>202008</v>
      </c>
      <c r="P378" s="4">
        <v>202009</v>
      </c>
      <c r="Q378" s="9">
        <f t="shared" si="10"/>
        <v>0</v>
      </c>
      <c r="R378">
        <v>2020</v>
      </c>
      <c r="S378">
        <v>2020</v>
      </c>
      <c r="T378" t="s">
        <v>281</v>
      </c>
      <c r="U378" s="14">
        <f t="shared" si="11"/>
        <v>-29.9145</v>
      </c>
    </row>
    <row r="379" spans="1:21" x14ac:dyDescent="0.25">
      <c r="A379" t="s">
        <v>60</v>
      </c>
      <c r="B379" t="s">
        <v>61</v>
      </c>
      <c r="C379">
        <v>10026953</v>
      </c>
      <c r="D379" t="s">
        <v>188</v>
      </c>
      <c r="E379" t="s">
        <v>10</v>
      </c>
      <c r="F379" t="s">
        <v>189</v>
      </c>
      <c r="G379" s="9">
        <v>41459</v>
      </c>
      <c r="H379" s="9">
        <v>6218.85</v>
      </c>
      <c r="I379">
        <v>6218.85</v>
      </c>
      <c r="J379">
        <v>4145.8999999999996</v>
      </c>
      <c r="K379">
        <v>10364.75</v>
      </c>
      <c r="L379">
        <v>8291.7999999999993</v>
      </c>
      <c r="M379">
        <v>6218.85</v>
      </c>
      <c r="O379" s="6">
        <v>202008</v>
      </c>
      <c r="P379" s="4">
        <v>202009</v>
      </c>
      <c r="Q379" s="9">
        <f t="shared" si="10"/>
        <v>0</v>
      </c>
      <c r="R379">
        <v>2020</v>
      </c>
      <c r="S379">
        <v>2020</v>
      </c>
      <c r="T379" t="s">
        <v>281</v>
      </c>
      <c r="U379" s="14">
        <f t="shared" si="11"/>
        <v>6218.85</v>
      </c>
    </row>
    <row r="380" spans="1:21" x14ac:dyDescent="0.25">
      <c r="A380" t="s">
        <v>60</v>
      </c>
      <c r="B380" t="s">
        <v>61</v>
      </c>
      <c r="C380">
        <v>10027051</v>
      </c>
      <c r="D380" t="s">
        <v>226</v>
      </c>
      <c r="E380" t="s">
        <v>10</v>
      </c>
      <c r="F380" t="s">
        <v>227</v>
      </c>
      <c r="G380" s="9">
        <v>11899.91</v>
      </c>
      <c r="H380" s="9">
        <v>1784.9865</v>
      </c>
      <c r="I380">
        <v>1784.9865</v>
      </c>
      <c r="J380">
        <v>1189.991</v>
      </c>
      <c r="K380">
        <v>2974.9775</v>
      </c>
      <c r="L380">
        <v>2379.982</v>
      </c>
      <c r="M380">
        <v>1784.9865</v>
      </c>
      <c r="O380" s="6">
        <v>202008</v>
      </c>
      <c r="P380" s="4">
        <v>202009</v>
      </c>
      <c r="Q380" s="9">
        <f t="shared" si="10"/>
        <v>0</v>
      </c>
      <c r="R380">
        <v>2020</v>
      </c>
      <c r="S380">
        <v>2020</v>
      </c>
      <c r="T380" t="s">
        <v>281</v>
      </c>
      <c r="U380" s="14">
        <f t="shared" si="11"/>
        <v>1784.9865</v>
      </c>
    </row>
    <row r="381" spans="1:21" x14ac:dyDescent="0.25">
      <c r="A381" t="s">
        <v>60</v>
      </c>
      <c r="B381" t="s">
        <v>61</v>
      </c>
      <c r="C381">
        <v>10026955</v>
      </c>
      <c r="D381" t="s">
        <v>104</v>
      </c>
      <c r="E381" t="s">
        <v>10</v>
      </c>
      <c r="F381" t="s">
        <v>105</v>
      </c>
      <c r="G381" s="9">
        <v>25967.47</v>
      </c>
      <c r="H381" s="9">
        <v>3895.1205</v>
      </c>
      <c r="I381">
        <v>3895.1205</v>
      </c>
      <c r="J381">
        <v>2596.7469999999998</v>
      </c>
      <c r="K381">
        <v>6491.8675000000003</v>
      </c>
      <c r="L381">
        <v>5193.4939999999997</v>
      </c>
      <c r="M381">
        <v>3895.1205</v>
      </c>
      <c r="O381" s="6">
        <v>202008</v>
      </c>
      <c r="P381" s="4">
        <v>202009</v>
      </c>
      <c r="Q381" s="9">
        <f t="shared" si="10"/>
        <v>0</v>
      </c>
      <c r="R381">
        <v>2020</v>
      </c>
      <c r="S381">
        <v>2020</v>
      </c>
      <c r="T381" t="s">
        <v>281</v>
      </c>
      <c r="U381" s="14">
        <f t="shared" si="11"/>
        <v>3895.1205</v>
      </c>
    </row>
    <row r="382" spans="1:21" x14ac:dyDescent="0.25">
      <c r="A382" t="s">
        <v>60</v>
      </c>
      <c r="B382" t="s">
        <v>61</v>
      </c>
      <c r="C382">
        <v>10026163</v>
      </c>
      <c r="D382" t="s">
        <v>239</v>
      </c>
      <c r="E382" t="s">
        <v>10</v>
      </c>
      <c r="F382" t="s">
        <v>240</v>
      </c>
      <c r="G382" s="9">
        <v>31842.82</v>
      </c>
      <c r="H382" s="9">
        <v>4776.4229999999998</v>
      </c>
      <c r="I382">
        <v>4776.4229999999998</v>
      </c>
      <c r="J382">
        <v>3184.2820000000002</v>
      </c>
      <c r="K382">
        <v>7960.7049999999999</v>
      </c>
      <c r="L382">
        <v>6368.5640000000003</v>
      </c>
      <c r="M382">
        <v>4776.4229999999998</v>
      </c>
      <c r="O382" s="6">
        <v>202008</v>
      </c>
      <c r="P382" s="4">
        <v>202009</v>
      </c>
      <c r="Q382" s="9">
        <f t="shared" si="10"/>
        <v>0</v>
      </c>
      <c r="R382">
        <v>2020</v>
      </c>
      <c r="S382">
        <v>2020</v>
      </c>
      <c r="T382" t="s">
        <v>281</v>
      </c>
      <c r="U382" s="14">
        <f t="shared" si="11"/>
        <v>4776.4229999999998</v>
      </c>
    </row>
    <row r="383" spans="1:21" x14ac:dyDescent="0.25">
      <c r="A383" t="s">
        <v>60</v>
      </c>
      <c r="B383" t="s">
        <v>61</v>
      </c>
      <c r="C383">
        <v>10027023</v>
      </c>
      <c r="D383" t="s">
        <v>134</v>
      </c>
      <c r="E383" t="s">
        <v>10</v>
      </c>
      <c r="F383" t="s">
        <v>135</v>
      </c>
      <c r="G383" s="9">
        <v>1375</v>
      </c>
      <c r="H383" s="9">
        <v>206.25</v>
      </c>
      <c r="I383">
        <v>206.25</v>
      </c>
      <c r="J383">
        <v>137.5</v>
      </c>
      <c r="K383">
        <v>343.75</v>
      </c>
      <c r="L383">
        <v>275</v>
      </c>
      <c r="M383">
        <v>206.25</v>
      </c>
      <c r="O383" s="6">
        <v>202008</v>
      </c>
      <c r="P383" s="4">
        <v>202009</v>
      </c>
      <c r="Q383" s="9">
        <f t="shared" si="10"/>
        <v>0</v>
      </c>
      <c r="R383">
        <v>2020</v>
      </c>
      <c r="S383">
        <v>2020</v>
      </c>
      <c r="T383" t="s">
        <v>281</v>
      </c>
      <c r="U383" s="14">
        <f t="shared" si="11"/>
        <v>206.25</v>
      </c>
    </row>
    <row r="384" spans="1:21" x14ac:dyDescent="0.25">
      <c r="A384" t="s">
        <v>60</v>
      </c>
      <c r="B384" t="s">
        <v>61</v>
      </c>
      <c r="C384">
        <v>10027022</v>
      </c>
      <c r="D384" t="s">
        <v>146</v>
      </c>
      <c r="E384" t="s">
        <v>10</v>
      </c>
      <c r="F384" t="s">
        <v>147</v>
      </c>
      <c r="G384" s="9">
        <v>70620.289999999994</v>
      </c>
      <c r="H384" s="9">
        <v>10593.0435</v>
      </c>
      <c r="I384">
        <v>10593.0435</v>
      </c>
      <c r="J384">
        <v>7062.0290000000005</v>
      </c>
      <c r="K384">
        <v>17655.072499999998</v>
      </c>
      <c r="L384">
        <v>14124.058000000001</v>
      </c>
      <c r="M384">
        <v>10593.0435</v>
      </c>
      <c r="O384" s="6">
        <v>202008</v>
      </c>
      <c r="P384" s="4">
        <v>202009</v>
      </c>
      <c r="Q384" s="9">
        <f t="shared" si="10"/>
        <v>0</v>
      </c>
      <c r="R384">
        <v>2020</v>
      </c>
      <c r="S384">
        <v>2020</v>
      </c>
      <c r="T384" t="s">
        <v>281</v>
      </c>
      <c r="U384" s="14">
        <f t="shared" si="11"/>
        <v>10593.0435</v>
      </c>
    </row>
    <row r="385" spans="1:21" x14ac:dyDescent="0.25">
      <c r="A385" t="s">
        <v>60</v>
      </c>
      <c r="B385" t="s">
        <v>61</v>
      </c>
      <c r="C385">
        <v>10026188</v>
      </c>
      <c r="D385" t="s">
        <v>22</v>
      </c>
      <c r="E385" t="s">
        <v>10</v>
      </c>
      <c r="F385" t="s">
        <v>23</v>
      </c>
      <c r="G385" s="9">
        <v>23007.05</v>
      </c>
      <c r="H385" s="9">
        <v>3451.0574999999999</v>
      </c>
      <c r="I385">
        <v>3451.0574999999999</v>
      </c>
      <c r="J385">
        <v>2300.7049999999999</v>
      </c>
      <c r="K385">
        <v>5751.7624999999998</v>
      </c>
      <c r="L385">
        <v>4601.41</v>
      </c>
      <c r="M385">
        <v>3451.0574999999999</v>
      </c>
      <c r="O385" s="6">
        <v>202008</v>
      </c>
      <c r="P385" s="4">
        <v>202009</v>
      </c>
      <c r="Q385" s="9">
        <f t="shared" si="10"/>
        <v>0</v>
      </c>
      <c r="R385">
        <v>2020</v>
      </c>
      <c r="S385">
        <v>2020</v>
      </c>
      <c r="T385" t="s">
        <v>281</v>
      </c>
      <c r="U385" s="14">
        <f t="shared" si="11"/>
        <v>3451.0574999999999</v>
      </c>
    </row>
    <row r="386" spans="1:21" x14ac:dyDescent="0.25">
      <c r="A386" t="s">
        <v>60</v>
      </c>
      <c r="B386" t="s">
        <v>61</v>
      </c>
      <c r="C386">
        <v>10026160</v>
      </c>
      <c r="D386" t="s">
        <v>110</v>
      </c>
      <c r="E386" t="s">
        <v>10</v>
      </c>
      <c r="F386" t="s">
        <v>111</v>
      </c>
      <c r="G386" s="9">
        <v>32005.95</v>
      </c>
      <c r="H386" s="9">
        <v>4800.8924999999999</v>
      </c>
      <c r="I386">
        <v>4800.8924999999999</v>
      </c>
      <c r="J386">
        <v>3200.5949999999998</v>
      </c>
      <c r="K386">
        <v>8001.4875000000002</v>
      </c>
      <c r="L386">
        <v>6401.19</v>
      </c>
      <c r="M386">
        <v>4800.8924999999999</v>
      </c>
      <c r="O386" s="6">
        <v>202008</v>
      </c>
      <c r="P386" s="4">
        <v>202009</v>
      </c>
      <c r="Q386" s="9">
        <f t="shared" si="10"/>
        <v>0</v>
      </c>
      <c r="R386">
        <v>2020</v>
      </c>
      <c r="S386">
        <v>2020</v>
      </c>
      <c r="T386" t="s">
        <v>281</v>
      </c>
      <c r="U386" s="14">
        <f t="shared" si="11"/>
        <v>4800.8924999999999</v>
      </c>
    </row>
    <row r="387" spans="1:21" x14ac:dyDescent="0.25">
      <c r="A387" t="s">
        <v>60</v>
      </c>
      <c r="B387" t="s">
        <v>61</v>
      </c>
      <c r="C387">
        <v>10026971</v>
      </c>
      <c r="D387" t="s">
        <v>220</v>
      </c>
      <c r="E387" t="s">
        <v>10</v>
      </c>
      <c r="F387" t="s">
        <v>221</v>
      </c>
      <c r="G387" s="9">
        <v>-123.2</v>
      </c>
      <c r="H387" s="9">
        <v>-18.48</v>
      </c>
      <c r="I387">
        <v>-18.48</v>
      </c>
      <c r="J387">
        <v>-12.32</v>
      </c>
      <c r="K387">
        <v>-30.8</v>
      </c>
      <c r="L387">
        <v>-24.64</v>
      </c>
      <c r="M387">
        <v>-18.48</v>
      </c>
      <c r="O387" s="6">
        <v>202008</v>
      </c>
      <c r="P387" s="4">
        <v>202009</v>
      </c>
      <c r="Q387" s="9">
        <f t="shared" ref="Q387:Q450" si="12">N387*-1</f>
        <v>0</v>
      </c>
      <c r="R387">
        <v>2020</v>
      </c>
      <c r="S387">
        <v>2020</v>
      </c>
      <c r="T387" t="s">
        <v>281</v>
      </c>
      <c r="U387" s="14">
        <f t="shared" ref="U387:U450" si="13">H387+Q387</f>
        <v>-18.48</v>
      </c>
    </row>
    <row r="388" spans="1:21" x14ac:dyDescent="0.25">
      <c r="A388" t="s">
        <v>60</v>
      </c>
      <c r="B388" t="s">
        <v>61</v>
      </c>
      <c r="C388">
        <v>10026957</v>
      </c>
      <c r="D388" t="s">
        <v>86</v>
      </c>
      <c r="E388" t="s">
        <v>10</v>
      </c>
      <c r="F388" t="s">
        <v>87</v>
      </c>
      <c r="G388" s="9">
        <v>0</v>
      </c>
      <c r="H388" s="9">
        <v>0</v>
      </c>
      <c r="I388">
        <v>0</v>
      </c>
      <c r="J388">
        <v>0</v>
      </c>
      <c r="K388">
        <v>0</v>
      </c>
      <c r="L388">
        <v>0</v>
      </c>
      <c r="M388">
        <v>0</v>
      </c>
      <c r="O388" s="6">
        <v>202008</v>
      </c>
      <c r="P388" s="4">
        <v>202009</v>
      </c>
      <c r="Q388" s="9">
        <f t="shared" si="12"/>
        <v>0</v>
      </c>
      <c r="R388">
        <v>2020</v>
      </c>
      <c r="S388">
        <v>2020</v>
      </c>
      <c r="T388" t="s">
        <v>281</v>
      </c>
      <c r="U388" s="14">
        <f t="shared" si="13"/>
        <v>0</v>
      </c>
    </row>
    <row r="389" spans="1:21" x14ac:dyDescent="0.25">
      <c r="A389" t="s">
        <v>60</v>
      </c>
      <c r="B389" t="s">
        <v>61</v>
      </c>
      <c r="C389">
        <v>10026995</v>
      </c>
      <c r="D389" t="s">
        <v>241</v>
      </c>
      <c r="E389" t="s">
        <v>10</v>
      </c>
      <c r="F389" t="s">
        <v>242</v>
      </c>
      <c r="G389" s="9">
        <v>0</v>
      </c>
      <c r="H389" s="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 s="9">
        <v>0</v>
      </c>
      <c r="O389" s="6">
        <v>202008</v>
      </c>
      <c r="P389" s="4">
        <v>202009</v>
      </c>
      <c r="Q389" s="9">
        <f t="shared" si="12"/>
        <v>0</v>
      </c>
      <c r="R389">
        <v>2020</v>
      </c>
      <c r="S389">
        <v>2020</v>
      </c>
      <c r="T389" t="s">
        <v>281</v>
      </c>
      <c r="U389" s="14">
        <f t="shared" si="13"/>
        <v>0</v>
      </c>
    </row>
    <row r="390" spans="1:21" x14ac:dyDescent="0.25">
      <c r="A390" t="s">
        <v>60</v>
      </c>
      <c r="B390" t="s">
        <v>61</v>
      </c>
      <c r="C390">
        <v>10026993</v>
      </c>
      <c r="D390" t="s">
        <v>149</v>
      </c>
      <c r="E390" t="s">
        <v>10</v>
      </c>
      <c r="F390" t="s">
        <v>150</v>
      </c>
      <c r="G390" s="9">
        <v>168757</v>
      </c>
      <c r="H390" s="9">
        <v>25313.55</v>
      </c>
      <c r="I390">
        <v>25313.55</v>
      </c>
      <c r="J390">
        <v>16875.7</v>
      </c>
      <c r="K390">
        <v>42189.25</v>
      </c>
      <c r="L390">
        <v>33751.4</v>
      </c>
      <c r="M390">
        <v>25313.55</v>
      </c>
      <c r="O390" s="6">
        <v>202008</v>
      </c>
      <c r="P390" s="4">
        <v>202009</v>
      </c>
      <c r="Q390" s="9">
        <f t="shared" si="12"/>
        <v>0</v>
      </c>
      <c r="R390">
        <v>2020</v>
      </c>
      <c r="S390">
        <v>2020</v>
      </c>
      <c r="T390" t="s">
        <v>281</v>
      </c>
      <c r="U390" s="14">
        <f t="shared" si="13"/>
        <v>25313.55</v>
      </c>
    </row>
    <row r="391" spans="1:21" x14ac:dyDescent="0.25">
      <c r="A391" t="s">
        <v>60</v>
      </c>
      <c r="B391" t="s">
        <v>61</v>
      </c>
      <c r="C391">
        <v>10023691</v>
      </c>
      <c r="D391" t="s">
        <v>229</v>
      </c>
      <c r="E391" t="s">
        <v>10</v>
      </c>
      <c r="F391" t="s">
        <v>230</v>
      </c>
      <c r="G391" s="9">
        <v>360.75</v>
      </c>
      <c r="H391" s="9">
        <v>54.112499999999997</v>
      </c>
      <c r="I391">
        <v>54.112499999999997</v>
      </c>
      <c r="J391">
        <v>36.075000000000003</v>
      </c>
      <c r="K391">
        <v>90.1875</v>
      </c>
      <c r="L391">
        <v>72.150000000000006</v>
      </c>
      <c r="M391">
        <v>54.112499999999997</v>
      </c>
      <c r="O391" s="6">
        <v>202008</v>
      </c>
      <c r="P391" s="4">
        <v>202009</v>
      </c>
      <c r="Q391" s="9">
        <f t="shared" si="12"/>
        <v>0</v>
      </c>
      <c r="R391">
        <v>2020</v>
      </c>
      <c r="S391">
        <v>2020</v>
      </c>
      <c r="T391" t="s">
        <v>281</v>
      </c>
      <c r="U391" s="14">
        <f t="shared" si="13"/>
        <v>54.112499999999997</v>
      </c>
    </row>
    <row r="392" spans="1:21" x14ac:dyDescent="0.25">
      <c r="A392" t="s">
        <v>60</v>
      </c>
      <c r="B392" t="s">
        <v>61</v>
      </c>
      <c r="C392">
        <v>10026994</v>
      </c>
      <c r="D392" t="s">
        <v>202</v>
      </c>
      <c r="E392" t="s">
        <v>10</v>
      </c>
      <c r="F392" t="s">
        <v>203</v>
      </c>
      <c r="G392" s="9">
        <v>82862.720000000001</v>
      </c>
      <c r="H392" s="9">
        <v>12429.407999999999</v>
      </c>
      <c r="I392">
        <v>12429.407999999999</v>
      </c>
      <c r="J392">
        <v>8286.2720000000008</v>
      </c>
      <c r="K392">
        <v>20715.68</v>
      </c>
      <c r="L392">
        <v>16572.544000000002</v>
      </c>
      <c r="M392">
        <v>12429.407999999999</v>
      </c>
      <c r="O392" s="6">
        <v>202008</v>
      </c>
      <c r="P392" s="4">
        <v>202009</v>
      </c>
      <c r="Q392" s="9">
        <f t="shared" si="12"/>
        <v>0</v>
      </c>
      <c r="R392">
        <v>2020</v>
      </c>
      <c r="S392">
        <v>2020</v>
      </c>
      <c r="T392" t="s">
        <v>281</v>
      </c>
      <c r="U392" s="14">
        <f t="shared" si="13"/>
        <v>12429.407999999999</v>
      </c>
    </row>
    <row r="393" spans="1:21" x14ac:dyDescent="0.25">
      <c r="A393" t="s">
        <v>60</v>
      </c>
      <c r="B393" t="s">
        <v>61</v>
      </c>
      <c r="C393">
        <v>10026988</v>
      </c>
      <c r="D393" t="s">
        <v>249</v>
      </c>
      <c r="E393" t="s">
        <v>10</v>
      </c>
      <c r="F393" t="s">
        <v>250</v>
      </c>
      <c r="G393" s="9">
        <v>141953</v>
      </c>
      <c r="H393" s="9">
        <v>21292.95</v>
      </c>
      <c r="I393">
        <v>21292.95</v>
      </c>
      <c r="J393">
        <v>14195.3</v>
      </c>
      <c r="K393">
        <v>35488.25</v>
      </c>
      <c r="L393">
        <v>28390.6</v>
      </c>
      <c r="M393">
        <v>21292.95</v>
      </c>
      <c r="O393" s="6">
        <v>202008</v>
      </c>
      <c r="P393" s="4">
        <v>202009</v>
      </c>
      <c r="Q393" s="9">
        <f t="shared" si="12"/>
        <v>0</v>
      </c>
      <c r="R393">
        <v>2020</v>
      </c>
      <c r="S393">
        <v>2020</v>
      </c>
      <c r="T393" t="s">
        <v>281</v>
      </c>
      <c r="U393" s="14">
        <f t="shared" si="13"/>
        <v>21292.95</v>
      </c>
    </row>
    <row r="394" spans="1:21" x14ac:dyDescent="0.25">
      <c r="A394" t="s">
        <v>60</v>
      </c>
      <c r="B394" t="s">
        <v>61</v>
      </c>
      <c r="C394">
        <v>10026174</v>
      </c>
      <c r="D394" t="s">
        <v>46</v>
      </c>
      <c r="E394" t="s">
        <v>10</v>
      </c>
      <c r="F394" t="s">
        <v>47</v>
      </c>
      <c r="G394" s="9">
        <v>235.3</v>
      </c>
      <c r="H394" s="9">
        <v>35.295000000000002</v>
      </c>
      <c r="I394">
        <v>35.295000000000002</v>
      </c>
      <c r="J394">
        <v>23.53</v>
      </c>
      <c r="K394">
        <v>58.825000000000003</v>
      </c>
      <c r="L394">
        <v>47.06</v>
      </c>
      <c r="M394">
        <v>35.295000000000002</v>
      </c>
      <c r="O394" s="6">
        <v>202008</v>
      </c>
      <c r="P394" s="4">
        <v>202009</v>
      </c>
      <c r="Q394" s="9">
        <f t="shared" si="12"/>
        <v>0</v>
      </c>
      <c r="R394">
        <v>2020</v>
      </c>
      <c r="S394">
        <v>2020</v>
      </c>
      <c r="T394" t="s">
        <v>281</v>
      </c>
      <c r="U394" s="14">
        <f t="shared" si="13"/>
        <v>35.295000000000002</v>
      </c>
    </row>
    <row r="395" spans="1:21" x14ac:dyDescent="0.25">
      <c r="A395" t="s">
        <v>60</v>
      </c>
      <c r="B395" t="s">
        <v>61</v>
      </c>
      <c r="C395">
        <v>10026939</v>
      </c>
      <c r="D395" t="s">
        <v>179</v>
      </c>
      <c r="E395" t="s">
        <v>10</v>
      </c>
      <c r="F395" t="s">
        <v>180</v>
      </c>
      <c r="G395" s="9">
        <v>57049.83</v>
      </c>
      <c r="H395" s="9">
        <v>8557.4745000000003</v>
      </c>
      <c r="I395">
        <v>8557.4745000000003</v>
      </c>
      <c r="J395">
        <v>5704.9830000000002</v>
      </c>
      <c r="K395">
        <v>14262.4575</v>
      </c>
      <c r="L395">
        <v>11409.966</v>
      </c>
      <c r="M395">
        <v>8557.4745000000003</v>
      </c>
      <c r="O395" s="6">
        <v>202008</v>
      </c>
      <c r="P395" s="4">
        <v>202009</v>
      </c>
      <c r="Q395" s="9">
        <f t="shared" si="12"/>
        <v>0</v>
      </c>
      <c r="R395">
        <v>2020</v>
      </c>
      <c r="S395">
        <v>2020</v>
      </c>
      <c r="T395" t="s">
        <v>281</v>
      </c>
      <c r="U395" s="14">
        <f t="shared" si="13"/>
        <v>8557.4745000000003</v>
      </c>
    </row>
    <row r="396" spans="1:21" x14ac:dyDescent="0.25">
      <c r="A396" t="s">
        <v>60</v>
      </c>
      <c r="B396" t="s">
        <v>61</v>
      </c>
      <c r="C396">
        <v>10027000</v>
      </c>
      <c r="D396" t="s">
        <v>247</v>
      </c>
      <c r="E396" t="s">
        <v>10</v>
      </c>
      <c r="F396" t="s">
        <v>248</v>
      </c>
      <c r="G396" s="9">
        <v>32740</v>
      </c>
      <c r="H396" s="9">
        <v>4911</v>
      </c>
      <c r="I396">
        <v>4911</v>
      </c>
      <c r="J396">
        <v>3274</v>
      </c>
      <c r="K396">
        <v>8185</v>
      </c>
      <c r="L396">
        <v>6548</v>
      </c>
      <c r="M396">
        <v>4911</v>
      </c>
      <c r="O396" s="6">
        <v>202008</v>
      </c>
      <c r="P396" s="4">
        <v>202009</v>
      </c>
      <c r="Q396" s="9">
        <f t="shared" si="12"/>
        <v>0</v>
      </c>
      <c r="R396">
        <v>2020</v>
      </c>
      <c r="S396">
        <v>2020</v>
      </c>
      <c r="T396" t="s">
        <v>281</v>
      </c>
      <c r="U396" s="14">
        <f t="shared" si="13"/>
        <v>4911</v>
      </c>
    </row>
    <row r="397" spans="1:21" x14ac:dyDescent="0.25">
      <c r="A397" t="s">
        <v>6</v>
      </c>
      <c r="B397" t="s">
        <v>7</v>
      </c>
      <c r="C397">
        <v>10026940</v>
      </c>
      <c r="D397" t="s">
        <v>74</v>
      </c>
      <c r="E397" t="s">
        <v>10</v>
      </c>
      <c r="F397" t="s">
        <v>75</v>
      </c>
      <c r="G397" s="9">
        <v>77381.789999999994</v>
      </c>
      <c r="H397" s="9">
        <v>11607.2685</v>
      </c>
      <c r="I397">
        <v>11607.2685</v>
      </c>
      <c r="J397">
        <v>7738.1790000000001</v>
      </c>
      <c r="K397">
        <v>19345.447499999998</v>
      </c>
      <c r="L397">
        <v>15476.358</v>
      </c>
      <c r="M397">
        <v>11607.2685</v>
      </c>
      <c r="O397" s="6">
        <v>202009</v>
      </c>
      <c r="P397" s="4">
        <v>202010</v>
      </c>
      <c r="Q397" s="9">
        <f t="shared" si="12"/>
        <v>0</v>
      </c>
      <c r="R397">
        <v>2020</v>
      </c>
      <c r="S397">
        <v>2020</v>
      </c>
      <c r="T397" t="s">
        <v>281</v>
      </c>
      <c r="U397" s="14">
        <f t="shared" si="13"/>
        <v>11607.2685</v>
      </c>
    </row>
    <row r="398" spans="1:21" x14ac:dyDescent="0.25">
      <c r="A398" t="s">
        <v>6</v>
      </c>
      <c r="B398" t="s">
        <v>7</v>
      </c>
      <c r="C398">
        <v>10026598</v>
      </c>
      <c r="D398" t="s">
        <v>77</v>
      </c>
      <c r="E398" t="s">
        <v>10</v>
      </c>
      <c r="F398" t="s">
        <v>78</v>
      </c>
      <c r="G398" s="9">
        <v>798816.99</v>
      </c>
      <c r="H398" s="9">
        <v>119822.5485</v>
      </c>
      <c r="I398">
        <v>119822.5485</v>
      </c>
      <c r="J398">
        <v>79881.698999999993</v>
      </c>
      <c r="K398">
        <v>199704.2475</v>
      </c>
      <c r="L398">
        <v>159763.39799999999</v>
      </c>
      <c r="M398">
        <v>119822.5485</v>
      </c>
      <c r="O398" s="6">
        <v>202009</v>
      </c>
      <c r="P398" s="4">
        <v>202010</v>
      </c>
      <c r="Q398" s="9">
        <f t="shared" si="12"/>
        <v>0</v>
      </c>
      <c r="R398">
        <v>2020</v>
      </c>
      <c r="S398">
        <v>2020</v>
      </c>
      <c r="T398" t="s">
        <v>281</v>
      </c>
      <c r="U398" s="14">
        <f t="shared" si="13"/>
        <v>119822.5485</v>
      </c>
    </row>
    <row r="399" spans="1:21" x14ac:dyDescent="0.25">
      <c r="A399" t="s">
        <v>6</v>
      </c>
      <c r="B399" t="s">
        <v>7</v>
      </c>
      <c r="C399">
        <v>10027078</v>
      </c>
      <c r="D399" t="s">
        <v>211</v>
      </c>
      <c r="E399" t="s">
        <v>10</v>
      </c>
      <c r="F399" t="s">
        <v>212</v>
      </c>
      <c r="G399" s="9">
        <v>0</v>
      </c>
      <c r="H399" s="9">
        <v>0</v>
      </c>
      <c r="I399">
        <v>0</v>
      </c>
      <c r="J399">
        <v>0</v>
      </c>
      <c r="K399">
        <v>0</v>
      </c>
      <c r="L399">
        <v>0</v>
      </c>
      <c r="M399">
        <v>0</v>
      </c>
      <c r="O399" s="6">
        <v>202009</v>
      </c>
      <c r="P399" s="4">
        <v>202010</v>
      </c>
      <c r="Q399" s="9">
        <f t="shared" si="12"/>
        <v>0</v>
      </c>
      <c r="R399">
        <v>2020</v>
      </c>
      <c r="S399">
        <v>2020</v>
      </c>
      <c r="T399" t="s">
        <v>281</v>
      </c>
      <c r="U399" s="14">
        <f t="shared" si="13"/>
        <v>0</v>
      </c>
    </row>
    <row r="400" spans="1:21" x14ac:dyDescent="0.25">
      <c r="A400" t="s">
        <v>6</v>
      </c>
      <c r="B400" t="s">
        <v>7</v>
      </c>
      <c r="C400">
        <v>10026947</v>
      </c>
      <c r="D400" t="s">
        <v>182</v>
      </c>
      <c r="E400" t="s">
        <v>10</v>
      </c>
      <c r="F400" t="s">
        <v>183</v>
      </c>
      <c r="G400" s="9">
        <v>1222.1300000000001</v>
      </c>
      <c r="H400" s="9">
        <v>183.31950000000001</v>
      </c>
      <c r="I400">
        <v>183.31950000000001</v>
      </c>
      <c r="J400">
        <v>122.21299999999999</v>
      </c>
      <c r="K400">
        <v>305.53250000000003</v>
      </c>
      <c r="L400">
        <v>244.42599999999999</v>
      </c>
      <c r="M400">
        <v>183.31950000000001</v>
      </c>
      <c r="O400" s="6">
        <v>202009</v>
      </c>
      <c r="P400" s="4">
        <v>202010</v>
      </c>
      <c r="Q400" s="9">
        <f t="shared" si="12"/>
        <v>0</v>
      </c>
      <c r="R400">
        <v>2020</v>
      </c>
      <c r="S400">
        <v>2020</v>
      </c>
      <c r="T400" t="s">
        <v>281</v>
      </c>
      <c r="U400" s="14">
        <f t="shared" si="13"/>
        <v>183.31950000000001</v>
      </c>
    </row>
    <row r="401" spans="1:21" x14ac:dyDescent="0.25">
      <c r="A401" t="s">
        <v>6</v>
      </c>
      <c r="B401" t="s">
        <v>7</v>
      </c>
      <c r="C401">
        <v>10026948</v>
      </c>
      <c r="D401" t="s">
        <v>251</v>
      </c>
      <c r="E401" t="s">
        <v>10</v>
      </c>
      <c r="F401" t="s">
        <v>252</v>
      </c>
      <c r="G401" s="9">
        <v>7656.28</v>
      </c>
      <c r="H401" s="9">
        <v>1148.442</v>
      </c>
      <c r="I401">
        <v>1148.442</v>
      </c>
      <c r="J401">
        <v>765.62800000000004</v>
      </c>
      <c r="K401">
        <v>1914.07</v>
      </c>
      <c r="L401">
        <v>1531.2560000000001</v>
      </c>
      <c r="M401">
        <v>1148.442</v>
      </c>
      <c r="O401" s="6">
        <v>202009</v>
      </c>
      <c r="P401" s="4">
        <v>202010</v>
      </c>
      <c r="Q401" s="9">
        <f t="shared" si="12"/>
        <v>0</v>
      </c>
      <c r="R401">
        <v>2020</v>
      </c>
      <c r="S401">
        <v>2020</v>
      </c>
      <c r="T401" t="s">
        <v>281</v>
      </c>
      <c r="U401" s="14">
        <f t="shared" si="13"/>
        <v>1148.442</v>
      </c>
    </row>
    <row r="402" spans="1:21" x14ac:dyDescent="0.25">
      <c r="A402" t="s">
        <v>6</v>
      </c>
      <c r="B402" t="s">
        <v>7</v>
      </c>
      <c r="C402">
        <v>10026981</v>
      </c>
      <c r="D402" t="s">
        <v>237</v>
      </c>
      <c r="E402" t="s">
        <v>10</v>
      </c>
      <c r="F402" t="s">
        <v>238</v>
      </c>
      <c r="G402" s="9">
        <v>-53.16</v>
      </c>
      <c r="H402" s="9">
        <v>-7.9740000000000002</v>
      </c>
      <c r="I402">
        <v>-7.9740000000000002</v>
      </c>
      <c r="J402">
        <v>-5.3159999999999998</v>
      </c>
      <c r="K402">
        <v>-13.29</v>
      </c>
      <c r="L402">
        <v>-10.632</v>
      </c>
      <c r="M402">
        <v>-7.9740000000000002</v>
      </c>
      <c r="O402" s="6">
        <v>202009</v>
      </c>
      <c r="P402" s="4">
        <v>202010</v>
      </c>
      <c r="Q402" s="9">
        <f t="shared" si="12"/>
        <v>0</v>
      </c>
      <c r="R402">
        <v>2020</v>
      </c>
      <c r="S402">
        <v>2020</v>
      </c>
      <c r="T402" t="s">
        <v>281</v>
      </c>
      <c r="U402" s="14">
        <f t="shared" si="13"/>
        <v>-7.9740000000000002</v>
      </c>
    </row>
    <row r="403" spans="1:21" x14ac:dyDescent="0.25">
      <c r="A403" t="s">
        <v>6</v>
      </c>
      <c r="B403" t="s">
        <v>7</v>
      </c>
      <c r="C403">
        <v>10026798</v>
      </c>
      <c r="D403" t="s">
        <v>13</v>
      </c>
      <c r="E403" t="s">
        <v>10</v>
      </c>
      <c r="F403" t="s">
        <v>14</v>
      </c>
      <c r="G403" s="9">
        <v>20566.64</v>
      </c>
      <c r="H403" s="9">
        <v>3084.9960000000001</v>
      </c>
      <c r="I403">
        <v>3084.9960000000001</v>
      </c>
      <c r="J403">
        <v>2056.6640000000002</v>
      </c>
      <c r="K403">
        <v>5141.66</v>
      </c>
      <c r="L403">
        <v>4113.3280000000004</v>
      </c>
      <c r="M403">
        <v>3084.9960000000001</v>
      </c>
      <c r="O403" s="6">
        <v>202009</v>
      </c>
      <c r="P403" s="4">
        <v>202010</v>
      </c>
      <c r="Q403" s="9">
        <f t="shared" si="12"/>
        <v>0</v>
      </c>
      <c r="R403">
        <v>2020</v>
      </c>
      <c r="S403">
        <v>2020</v>
      </c>
      <c r="T403" t="s">
        <v>281</v>
      </c>
      <c r="U403" s="14">
        <f t="shared" si="13"/>
        <v>3084.9960000000001</v>
      </c>
    </row>
    <row r="404" spans="1:21" x14ac:dyDescent="0.25">
      <c r="A404" t="s">
        <v>6</v>
      </c>
      <c r="B404" t="s">
        <v>7</v>
      </c>
      <c r="C404">
        <v>10026953</v>
      </c>
      <c r="D404" t="s">
        <v>188</v>
      </c>
      <c r="E404" t="s">
        <v>10</v>
      </c>
      <c r="F404" t="s">
        <v>189</v>
      </c>
      <c r="G404" s="9">
        <v>703.48</v>
      </c>
      <c r="H404" s="9">
        <v>105.52200000000001</v>
      </c>
      <c r="I404">
        <v>105.52200000000001</v>
      </c>
      <c r="J404">
        <v>70.347999999999999</v>
      </c>
      <c r="K404">
        <v>175.87</v>
      </c>
      <c r="L404">
        <v>140.696</v>
      </c>
      <c r="M404">
        <v>105.52200000000001</v>
      </c>
      <c r="O404" s="6">
        <v>202009</v>
      </c>
      <c r="P404" s="4">
        <v>202010</v>
      </c>
      <c r="Q404" s="9">
        <f t="shared" si="12"/>
        <v>0</v>
      </c>
      <c r="R404">
        <v>2020</v>
      </c>
      <c r="S404">
        <v>2020</v>
      </c>
      <c r="T404" t="s">
        <v>281</v>
      </c>
      <c r="U404" s="14">
        <f t="shared" si="13"/>
        <v>105.52200000000001</v>
      </c>
    </row>
    <row r="405" spans="1:21" x14ac:dyDescent="0.25">
      <c r="A405" t="s">
        <v>6</v>
      </c>
      <c r="B405" t="s">
        <v>7</v>
      </c>
      <c r="C405">
        <v>10027050</v>
      </c>
      <c r="D405" t="s">
        <v>217</v>
      </c>
      <c r="E405" t="s">
        <v>10</v>
      </c>
      <c r="F405" t="s">
        <v>218</v>
      </c>
      <c r="G405" s="9">
        <v>18582.900000000001</v>
      </c>
      <c r="H405" s="9">
        <v>2787.4349999999999</v>
      </c>
      <c r="I405">
        <v>2787.4349999999999</v>
      </c>
      <c r="J405">
        <v>1858.29</v>
      </c>
      <c r="K405">
        <v>4645.7250000000004</v>
      </c>
      <c r="L405">
        <v>3716.58</v>
      </c>
      <c r="M405">
        <v>2787.4349999999999</v>
      </c>
      <c r="O405" s="6">
        <v>202009</v>
      </c>
      <c r="P405" s="4">
        <v>202010</v>
      </c>
      <c r="Q405" s="9">
        <f t="shared" si="12"/>
        <v>0</v>
      </c>
      <c r="R405">
        <v>2020</v>
      </c>
      <c r="S405">
        <v>2020</v>
      </c>
      <c r="T405" t="s">
        <v>281</v>
      </c>
      <c r="U405" s="14">
        <f t="shared" si="13"/>
        <v>2787.4349999999999</v>
      </c>
    </row>
    <row r="406" spans="1:21" x14ac:dyDescent="0.25">
      <c r="A406" t="s">
        <v>6</v>
      </c>
      <c r="B406" t="s">
        <v>7</v>
      </c>
      <c r="C406">
        <v>10026163</v>
      </c>
      <c r="D406" t="s">
        <v>239</v>
      </c>
      <c r="E406" t="s">
        <v>10</v>
      </c>
      <c r="F406" t="s">
        <v>240</v>
      </c>
      <c r="G406" s="9">
        <v>-927.45999999999901</v>
      </c>
      <c r="H406" s="9">
        <v>-139.119</v>
      </c>
      <c r="I406">
        <v>-139.119</v>
      </c>
      <c r="J406">
        <v>-92.745999999999896</v>
      </c>
      <c r="K406">
        <v>-231.86500000000001</v>
      </c>
      <c r="L406">
        <v>-185.49199999999999</v>
      </c>
      <c r="M406">
        <v>-139.119</v>
      </c>
      <c r="O406" s="6">
        <v>202009</v>
      </c>
      <c r="P406" s="4">
        <v>202010</v>
      </c>
      <c r="Q406" s="9">
        <f t="shared" si="12"/>
        <v>0</v>
      </c>
      <c r="R406">
        <v>2020</v>
      </c>
      <c r="S406">
        <v>2020</v>
      </c>
      <c r="T406" t="s">
        <v>281</v>
      </c>
      <c r="U406" s="14">
        <f t="shared" si="13"/>
        <v>-139.119</v>
      </c>
    </row>
    <row r="407" spans="1:21" x14ac:dyDescent="0.25">
      <c r="A407" t="s">
        <v>6</v>
      </c>
      <c r="B407" t="s">
        <v>7</v>
      </c>
      <c r="C407">
        <v>10027023</v>
      </c>
      <c r="D407" t="s">
        <v>134</v>
      </c>
      <c r="E407" t="s">
        <v>10</v>
      </c>
      <c r="F407" t="s">
        <v>135</v>
      </c>
      <c r="G407" s="9">
        <v>-17883.28</v>
      </c>
      <c r="H407" s="9">
        <v>-2682.4920000000002</v>
      </c>
      <c r="I407">
        <v>-2682.4920000000002</v>
      </c>
      <c r="J407">
        <v>-1788.328</v>
      </c>
      <c r="K407">
        <v>-4470.82</v>
      </c>
      <c r="L407">
        <v>-3576.6559999999999</v>
      </c>
      <c r="M407">
        <v>-2682.4920000000002</v>
      </c>
      <c r="O407" s="6">
        <v>202009</v>
      </c>
      <c r="P407" s="4">
        <v>202010</v>
      </c>
      <c r="Q407" s="9">
        <f t="shared" si="12"/>
        <v>0</v>
      </c>
      <c r="R407">
        <v>2020</v>
      </c>
      <c r="S407">
        <v>2020</v>
      </c>
      <c r="T407" t="s">
        <v>281</v>
      </c>
      <c r="U407" s="14">
        <f t="shared" si="13"/>
        <v>-2682.4920000000002</v>
      </c>
    </row>
    <row r="408" spans="1:21" x14ac:dyDescent="0.25">
      <c r="A408" t="s">
        <v>6</v>
      </c>
      <c r="B408" t="s">
        <v>7</v>
      </c>
      <c r="C408">
        <v>10027022</v>
      </c>
      <c r="D408" t="s">
        <v>146</v>
      </c>
      <c r="E408" t="s">
        <v>10</v>
      </c>
      <c r="F408" t="s">
        <v>147</v>
      </c>
      <c r="G408" s="9">
        <v>105222.03</v>
      </c>
      <c r="H408" s="9">
        <v>15783.3045</v>
      </c>
      <c r="I408">
        <v>15783.3045</v>
      </c>
      <c r="J408">
        <v>10522.203</v>
      </c>
      <c r="K408">
        <v>26305.5075</v>
      </c>
      <c r="L408">
        <v>21044.405999999999</v>
      </c>
      <c r="M408">
        <v>15783.3045</v>
      </c>
      <c r="O408" s="6">
        <v>202009</v>
      </c>
      <c r="P408" s="4">
        <v>202010</v>
      </c>
      <c r="Q408" s="9">
        <f t="shared" si="12"/>
        <v>0</v>
      </c>
      <c r="R408">
        <v>2020</v>
      </c>
      <c r="S408">
        <v>2020</v>
      </c>
      <c r="T408" t="s">
        <v>281</v>
      </c>
      <c r="U408" s="14">
        <f t="shared" si="13"/>
        <v>15783.3045</v>
      </c>
    </row>
    <row r="409" spans="1:21" x14ac:dyDescent="0.25">
      <c r="A409" t="s">
        <v>6</v>
      </c>
      <c r="B409" t="s">
        <v>7</v>
      </c>
      <c r="C409">
        <v>10026188</v>
      </c>
      <c r="D409" t="s">
        <v>22</v>
      </c>
      <c r="E409" t="s">
        <v>10</v>
      </c>
      <c r="F409" t="s">
        <v>23</v>
      </c>
      <c r="G409" s="9">
        <v>40748.410000000003</v>
      </c>
      <c r="H409" s="9">
        <v>6112.2614999999996</v>
      </c>
      <c r="I409">
        <v>6112.2614999999996</v>
      </c>
      <c r="J409">
        <v>4074.8409999999999</v>
      </c>
      <c r="K409">
        <v>10187.102500000001</v>
      </c>
      <c r="L409">
        <v>8149.6819999999998</v>
      </c>
      <c r="M409">
        <v>6112.2614999999996</v>
      </c>
      <c r="O409" s="6">
        <v>202009</v>
      </c>
      <c r="P409" s="4">
        <v>202010</v>
      </c>
      <c r="Q409" s="9">
        <f t="shared" si="12"/>
        <v>0</v>
      </c>
      <c r="R409">
        <v>2020</v>
      </c>
      <c r="S409">
        <v>2020</v>
      </c>
      <c r="T409" t="s">
        <v>281</v>
      </c>
      <c r="U409" s="14">
        <f t="shared" si="13"/>
        <v>6112.2614999999996</v>
      </c>
    </row>
    <row r="410" spans="1:21" x14ac:dyDescent="0.25">
      <c r="A410" t="s">
        <v>6</v>
      </c>
      <c r="B410" t="s">
        <v>7</v>
      </c>
      <c r="C410">
        <v>10025865</v>
      </c>
      <c r="D410" t="s">
        <v>167</v>
      </c>
      <c r="E410" t="s">
        <v>10</v>
      </c>
      <c r="F410" t="s">
        <v>197</v>
      </c>
      <c r="G410" s="9">
        <v>1128.28</v>
      </c>
      <c r="H410" s="9">
        <v>169.24199999999999</v>
      </c>
      <c r="I410">
        <v>169.24199999999999</v>
      </c>
      <c r="J410">
        <v>112.828</v>
      </c>
      <c r="K410">
        <v>282.07</v>
      </c>
      <c r="L410">
        <v>225.65600000000001</v>
      </c>
      <c r="M410">
        <v>169.24199999999999</v>
      </c>
      <c r="O410" s="6">
        <v>202009</v>
      </c>
      <c r="P410" s="4">
        <v>202010</v>
      </c>
      <c r="Q410" s="9">
        <f t="shared" si="12"/>
        <v>0</v>
      </c>
      <c r="R410">
        <v>2020</v>
      </c>
      <c r="S410">
        <v>2020</v>
      </c>
      <c r="T410" t="s">
        <v>281</v>
      </c>
      <c r="U410" s="14">
        <f t="shared" si="13"/>
        <v>169.24199999999999</v>
      </c>
    </row>
    <row r="411" spans="1:21" x14ac:dyDescent="0.25">
      <c r="A411" t="s">
        <v>6</v>
      </c>
      <c r="B411" t="s">
        <v>7</v>
      </c>
      <c r="C411">
        <v>10025932</v>
      </c>
      <c r="D411" t="s">
        <v>167</v>
      </c>
      <c r="E411" t="s">
        <v>10</v>
      </c>
      <c r="F411" t="s">
        <v>168</v>
      </c>
      <c r="G411" s="9">
        <v>6802.35</v>
      </c>
      <c r="H411" s="9">
        <v>1020.3525</v>
      </c>
      <c r="I411">
        <v>1020.3525</v>
      </c>
      <c r="J411">
        <v>680.23500000000001</v>
      </c>
      <c r="K411">
        <v>1700.5875000000001</v>
      </c>
      <c r="L411">
        <v>1360.47</v>
      </c>
      <c r="M411">
        <v>1020.3525</v>
      </c>
      <c r="O411" s="6">
        <v>202009</v>
      </c>
      <c r="P411" s="4">
        <v>202010</v>
      </c>
      <c r="Q411" s="9">
        <f t="shared" si="12"/>
        <v>0</v>
      </c>
      <c r="R411">
        <v>2020</v>
      </c>
      <c r="S411">
        <v>2020</v>
      </c>
      <c r="T411" t="s">
        <v>281</v>
      </c>
      <c r="U411" s="14">
        <f t="shared" si="13"/>
        <v>1020.3525</v>
      </c>
    </row>
    <row r="412" spans="1:21" x14ac:dyDescent="0.25">
      <c r="A412" t="s">
        <v>6</v>
      </c>
      <c r="B412" t="s">
        <v>7</v>
      </c>
      <c r="C412">
        <v>10026983</v>
      </c>
      <c r="D412" t="s">
        <v>83</v>
      </c>
      <c r="E412" t="s">
        <v>10</v>
      </c>
      <c r="F412" t="s">
        <v>84</v>
      </c>
      <c r="G412" s="9">
        <v>5798</v>
      </c>
      <c r="H412" s="9">
        <v>869.7</v>
      </c>
      <c r="I412">
        <v>869.7</v>
      </c>
      <c r="J412">
        <v>579.79999999999995</v>
      </c>
      <c r="K412">
        <v>1449.5</v>
      </c>
      <c r="L412">
        <v>1159.5999999999999</v>
      </c>
      <c r="M412">
        <v>869.7</v>
      </c>
      <c r="O412" s="6">
        <v>202009</v>
      </c>
      <c r="P412" s="4">
        <v>202010</v>
      </c>
      <c r="Q412" s="9">
        <f t="shared" si="12"/>
        <v>0</v>
      </c>
      <c r="R412">
        <v>2020</v>
      </c>
      <c r="S412">
        <v>2020</v>
      </c>
      <c r="T412" t="s">
        <v>281</v>
      </c>
      <c r="U412" s="14">
        <f t="shared" si="13"/>
        <v>869.7</v>
      </c>
    </row>
    <row r="413" spans="1:21" x14ac:dyDescent="0.25">
      <c r="A413" t="s">
        <v>6</v>
      </c>
      <c r="B413" t="s">
        <v>7</v>
      </c>
      <c r="C413">
        <v>10026957</v>
      </c>
      <c r="D413" t="s">
        <v>86</v>
      </c>
      <c r="E413" t="s">
        <v>10</v>
      </c>
      <c r="F413" t="s">
        <v>87</v>
      </c>
      <c r="G413" s="9">
        <v>8167.22</v>
      </c>
      <c r="H413" s="9">
        <v>1225.0830000000001</v>
      </c>
      <c r="I413">
        <v>1225.0830000000001</v>
      </c>
      <c r="J413">
        <v>816.72199999999998</v>
      </c>
      <c r="K413">
        <v>2041.8050000000001</v>
      </c>
      <c r="L413">
        <v>1633.444</v>
      </c>
      <c r="M413">
        <v>1225.0830000000001</v>
      </c>
      <c r="O413" s="6">
        <v>202009</v>
      </c>
      <c r="P413" s="4">
        <v>202010</v>
      </c>
      <c r="Q413" s="9">
        <f t="shared" si="12"/>
        <v>0</v>
      </c>
      <c r="R413">
        <v>2020</v>
      </c>
      <c r="S413">
        <v>2020</v>
      </c>
      <c r="T413" t="s">
        <v>281</v>
      </c>
      <c r="U413" s="14">
        <f t="shared" si="13"/>
        <v>1225.0830000000001</v>
      </c>
    </row>
    <row r="414" spans="1:21" x14ac:dyDescent="0.25">
      <c r="A414" t="s">
        <v>6</v>
      </c>
      <c r="B414" t="s">
        <v>7</v>
      </c>
      <c r="C414">
        <v>10026995</v>
      </c>
      <c r="D414" t="s">
        <v>241</v>
      </c>
      <c r="E414" t="s">
        <v>10</v>
      </c>
      <c r="F414" t="s">
        <v>242</v>
      </c>
      <c r="G414" s="9">
        <v>23789.89</v>
      </c>
      <c r="H414" s="9">
        <v>3568.4834999999998</v>
      </c>
      <c r="I414">
        <v>3568.4834999999998</v>
      </c>
      <c r="J414">
        <v>2378.989</v>
      </c>
      <c r="K414">
        <v>5947.4724999999999</v>
      </c>
      <c r="L414">
        <v>4757.9780000000001</v>
      </c>
      <c r="M414">
        <v>3568.4834999999998</v>
      </c>
      <c r="N414" s="9">
        <v>3568.4834999999998</v>
      </c>
      <c r="O414" s="6">
        <v>202009</v>
      </c>
      <c r="P414" s="4">
        <v>202010</v>
      </c>
      <c r="Q414" s="9">
        <f t="shared" si="12"/>
        <v>-3568.4834999999998</v>
      </c>
      <c r="R414">
        <v>2020</v>
      </c>
      <c r="S414">
        <v>2020</v>
      </c>
      <c r="T414" t="s">
        <v>281</v>
      </c>
      <c r="U414" s="14">
        <f t="shared" si="13"/>
        <v>0</v>
      </c>
    </row>
    <row r="415" spans="1:21" x14ac:dyDescent="0.25">
      <c r="A415" t="s">
        <v>6</v>
      </c>
      <c r="B415" t="s">
        <v>7</v>
      </c>
      <c r="C415">
        <v>10026993</v>
      </c>
      <c r="D415" t="s">
        <v>149</v>
      </c>
      <c r="E415" t="s">
        <v>10</v>
      </c>
      <c r="F415" t="s">
        <v>150</v>
      </c>
      <c r="G415" s="9">
        <v>-59358.33</v>
      </c>
      <c r="H415" s="9">
        <v>-8903.7494999999999</v>
      </c>
      <c r="I415">
        <v>-8903.7494999999999</v>
      </c>
      <c r="J415">
        <v>-5935.8329999999996</v>
      </c>
      <c r="K415">
        <v>-14839.5825</v>
      </c>
      <c r="L415">
        <v>-11871.665999999999</v>
      </c>
      <c r="M415">
        <v>-8903.7494999999999</v>
      </c>
      <c r="O415" s="6">
        <v>202009</v>
      </c>
      <c r="P415" s="4">
        <v>202010</v>
      </c>
      <c r="Q415" s="9">
        <f t="shared" si="12"/>
        <v>0</v>
      </c>
      <c r="R415">
        <v>2020</v>
      </c>
      <c r="S415">
        <v>2020</v>
      </c>
      <c r="T415" t="s">
        <v>281</v>
      </c>
      <c r="U415" s="14">
        <f t="shared" si="13"/>
        <v>-8903.7494999999999</v>
      </c>
    </row>
    <row r="416" spans="1:21" x14ac:dyDescent="0.25">
      <c r="A416" t="s">
        <v>6</v>
      </c>
      <c r="B416" t="s">
        <v>7</v>
      </c>
      <c r="C416">
        <v>10026994</v>
      </c>
      <c r="D416" t="s">
        <v>202</v>
      </c>
      <c r="E416" t="s">
        <v>10</v>
      </c>
      <c r="F416" t="s">
        <v>203</v>
      </c>
      <c r="G416" s="9">
        <v>22.85</v>
      </c>
      <c r="H416" s="9">
        <v>3.4275000000000002</v>
      </c>
      <c r="I416">
        <v>3.4275000000000002</v>
      </c>
      <c r="J416">
        <v>2.2850000000000001</v>
      </c>
      <c r="K416">
        <v>5.7125000000000004</v>
      </c>
      <c r="L416">
        <v>4.57</v>
      </c>
      <c r="M416">
        <v>3.4275000000000002</v>
      </c>
      <c r="O416" s="6">
        <v>202009</v>
      </c>
      <c r="P416" s="4">
        <v>202010</v>
      </c>
      <c r="Q416" s="9">
        <f t="shared" si="12"/>
        <v>0</v>
      </c>
      <c r="R416">
        <v>2020</v>
      </c>
      <c r="S416">
        <v>2020</v>
      </c>
      <c r="T416" t="s">
        <v>281</v>
      </c>
      <c r="U416" s="14">
        <f t="shared" si="13"/>
        <v>3.4275000000000002</v>
      </c>
    </row>
    <row r="417" spans="1:21" x14ac:dyDescent="0.25">
      <c r="A417" t="s">
        <v>60</v>
      </c>
      <c r="B417" t="s">
        <v>61</v>
      </c>
      <c r="C417">
        <v>10026940</v>
      </c>
      <c r="D417" t="s">
        <v>74</v>
      </c>
      <c r="E417" t="s">
        <v>10</v>
      </c>
      <c r="F417" t="s">
        <v>75</v>
      </c>
      <c r="G417" s="9">
        <v>77381.7</v>
      </c>
      <c r="H417" s="9">
        <v>11607.254999999999</v>
      </c>
      <c r="I417">
        <v>11607.254999999999</v>
      </c>
      <c r="J417">
        <v>7738.17</v>
      </c>
      <c r="K417">
        <v>19345.424999999999</v>
      </c>
      <c r="L417">
        <v>15476.34</v>
      </c>
      <c r="M417">
        <v>11607.254999999999</v>
      </c>
      <c r="O417" s="6">
        <v>202009</v>
      </c>
      <c r="P417" s="4">
        <v>202010</v>
      </c>
      <c r="Q417" s="9">
        <f t="shared" si="12"/>
        <v>0</v>
      </c>
      <c r="R417">
        <v>2020</v>
      </c>
      <c r="S417">
        <v>2020</v>
      </c>
      <c r="T417" t="s">
        <v>281</v>
      </c>
      <c r="U417" s="14">
        <f t="shared" si="13"/>
        <v>11607.254999999999</v>
      </c>
    </row>
    <row r="418" spans="1:21" x14ac:dyDescent="0.25">
      <c r="A418" t="s">
        <v>60</v>
      </c>
      <c r="B418" t="s">
        <v>61</v>
      </c>
      <c r="C418">
        <v>10026974</v>
      </c>
      <c r="D418" t="s">
        <v>173</v>
      </c>
      <c r="E418" t="s">
        <v>10</v>
      </c>
      <c r="F418" t="s">
        <v>174</v>
      </c>
      <c r="G418" s="9">
        <v>15354.19</v>
      </c>
      <c r="H418" s="9">
        <v>2303.1284999999998</v>
      </c>
      <c r="I418">
        <v>2303.1284999999998</v>
      </c>
      <c r="J418">
        <v>1535.4190000000001</v>
      </c>
      <c r="K418">
        <v>3838.5475000000001</v>
      </c>
      <c r="L418">
        <v>3070.8380000000002</v>
      </c>
      <c r="M418">
        <v>2303.1284999999998</v>
      </c>
      <c r="O418" s="6">
        <v>202009</v>
      </c>
      <c r="P418" s="4">
        <v>202010</v>
      </c>
      <c r="Q418" s="9">
        <f t="shared" si="12"/>
        <v>0</v>
      </c>
      <c r="R418">
        <v>2020</v>
      </c>
      <c r="S418">
        <v>2020</v>
      </c>
      <c r="T418" t="s">
        <v>281</v>
      </c>
      <c r="U418" s="14">
        <f t="shared" si="13"/>
        <v>2303.1284999999998</v>
      </c>
    </row>
    <row r="419" spans="1:21" x14ac:dyDescent="0.25">
      <c r="A419" t="s">
        <v>60</v>
      </c>
      <c r="B419" t="s">
        <v>61</v>
      </c>
      <c r="C419">
        <v>10025713</v>
      </c>
      <c r="D419" t="s">
        <v>137</v>
      </c>
      <c r="E419" t="s">
        <v>10</v>
      </c>
      <c r="F419" t="s">
        <v>138</v>
      </c>
      <c r="G419" s="9">
        <v>91616.84</v>
      </c>
      <c r="H419" s="9">
        <v>13742.526</v>
      </c>
      <c r="I419">
        <v>13742.526</v>
      </c>
      <c r="J419">
        <v>9161.6839999999993</v>
      </c>
      <c r="K419">
        <v>22904.21</v>
      </c>
      <c r="L419">
        <v>18323.367999999999</v>
      </c>
      <c r="M419">
        <v>13742.526</v>
      </c>
      <c r="O419" s="6">
        <v>202009</v>
      </c>
      <c r="P419" s="4">
        <v>202010</v>
      </c>
      <c r="Q419" s="9">
        <f t="shared" si="12"/>
        <v>0</v>
      </c>
      <c r="R419">
        <v>2020</v>
      </c>
      <c r="S419">
        <v>2020</v>
      </c>
      <c r="T419" t="s">
        <v>281</v>
      </c>
      <c r="U419" s="14">
        <f t="shared" si="13"/>
        <v>13742.526</v>
      </c>
    </row>
    <row r="420" spans="1:21" x14ac:dyDescent="0.25">
      <c r="A420" t="s">
        <v>60</v>
      </c>
      <c r="B420" t="s">
        <v>61</v>
      </c>
      <c r="C420">
        <v>10026945</v>
      </c>
      <c r="D420" t="s">
        <v>92</v>
      </c>
      <c r="E420" t="s">
        <v>10</v>
      </c>
      <c r="F420" t="s">
        <v>93</v>
      </c>
      <c r="G420" s="9">
        <v>19112.47</v>
      </c>
      <c r="H420" s="9">
        <v>2866.8705</v>
      </c>
      <c r="I420">
        <v>2866.8705</v>
      </c>
      <c r="J420">
        <v>1911.2470000000001</v>
      </c>
      <c r="K420">
        <v>4778.1175000000003</v>
      </c>
      <c r="L420">
        <v>3822.4940000000001</v>
      </c>
      <c r="M420">
        <v>2866.8705</v>
      </c>
      <c r="N420" s="9">
        <v>1720.12</v>
      </c>
      <c r="O420" s="6">
        <v>202009</v>
      </c>
      <c r="P420" s="4">
        <v>202010</v>
      </c>
      <c r="Q420" s="9">
        <f t="shared" si="12"/>
        <v>-1720.12</v>
      </c>
      <c r="R420">
        <v>2020</v>
      </c>
      <c r="S420">
        <v>2020</v>
      </c>
      <c r="T420" t="s">
        <v>281</v>
      </c>
      <c r="U420" s="14">
        <f t="shared" si="13"/>
        <v>1146.7505000000001</v>
      </c>
    </row>
    <row r="421" spans="1:21" x14ac:dyDescent="0.25">
      <c r="A421" t="s">
        <v>60</v>
      </c>
      <c r="B421" t="s">
        <v>61</v>
      </c>
      <c r="C421">
        <v>10026946</v>
      </c>
      <c r="D421" t="s">
        <v>152</v>
      </c>
      <c r="E421" t="s">
        <v>10</v>
      </c>
      <c r="F421" t="s">
        <v>153</v>
      </c>
      <c r="G421" s="9">
        <v>3062.62</v>
      </c>
      <c r="H421" s="9">
        <v>459.39299999999997</v>
      </c>
      <c r="I421">
        <v>459.39299999999997</v>
      </c>
      <c r="J421">
        <v>306.262</v>
      </c>
      <c r="K421">
        <v>765.65499999999997</v>
      </c>
      <c r="L421">
        <v>612.524</v>
      </c>
      <c r="M421">
        <v>459.39299999999997</v>
      </c>
      <c r="O421" s="6">
        <v>202009</v>
      </c>
      <c r="P421" s="4">
        <v>202010</v>
      </c>
      <c r="Q421" s="9">
        <f t="shared" si="12"/>
        <v>0</v>
      </c>
      <c r="R421">
        <v>2020</v>
      </c>
      <c r="S421">
        <v>2020</v>
      </c>
      <c r="T421" t="s">
        <v>281</v>
      </c>
      <c r="U421" s="14">
        <f t="shared" si="13"/>
        <v>459.39299999999997</v>
      </c>
    </row>
    <row r="422" spans="1:21" x14ac:dyDescent="0.25">
      <c r="A422" t="s">
        <v>60</v>
      </c>
      <c r="B422" t="s">
        <v>61</v>
      </c>
      <c r="C422">
        <v>10027078</v>
      </c>
      <c r="D422" t="s">
        <v>211</v>
      </c>
      <c r="E422" t="s">
        <v>10</v>
      </c>
      <c r="F422" t="s">
        <v>212</v>
      </c>
      <c r="G422" s="9">
        <v>0</v>
      </c>
      <c r="H422" s="9">
        <v>0</v>
      </c>
      <c r="I422">
        <v>0</v>
      </c>
      <c r="J422">
        <v>0</v>
      </c>
      <c r="K422">
        <v>0</v>
      </c>
      <c r="L422">
        <v>0</v>
      </c>
      <c r="M422">
        <v>0</v>
      </c>
      <c r="O422" s="6">
        <v>202009</v>
      </c>
      <c r="P422" s="4">
        <v>202010</v>
      </c>
      <c r="Q422" s="9">
        <f t="shared" si="12"/>
        <v>0</v>
      </c>
      <c r="R422">
        <v>2020</v>
      </c>
      <c r="S422">
        <v>2020</v>
      </c>
      <c r="T422" t="s">
        <v>281</v>
      </c>
      <c r="U422" s="14">
        <f t="shared" si="13"/>
        <v>0</v>
      </c>
    </row>
    <row r="423" spans="1:21" x14ac:dyDescent="0.25">
      <c r="A423" t="s">
        <v>60</v>
      </c>
      <c r="B423" t="s">
        <v>61</v>
      </c>
      <c r="C423">
        <v>10026956</v>
      </c>
      <c r="D423" t="s">
        <v>233</v>
      </c>
      <c r="E423" t="s">
        <v>10</v>
      </c>
      <c r="F423" t="s">
        <v>234</v>
      </c>
      <c r="G423" s="9">
        <v>24231.89</v>
      </c>
      <c r="H423" s="9">
        <v>3634.7835</v>
      </c>
      <c r="I423">
        <v>3634.7835</v>
      </c>
      <c r="J423">
        <v>2423.1889999999999</v>
      </c>
      <c r="K423">
        <v>6057.9724999999999</v>
      </c>
      <c r="L423">
        <v>4846.3779999999997</v>
      </c>
      <c r="M423">
        <v>3634.7835</v>
      </c>
      <c r="O423" s="6">
        <v>202009</v>
      </c>
      <c r="P423" s="4">
        <v>202010</v>
      </c>
      <c r="Q423" s="9">
        <f t="shared" si="12"/>
        <v>0</v>
      </c>
      <c r="R423">
        <v>2020</v>
      </c>
      <c r="S423">
        <v>2020</v>
      </c>
      <c r="T423" t="s">
        <v>281</v>
      </c>
      <c r="U423" s="14">
        <f t="shared" si="13"/>
        <v>3634.7835</v>
      </c>
    </row>
    <row r="424" spans="1:21" x14ac:dyDescent="0.25">
      <c r="A424" t="s">
        <v>60</v>
      </c>
      <c r="B424" t="s">
        <v>61</v>
      </c>
      <c r="C424">
        <v>10026777</v>
      </c>
      <c r="D424" t="s">
        <v>98</v>
      </c>
      <c r="E424" t="s">
        <v>10</v>
      </c>
      <c r="F424" t="s">
        <v>99</v>
      </c>
      <c r="G424" s="9">
        <v>238786.68</v>
      </c>
      <c r="H424" s="9">
        <v>35818.002</v>
      </c>
      <c r="I424">
        <v>35818.002</v>
      </c>
      <c r="J424">
        <v>23878.668000000001</v>
      </c>
      <c r="K424">
        <v>59696.67</v>
      </c>
      <c r="L424">
        <v>47757.336000000003</v>
      </c>
      <c r="M424">
        <v>35818.002</v>
      </c>
      <c r="O424" s="6">
        <v>202009</v>
      </c>
      <c r="P424" s="4">
        <v>202010</v>
      </c>
      <c r="Q424" s="9">
        <f t="shared" si="12"/>
        <v>0</v>
      </c>
      <c r="R424">
        <v>2020</v>
      </c>
      <c r="S424">
        <v>2020</v>
      </c>
      <c r="T424" t="s">
        <v>281</v>
      </c>
      <c r="U424" s="14">
        <f t="shared" si="13"/>
        <v>35818.002</v>
      </c>
    </row>
    <row r="425" spans="1:21" x14ac:dyDescent="0.25">
      <c r="A425" t="s">
        <v>60</v>
      </c>
      <c r="B425" t="s">
        <v>61</v>
      </c>
      <c r="C425">
        <v>10026964</v>
      </c>
      <c r="D425" t="s">
        <v>253</v>
      </c>
      <c r="E425" t="s">
        <v>10</v>
      </c>
      <c r="F425" t="s">
        <v>254</v>
      </c>
      <c r="G425" s="9">
        <v>750866.97</v>
      </c>
      <c r="H425" s="9">
        <v>112630.04549999999</v>
      </c>
      <c r="I425">
        <v>112630.04549999999</v>
      </c>
      <c r="J425">
        <v>75086.697</v>
      </c>
      <c r="K425">
        <v>187716.74249999999</v>
      </c>
      <c r="L425">
        <v>150173.394</v>
      </c>
      <c r="M425">
        <v>112630.04549999999</v>
      </c>
      <c r="N425" s="9">
        <v>112630.04549999999</v>
      </c>
      <c r="O425" s="6">
        <v>202009</v>
      </c>
      <c r="P425" s="4">
        <v>202010</v>
      </c>
      <c r="Q425" s="9">
        <f t="shared" si="12"/>
        <v>-112630.04549999999</v>
      </c>
      <c r="R425">
        <v>2020</v>
      </c>
      <c r="S425">
        <v>2020</v>
      </c>
      <c r="T425" t="s">
        <v>281</v>
      </c>
      <c r="U425" s="14">
        <f t="shared" si="13"/>
        <v>0</v>
      </c>
    </row>
    <row r="426" spans="1:21" x14ac:dyDescent="0.25">
      <c r="A426" t="s">
        <v>60</v>
      </c>
      <c r="B426" t="s">
        <v>61</v>
      </c>
      <c r="C426">
        <v>10025721</v>
      </c>
      <c r="D426" t="s">
        <v>205</v>
      </c>
      <c r="E426" t="s">
        <v>10</v>
      </c>
      <c r="F426" t="s">
        <v>206</v>
      </c>
      <c r="G426" s="9">
        <v>11466.85</v>
      </c>
      <c r="H426" s="9">
        <v>1720.0274999999999</v>
      </c>
      <c r="I426">
        <v>1720.0274999999999</v>
      </c>
      <c r="J426">
        <v>1146.6849999999999</v>
      </c>
      <c r="K426">
        <v>2866.7125000000001</v>
      </c>
      <c r="L426">
        <v>2293.37</v>
      </c>
      <c r="M426">
        <v>1720.0274999999999</v>
      </c>
      <c r="O426" s="6">
        <v>202009</v>
      </c>
      <c r="P426" s="4">
        <v>202010</v>
      </c>
      <c r="Q426" s="9">
        <f t="shared" si="12"/>
        <v>0</v>
      </c>
      <c r="R426">
        <v>2020</v>
      </c>
      <c r="S426">
        <v>2020</v>
      </c>
      <c r="T426" t="s">
        <v>281</v>
      </c>
      <c r="U426" s="14">
        <f t="shared" si="13"/>
        <v>1720.0274999999999</v>
      </c>
    </row>
    <row r="427" spans="1:21" x14ac:dyDescent="0.25">
      <c r="A427" t="s">
        <v>60</v>
      </c>
      <c r="B427" t="s">
        <v>61</v>
      </c>
      <c r="C427">
        <v>10025717</v>
      </c>
      <c r="D427" t="s">
        <v>101</v>
      </c>
      <c r="E427" t="s">
        <v>10</v>
      </c>
      <c r="F427" t="s">
        <v>102</v>
      </c>
      <c r="G427" s="9">
        <v>213507.79</v>
      </c>
      <c r="H427" s="9">
        <v>32026.1685</v>
      </c>
      <c r="I427">
        <v>32026.1685</v>
      </c>
      <c r="J427">
        <v>21350.778999999999</v>
      </c>
      <c r="K427">
        <v>53376.947500000002</v>
      </c>
      <c r="L427">
        <v>42701.557999999997</v>
      </c>
      <c r="M427">
        <v>32026.1685</v>
      </c>
      <c r="O427" s="6">
        <v>202009</v>
      </c>
      <c r="P427" s="4">
        <v>202010</v>
      </c>
      <c r="Q427" s="9">
        <f t="shared" si="12"/>
        <v>0</v>
      </c>
      <c r="R427">
        <v>2020</v>
      </c>
      <c r="S427">
        <v>2020</v>
      </c>
      <c r="T427" t="s">
        <v>281</v>
      </c>
      <c r="U427" s="14">
        <f t="shared" si="13"/>
        <v>32026.1685</v>
      </c>
    </row>
    <row r="428" spans="1:21" x14ac:dyDescent="0.25">
      <c r="A428" t="s">
        <v>60</v>
      </c>
      <c r="B428" t="s">
        <v>61</v>
      </c>
      <c r="C428">
        <v>10026947</v>
      </c>
      <c r="D428" t="s">
        <v>182</v>
      </c>
      <c r="E428" t="s">
        <v>10</v>
      </c>
      <c r="F428" t="s">
        <v>183</v>
      </c>
      <c r="G428" s="9">
        <v>1222.03</v>
      </c>
      <c r="H428" s="9">
        <v>183.30449999999999</v>
      </c>
      <c r="I428">
        <v>183.30449999999999</v>
      </c>
      <c r="J428">
        <v>122.203</v>
      </c>
      <c r="K428">
        <v>305.50749999999999</v>
      </c>
      <c r="L428">
        <v>244.40600000000001</v>
      </c>
      <c r="M428">
        <v>183.30449999999999</v>
      </c>
      <c r="O428" s="6">
        <v>202009</v>
      </c>
      <c r="P428" s="4">
        <v>202010</v>
      </c>
      <c r="Q428" s="9">
        <f t="shared" si="12"/>
        <v>0</v>
      </c>
      <c r="R428">
        <v>2020</v>
      </c>
      <c r="S428">
        <v>2020</v>
      </c>
      <c r="T428" t="s">
        <v>281</v>
      </c>
      <c r="U428" s="14">
        <f t="shared" si="13"/>
        <v>183.30449999999999</v>
      </c>
    </row>
    <row r="429" spans="1:21" x14ac:dyDescent="0.25">
      <c r="A429" t="s">
        <v>60</v>
      </c>
      <c r="B429" t="s">
        <v>61</v>
      </c>
      <c r="C429">
        <v>10026948</v>
      </c>
      <c r="D429" t="s">
        <v>251</v>
      </c>
      <c r="E429" t="s">
        <v>10</v>
      </c>
      <c r="F429" t="s">
        <v>252</v>
      </c>
      <c r="G429" s="9">
        <v>7655.89</v>
      </c>
      <c r="H429" s="9">
        <v>1148.3834999999999</v>
      </c>
      <c r="I429">
        <v>1148.3834999999999</v>
      </c>
      <c r="J429">
        <v>765.58900000000006</v>
      </c>
      <c r="K429">
        <v>1913.9725000000001</v>
      </c>
      <c r="L429">
        <v>1531.1780000000001</v>
      </c>
      <c r="M429">
        <v>1148.3834999999999</v>
      </c>
      <c r="O429" s="6">
        <v>202009</v>
      </c>
      <c r="P429" s="4">
        <v>202010</v>
      </c>
      <c r="Q429" s="9">
        <f t="shared" si="12"/>
        <v>0</v>
      </c>
      <c r="R429">
        <v>2020</v>
      </c>
      <c r="S429">
        <v>2020</v>
      </c>
      <c r="T429" t="s">
        <v>281</v>
      </c>
      <c r="U429" s="14">
        <f t="shared" si="13"/>
        <v>1148.3834999999999</v>
      </c>
    </row>
    <row r="430" spans="1:21" x14ac:dyDescent="0.25">
      <c r="A430" t="s">
        <v>60</v>
      </c>
      <c r="B430" t="s">
        <v>61</v>
      </c>
      <c r="C430">
        <v>10026981</v>
      </c>
      <c r="D430" t="s">
        <v>237</v>
      </c>
      <c r="E430" t="s">
        <v>10</v>
      </c>
      <c r="F430" t="s">
        <v>238</v>
      </c>
      <c r="G430" s="9">
        <v>-53.16</v>
      </c>
      <c r="H430" s="9">
        <v>-7.9740000000000002</v>
      </c>
      <c r="I430">
        <v>-7.9740000000000002</v>
      </c>
      <c r="J430">
        <v>-5.3159999999999998</v>
      </c>
      <c r="K430">
        <v>-13.29</v>
      </c>
      <c r="L430">
        <v>-10.632</v>
      </c>
      <c r="M430">
        <v>-7.9740000000000002</v>
      </c>
      <c r="O430" s="6">
        <v>202009</v>
      </c>
      <c r="P430" s="4">
        <v>202010</v>
      </c>
      <c r="Q430" s="9">
        <f t="shared" si="12"/>
        <v>0</v>
      </c>
      <c r="R430">
        <v>2020</v>
      </c>
      <c r="S430">
        <v>2020</v>
      </c>
      <c r="T430" t="s">
        <v>281</v>
      </c>
      <c r="U430" s="14">
        <f t="shared" si="13"/>
        <v>-7.9740000000000002</v>
      </c>
    </row>
    <row r="431" spans="1:21" x14ac:dyDescent="0.25">
      <c r="A431" t="s">
        <v>60</v>
      </c>
      <c r="B431" t="s">
        <v>61</v>
      </c>
      <c r="C431">
        <v>10025719</v>
      </c>
      <c r="D431" t="s">
        <v>158</v>
      </c>
      <c r="E431" t="s">
        <v>10</v>
      </c>
      <c r="F431" t="s">
        <v>159</v>
      </c>
      <c r="G431" s="9">
        <v>86326.76</v>
      </c>
      <c r="H431" s="9">
        <v>12949.013999999999</v>
      </c>
      <c r="I431">
        <v>12949.013999999999</v>
      </c>
      <c r="J431">
        <v>8632.6759999999995</v>
      </c>
      <c r="K431">
        <v>21581.69</v>
      </c>
      <c r="L431">
        <v>17265.351999999999</v>
      </c>
      <c r="M431">
        <v>12949.013999999999</v>
      </c>
      <c r="O431" s="6">
        <v>202009</v>
      </c>
      <c r="P431" s="4">
        <v>202010</v>
      </c>
      <c r="Q431" s="9">
        <f t="shared" si="12"/>
        <v>0</v>
      </c>
      <c r="R431">
        <v>2020</v>
      </c>
      <c r="S431">
        <v>2020</v>
      </c>
      <c r="T431" t="s">
        <v>281</v>
      </c>
      <c r="U431" s="14">
        <f t="shared" si="13"/>
        <v>12949.013999999999</v>
      </c>
    </row>
    <row r="432" spans="1:21" x14ac:dyDescent="0.25">
      <c r="A432" t="s">
        <v>60</v>
      </c>
      <c r="B432" t="s">
        <v>61</v>
      </c>
      <c r="C432">
        <v>10025718</v>
      </c>
      <c r="D432" t="s">
        <v>223</v>
      </c>
      <c r="E432" t="s">
        <v>10</v>
      </c>
      <c r="F432" t="s">
        <v>224</v>
      </c>
      <c r="G432" s="9">
        <v>120872.55</v>
      </c>
      <c r="H432" s="9">
        <v>18130.8825</v>
      </c>
      <c r="I432">
        <v>18130.8825</v>
      </c>
      <c r="J432">
        <v>12087.254999999999</v>
      </c>
      <c r="K432">
        <v>30218.137500000001</v>
      </c>
      <c r="L432">
        <v>24174.51</v>
      </c>
      <c r="M432">
        <v>18130.8825</v>
      </c>
      <c r="O432" s="6">
        <v>202009</v>
      </c>
      <c r="P432" s="4">
        <v>202010</v>
      </c>
      <c r="Q432" s="9">
        <f t="shared" si="12"/>
        <v>0</v>
      </c>
      <c r="R432">
        <v>2020</v>
      </c>
      <c r="S432">
        <v>2020</v>
      </c>
      <c r="T432" t="s">
        <v>281</v>
      </c>
      <c r="U432" s="14">
        <f t="shared" si="13"/>
        <v>18130.8825</v>
      </c>
    </row>
    <row r="433" spans="1:21" x14ac:dyDescent="0.25">
      <c r="A433" t="s">
        <v>60</v>
      </c>
      <c r="B433" t="s">
        <v>61</v>
      </c>
      <c r="C433">
        <v>10026798</v>
      </c>
      <c r="D433" t="s">
        <v>13</v>
      </c>
      <c r="E433" t="s">
        <v>10</v>
      </c>
      <c r="F433" t="s">
        <v>14</v>
      </c>
      <c r="G433" s="9">
        <v>20566.57</v>
      </c>
      <c r="H433" s="9">
        <v>3084.9854999999998</v>
      </c>
      <c r="I433">
        <v>3084.9854999999998</v>
      </c>
      <c r="J433">
        <v>2056.6570000000002</v>
      </c>
      <c r="K433">
        <v>5141.6424999999999</v>
      </c>
      <c r="L433">
        <v>4113.3140000000003</v>
      </c>
      <c r="M433">
        <v>3084.9854999999998</v>
      </c>
      <c r="O433" s="6">
        <v>202009</v>
      </c>
      <c r="P433" s="4">
        <v>202010</v>
      </c>
      <c r="Q433" s="9">
        <f t="shared" si="12"/>
        <v>0</v>
      </c>
      <c r="R433">
        <v>2020</v>
      </c>
      <c r="S433">
        <v>2020</v>
      </c>
      <c r="T433" t="s">
        <v>281</v>
      </c>
      <c r="U433" s="14">
        <f t="shared" si="13"/>
        <v>3084.9854999999998</v>
      </c>
    </row>
    <row r="434" spans="1:21" x14ac:dyDescent="0.25">
      <c r="A434" t="s">
        <v>60</v>
      </c>
      <c r="B434" t="s">
        <v>61</v>
      </c>
      <c r="C434">
        <v>10027001</v>
      </c>
      <c r="D434" t="s">
        <v>140</v>
      </c>
      <c r="E434" t="s">
        <v>10</v>
      </c>
      <c r="F434" t="s">
        <v>141</v>
      </c>
      <c r="G434" s="9">
        <v>621950.53</v>
      </c>
      <c r="H434" s="9">
        <v>93292.579500000007</v>
      </c>
      <c r="I434">
        <v>93292.579500000007</v>
      </c>
      <c r="J434">
        <v>62195.053</v>
      </c>
      <c r="K434">
        <v>155487.63250000001</v>
      </c>
      <c r="L434">
        <v>124390.106</v>
      </c>
      <c r="M434">
        <v>93292.579500000007</v>
      </c>
      <c r="O434" s="6">
        <v>202009</v>
      </c>
      <c r="P434" s="4">
        <v>202010</v>
      </c>
      <c r="Q434" s="9">
        <f t="shared" si="12"/>
        <v>0</v>
      </c>
      <c r="R434">
        <v>2020</v>
      </c>
      <c r="S434">
        <v>2020</v>
      </c>
      <c r="T434" t="s">
        <v>281</v>
      </c>
      <c r="U434" s="14">
        <f t="shared" si="13"/>
        <v>93292.579500000007</v>
      </c>
    </row>
    <row r="435" spans="1:21" x14ac:dyDescent="0.25">
      <c r="A435" t="s">
        <v>60</v>
      </c>
      <c r="B435" t="s">
        <v>61</v>
      </c>
      <c r="C435">
        <v>10026979</v>
      </c>
      <c r="D435" t="s">
        <v>176</v>
      </c>
      <c r="E435" t="s">
        <v>10</v>
      </c>
      <c r="F435" t="s">
        <v>177</v>
      </c>
      <c r="G435" s="9">
        <v>126097.04</v>
      </c>
      <c r="H435" s="9">
        <v>18914.556</v>
      </c>
      <c r="I435">
        <v>18914.556</v>
      </c>
      <c r="J435">
        <v>12609.704</v>
      </c>
      <c r="K435">
        <v>31524.26</v>
      </c>
      <c r="L435">
        <v>25219.407999999999</v>
      </c>
      <c r="M435">
        <v>18914.556</v>
      </c>
      <c r="O435" s="6">
        <v>202009</v>
      </c>
      <c r="P435" s="4">
        <v>202010</v>
      </c>
      <c r="Q435" s="9">
        <f t="shared" si="12"/>
        <v>0</v>
      </c>
      <c r="R435">
        <v>2020</v>
      </c>
      <c r="S435">
        <v>2020</v>
      </c>
      <c r="T435" t="s">
        <v>281</v>
      </c>
      <c r="U435" s="14">
        <f t="shared" si="13"/>
        <v>18914.556</v>
      </c>
    </row>
    <row r="436" spans="1:21" x14ac:dyDescent="0.25">
      <c r="A436" t="s">
        <v>60</v>
      </c>
      <c r="B436" t="s">
        <v>61</v>
      </c>
      <c r="C436">
        <v>10027011</v>
      </c>
      <c r="D436" t="s">
        <v>80</v>
      </c>
      <c r="E436" t="s">
        <v>10</v>
      </c>
      <c r="F436" t="s">
        <v>81</v>
      </c>
      <c r="G436" s="9">
        <v>2179.6999999999998</v>
      </c>
      <c r="H436" s="9">
        <v>326.95499999999998</v>
      </c>
      <c r="I436">
        <v>326.95499999999998</v>
      </c>
      <c r="J436">
        <v>217.97</v>
      </c>
      <c r="K436">
        <v>544.92499999999995</v>
      </c>
      <c r="L436">
        <v>435.94</v>
      </c>
      <c r="M436">
        <v>326.95499999999998</v>
      </c>
      <c r="O436" s="6">
        <v>202009</v>
      </c>
      <c r="P436" s="4">
        <v>202010</v>
      </c>
      <c r="Q436" s="9">
        <f t="shared" si="12"/>
        <v>0</v>
      </c>
      <c r="R436">
        <v>2020</v>
      </c>
      <c r="S436">
        <v>2020</v>
      </c>
      <c r="T436" t="s">
        <v>281</v>
      </c>
      <c r="U436" s="14">
        <f t="shared" si="13"/>
        <v>326.95499999999998</v>
      </c>
    </row>
    <row r="437" spans="1:21" x14ac:dyDescent="0.25">
      <c r="A437" t="s">
        <v>60</v>
      </c>
      <c r="B437" t="s">
        <v>61</v>
      </c>
      <c r="C437">
        <v>10026953</v>
      </c>
      <c r="D437" t="s">
        <v>188</v>
      </c>
      <c r="E437" t="s">
        <v>10</v>
      </c>
      <c r="F437" t="s">
        <v>189</v>
      </c>
      <c r="G437" s="9">
        <v>703.4</v>
      </c>
      <c r="H437" s="9">
        <v>105.51</v>
      </c>
      <c r="I437">
        <v>105.51</v>
      </c>
      <c r="J437">
        <v>70.34</v>
      </c>
      <c r="K437">
        <v>175.85</v>
      </c>
      <c r="L437">
        <v>140.68</v>
      </c>
      <c r="M437">
        <v>105.51</v>
      </c>
      <c r="O437" s="6">
        <v>202009</v>
      </c>
      <c r="P437" s="4">
        <v>202010</v>
      </c>
      <c r="Q437" s="9">
        <f t="shared" si="12"/>
        <v>0</v>
      </c>
      <c r="R437">
        <v>2020</v>
      </c>
      <c r="S437">
        <v>2020</v>
      </c>
      <c r="T437" t="s">
        <v>281</v>
      </c>
      <c r="U437" s="14">
        <f t="shared" si="13"/>
        <v>105.51</v>
      </c>
    </row>
    <row r="438" spans="1:21" x14ac:dyDescent="0.25">
      <c r="A438" t="s">
        <v>60</v>
      </c>
      <c r="B438" t="s">
        <v>61</v>
      </c>
      <c r="C438">
        <v>10027051</v>
      </c>
      <c r="D438" t="s">
        <v>226</v>
      </c>
      <c r="E438" t="s">
        <v>10</v>
      </c>
      <c r="F438" t="s">
        <v>227</v>
      </c>
      <c r="G438" s="9">
        <v>11174.37</v>
      </c>
      <c r="H438" s="9">
        <v>1676.1555000000001</v>
      </c>
      <c r="I438">
        <v>1676.1555000000001</v>
      </c>
      <c r="J438">
        <v>1117.4369999999999</v>
      </c>
      <c r="K438">
        <v>2793.5925000000002</v>
      </c>
      <c r="L438">
        <v>2234.8739999999998</v>
      </c>
      <c r="M438">
        <v>1676.1555000000001</v>
      </c>
      <c r="O438" s="6">
        <v>202009</v>
      </c>
      <c r="P438" s="4">
        <v>202010</v>
      </c>
      <c r="Q438" s="9">
        <f t="shared" si="12"/>
        <v>0</v>
      </c>
      <c r="R438">
        <v>2020</v>
      </c>
      <c r="S438">
        <v>2020</v>
      </c>
      <c r="T438" t="s">
        <v>281</v>
      </c>
      <c r="U438" s="14">
        <f t="shared" si="13"/>
        <v>1676.1555000000001</v>
      </c>
    </row>
    <row r="439" spans="1:21" x14ac:dyDescent="0.25">
      <c r="A439" t="s">
        <v>60</v>
      </c>
      <c r="B439" t="s">
        <v>61</v>
      </c>
      <c r="C439">
        <v>10026955</v>
      </c>
      <c r="D439" t="s">
        <v>104</v>
      </c>
      <c r="E439" t="s">
        <v>10</v>
      </c>
      <c r="F439" t="s">
        <v>105</v>
      </c>
      <c r="G439" s="9">
        <v>18848.13</v>
      </c>
      <c r="H439" s="9">
        <v>2827.2195000000002</v>
      </c>
      <c r="I439">
        <v>2827.2195000000002</v>
      </c>
      <c r="J439">
        <v>1884.8130000000001</v>
      </c>
      <c r="K439">
        <v>4712.0325000000003</v>
      </c>
      <c r="L439">
        <v>3769.6260000000002</v>
      </c>
      <c r="M439">
        <v>2827.2195000000002</v>
      </c>
      <c r="O439" s="6">
        <v>202009</v>
      </c>
      <c r="P439" s="4">
        <v>202010</v>
      </c>
      <c r="Q439" s="9">
        <f t="shared" si="12"/>
        <v>0</v>
      </c>
      <c r="R439">
        <v>2020</v>
      </c>
      <c r="S439">
        <v>2020</v>
      </c>
      <c r="T439" t="s">
        <v>281</v>
      </c>
      <c r="U439" s="14">
        <f t="shared" si="13"/>
        <v>2827.2195000000002</v>
      </c>
    </row>
    <row r="440" spans="1:21" x14ac:dyDescent="0.25">
      <c r="A440" t="s">
        <v>60</v>
      </c>
      <c r="B440" t="s">
        <v>61</v>
      </c>
      <c r="C440">
        <v>10026163</v>
      </c>
      <c r="D440" t="s">
        <v>239</v>
      </c>
      <c r="E440" t="s">
        <v>10</v>
      </c>
      <c r="F440" t="s">
        <v>240</v>
      </c>
      <c r="G440" s="9">
        <v>-927.45999999999901</v>
      </c>
      <c r="H440" s="9">
        <v>-139.119</v>
      </c>
      <c r="I440">
        <v>-139.119</v>
      </c>
      <c r="J440">
        <v>-92.745999999999896</v>
      </c>
      <c r="K440">
        <v>-231.86500000000001</v>
      </c>
      <c r="L440">
        <v>-185.49199999999999</v>
      </c>
      <c r="M440">
        <v>-139.119</v>
      </c>
      <c r="O440" s="6">
        <v>202009</v>
      </c>
      <c r="P440" s="4">
        <v>202010</v>
      </c>
      <c r="Q440" s="9">
        <f t="shared" si="12"/>
        <v>0</v>
      </c>
      <c r="R440">
        <v>2020</v>
      </c>
      <c r="S440">
        <v>2020</v>
      </c>
      <c r="T440" t="s">
        <v>281</v>
      </c>
      <c r="U440" s="14">
        <f t="shared" si="13"/>
        <v>-139.119</v>
      </c>
    </row>
    <row r="441" spans="1:21" x14ac:dyDescent="0.25">
      <c r="A441" t="s">
        <v>60</v>
      </c>
      <c r="B441" t="s">
        <v>61</v>
      </c>
      <c r="C441">
        <v>10027023</v>
      </c>
      <c r="D441" t="s">
        <v>134</v>
      </c>
      <c r="E441" t="s">
        <v>10</v>
      </c>
      <c r="F441" t="s">
        <v>135</v>
      </c>
      <c r="G441" s="9">
        <v>-17883.28</v>
      </c>
      <c r="H441" s="9">
        <v>-2682.4920000000002</v>
      </c>
      <c r="I441">
        <v>-2682.4920000000002</v>
      </c>
      <c r="J441">
        <v>-1788.328</v>
      </c>
      <c r="K441">
        <v>-4470.82</v>
      </c>
      <c r="L441">
        <v>-3576.6559999999999</v>
      </c>
      <c r="M441">
        <v>-2682.4920000000002</v>
      </c>
      <c r="O441" s="6">
        <v>202009</v>
      </c>
      <c r="P441" s="4">
        <v>202010</v>
      </c>
      <c r="Q441" s="9">
        <f t="shared" si="12"/>
        <v>0</v>
      </c>
      <c r="R441">
        <v>2020</v>
      </c>
      <c r="S441">
        <v>2020</v>
      </c>
      <c r="T441" t="s">
        <v>281</v>
      </c>
      <c r="U441" s="14">
        <f t="shared" si="13"/>
        <v>-2682.4920000000002</v>
      </c>
    </row>
    <row r="442" spans="1:21" x14ac:dyDescent="0.25">
      <c r="A442" t="s">
        <v>60</v>
      </c>
      <c r="B442" t="s">
        <v>61</v>
      </c>
      <c r="C442">
        <v>10027022</v>
      </c>
      <c r="D442" t="s">
        <v>146</v>
      </c>
      <c r="E442" t="s">
        <v>10</v>
      </c>
      <c r="F442" t="s">
        <v>147</v>
      </c>
      <c r="G442" s="9">
        <v>105221.96</v>
      </c>
      <c r="H442" s="9">
        <v>15783.294</v>
      </c>
      <c r="I442">
        <v>15783.294</v>
      </c>
      <c r="J442">
        <v>10522.196</v>
      </c>
      <c r="K442">
        <v>26305.49</v>
      </c>
      <c r="L442">
        <v>21044.392</v>
      </c>
      <c r="M442">
        <v>15783.294</v>
      </c>
      <c r="O442" s="6">
        <v>202009</v>
      </c>
      <c r="P442" s="4">
        <v>202010</v>
      </c>
      <c r="Q442" s="9">
        <f t="shared" si="12"/>
        <v>0</v>
      </c>
      <c r="R442">
        <v>2020</v>
      </c>
      <c r="S442">
        <v>2020</v>
      </c>
      <c r="T442" t="s">
        <v>281</v>
      </c>
      <c r="U442" s="14">
        <f t="shared" si="13"/>
        <v>15783.294</v>
      </c>
    </row>
    <row r="443" spans="1:21" x14ac:dyDescent="0.25">
      <c r="A443" t="s">
        <v>60</v>
      </c>
      <c r="B443" t="s">
        <v>61</v>
      </c>
      <c r="C443">
        <v>10026188</v>
      </c>
      <c r="D443" t="s">
        <v>22</v>
      </c>
      <c r="E443" t="s">
        <v>10</v>
      </c>
      <c r="F443" t="s">
        <v>23</v>
      </c>
      <c r="G443" s="9">
        <v>40748.120000000003</v>
      </c>
      <c r="H443" s="9">
        <v>6112.2179999999998</v>
      </c>
      <c r="I443">
        <v>6112.2179999999998</v>
      </c>
      <c r="J443">
        <v>4074.8119999999999</v>
      </c>
      <c r="K443">
        <v>10187.030000000001</v>
      </c>
      <c r="L443">
        <v>8149.6239999999998</v>
      </c>
      <c r="M443">
        <v>6112.2179999999998</v>
      </c>
      <c r="O443" s="6">
        <v>202009</v>
      </c>
      <c r="P443" s="4">
        <v>202010</v>
      </c>
      <c r="Q443" s="9">
        <f t="shared" si="12"/>
        <v>0</v>
      </c>
      <c r="R443">
        <v>2020</v>
      </c>
      <c r="S443">
        <v>2020</v>
      </c>
      <c r="T443" t="s">
        <v>281</v>
      </c>
      <c r="U443" s="14">
        <f t="shared" si="13"/>
        <v>6112.2179999999998</v>
      </c>
    </row>
    <row r="444" spans="1:21" x14ac:dyDescent="0.25">
      <c r="A444" t="s">
        <v>60</v>
      </c>
      <c r="B444" t="s">
        <v>61</v>
      </c>
      <c r="C444">
        <v>10026970</v>
      </c>
      <c r="D444" t="s">
        <v>161</v>
      </c>
      <c r="E444" t="s">
        <v>10</v>
      </c>
      <c r="F444" t="s">
        <v>162</v>
      </c>
      <c r="G444" s="9">
        <v>155599.03</v>
      </c>
      <c r="H444" s="9">
        <v>23339.854500000001</v>
      </c>
      <c r="I444">
        <v>23339.854500000001</v>
      </c>
      <c r="J444">
        <v>15559.903</v>
      </c>
      <c r="K444">
        <v>38899.7575</v>
      </c>
      <c r="L444">
        <v>31119.806</v>
      </c>
      <c r="M444">
        <v>23339.854500000001</v>
      </c>
      <c r="O444" s="6">
        <v>202009</v>
      </c>
      <c r="P444" s="4">
        <v>202010</v>
      </c>
      <c r="Q444" s="9">
        <f t="shared" si="12"/>
        <v>0</v>
      </c>
      <c r="R444">
        <v>2020</v>
      </c>
      <c r="S444">
        <v>2020</v>
      </c>
      <c r="T444" t="s">
        <v>281</v>
      </c>
      <c r="U444" s="14">
        <f t="shared" si="13"/>
        <v>23339.854500000001</v>
      </c>
    </row>
    <row r="445" spans="1:21" x14ac:dyDescent="0.25">
      <c r="A445" t="s">
        <v>60</v>
      </c>
      <c r="B445" t="s">
        <v>61</v>
      </c>
      <c r="C445">
        <v>10026952</v>
      </c>
      <c r="D445" t="s">
        <v>107</v>
      </c>
      <c r="E445" t="s">
        <v>10</v>
      </c>
      <c r="F445" t="s">
        <v>108</v>
      </c>
      <c r="G445" s="9">
        <v>214145.24</v>
      </c>
      <c r="H445" s="9">
        <v>32121.786</v>
      </c>
      <c r="I445">
        <v>32121.786</v>
      </c>
      <c r="J445">
        <v>21414.524000000001</v>
      </c>
      <c r="K445">
        <v>53536.31</v>
      </c>
      <c r="L445">
        <v>42829.048000000003</v>
      </c>
      <c r="M445">
        <v>32121.786</v>
      </c>
      <c r="N445" s="9">
        <v>32121.786</v>
      </c>
      <c r="O445" s="6">
        <v>202009</v>
      </c>
      <c r="P445" s="4">
        <v>202010</v>
      </c>
      <c r="Q445" s="9">
        <f t="shared" si="12"/>
        <v>-32121.786</v>
      </c>
      <c r="R445">
        <v>2020</v>
      </c>
      <c r="S445">
        <v>2020</v>
      </c>
      <c r="T445" t="s">
        <v>281</v>
      </c>
      <c r="U445" s="14">
        <f t="shared" si="13"/>
        <v>0</v>
      </c>
    </row>
    <row r="446" spans="1:21" x14ac:dyDescent="0.25">
      <c r="A446" t="s">
        <v>60</v>
      </c>
      <c r="B446" t="s">
        <v>61</v>
      </c>
      <c r="C446">
        <v>10025865</v>
      </c>
      <c r="D446" t="s">
        <v>167</v>
      </c>
      <c r="E446" t="s">
        <v>10</v>
      </c>
      <c r="F446" t="s">
        <v>197</v>
      </c>
      <c r="G446" s="9">
        <v>1128.28</v>
      </c>
      <c r="H446" s="9">
        <v>169.24199999999999</v>
      </c>
      <c r="I446">
        <v>169.24199999999999</v>
      </c>
      <c r="J446">
        <v>112.828</v>
      </c>
      <c r="K446">
        <v>282.07</v>
      </c>
      <c r="L446">
        <v>225.65600000000001</v>
      </c>
      <c r="M446">
        <v>169.24199999999999</v>
      </c>
      <c r="O446" s="6">
        <v>202009</v>
      </c>
      <c r="P446" s="4">
        <v>202010</v>
      </c>
      <c r="Q446" s="9">
        <f t="shared" si="12"/>
        <v>0</v>
      </c>
      <c r="R446">
        <v>2020</v>
      </c>
      <c r="S446">
        <v>2020</v>
      </c>
      <c r="T446" t="s">
        <v>281</v>
      </c>
      <c r="U446" s="14">
        <f t="shared" si="13"/>
        <v>169.24199999999999</v>
      </c>
    </row>
    <row r="447" spans="1:21" x14ac:dyDescent="0.25">
      <c r="A447" t="s">
        <v>60</v>
      </c>
      <c r="B447" t="s">
        <v>61</v>
      </c>
      <c r="C447">
        <v>10025932</v>
      </c>
      <c r="D447" t="s">
        <v>167</v>
      </c>
      <c r="E447" t="s">
        <v>10</v>
      </c>
      <c r="F447" t="s">
        <v>168</v>
      </c>
      <c r="G447" s="9">
        <v>6801.99</v>
      </c>
      <c r="H447" s="9">
        <v>1020.2985</v>
      </c>
      <c r="I447">
        <v>1020.2985</v>
      </c>
      <c r="J447">
        <v>680.19899999999996</v>
      </c>
      <c r="K447">
        <v>1700.4974999999999</v>
      </c>
      <c r="L447">
        <v>1360.3979999999999</v>
      </c>
      <c r="M447">
        <v>1020.2985</v>
      </c>
      <c r="O447" s="6">
        <v>202009</v>
      </c>
      <c r="P447" s="4">
        <v>202010</v>
      </c>
      <c r="Q447" s="9">
        <f t="shared" si="12"/>
        <v>0</v>
      </c>
      <c r="R447">
        <v>2020</v>
      </c>
      <c r="S447">
        <v>2020</v>
      </c>
      <c r="T447" t="s">
        <v>281</v>
      </c>
      <c r="U447" s="14">
        <f t="shared" si="13"/>
        <v>1020.2985</v>
      </c>
    </row>
    <row r="448" spans="1:21" x14ac:dyDescent="0.25">
      <c r="A448" t="s">
        <v>60</v>
      </c>
      <c r="B448" t="s">
        <v>61</v>
      </c>
      <c r="C448">
        <v>10026160</v>
      </c>
      <c r="D448" t="s">
        <v>110</v>
      </c>
      <c r="E448" t="s">
        <v>10</v>
      </c>
      <c r="F448" t="s">
        <v>111</v>
      </c>
      <c r="G448" s="9">
        <v>155627.98000000001</v>
      </c>
      <c r="H448" s="9">
        <v>23344.197</v>
      </c>
      <c r="I448">
        <v>23344.197</v>
      </c>
      <c r="J448">
        <v>15562.798000000001</v>
      </c>
      <c r="K448">
        <v>38906.995000000003</v>
      </c>
      <c r="L448">
        <v>31125.596000000001</v>
      </c>
      <c r="M448">
        <v>23344.197</v>
      </c>
      <c r="O448" s="6">
        <v>202009</v>
      </c>
      <c r="P448" s="4">
        <v>202010</v>
      </c>
      <c r="Q448" s="9">
        <f t="shared" si="12"/>
        <v>0</v>
      </c>
      <c r="R448">
        <v>2020</v>
      </c>
      <c r="S448">
        <v>2020</v>
      </c>
      <c r="T448" t="s">
        <v>281</v>
      </c>
      <c r="U448" s="14">
        <f t="shared" si="13"/>
        <v>23344.197</v>
      </c>
    </row>
    <row r="449" spans="1:21" x14ac:dyDescent="0.25">
      <c r="A449" t="s">
        <v>60</v>
      </c>
      <c r="B449" t="s">
        <v>61</v>
      </c>
      <c r="C449">
        <v>10025711</v>
      </c>
      <c r="D449" t="s">
        <v>113</v>
      </c>
      <c r="E449" t="s">
        <v>10</v>
      </c>
      <c r="F449" t="s">
        <v>114</v>
      </c>
      <c r="G449" s="9">
        <v>43524.44</v>
      </c>
      <c r="H449" s="9">
        <v>6528.6660000000002</v>
      </c>
      <c r="I449">
        <v>6528.6660000000002</v>
      </c>
      <c r="J449">
        <v>4352.4440000000004</v>
      </c>
      <c r="K449">
        <v>10881.11</v>
      </c>
      <c r="L449">
        <v>8704.8880000000008</v>
      </c>
      <c r="M449">
        <v>6528.6660000000002</v>
      </c>
      <c r="O449" s="6">
        <v>202009</v>
      </c>
      <c r="P449" s="4">
        <v>202010</v>
      </c>
      <c r="Q449" s="9">
        <f t="shared" si="12"/>
        <v>0</v>
      </c>
      <c r="R449">
        <v>2020</v>
      </c>
      <c r="S449">
        <v>2020</v>
      </c>
      <c r="T449" t="s">
        <v>280</v>
      </c>
      <c r="U449" s="14">
        <f t="shared" si="13"/>
        <v>6528.6660000000002</v>
      </c>
    </row>
    <row r="450" spans="1:21" x14ac:dyDescent="0.25">
      <c r="A450" t="s">
        <v>60</v>
      </c>
      <c r="B450" t="s">
        <v>61</v>
      </c>
      <c r="C450">
        <v>10026951</v>
      </c>
      <c r="D450" t="s">
        <v>116</v>
      </c>
      <c r="E450" t="s">
        <v>10</v>
      </c>
      <c r="F450" t="s">
        <v>117</v>
      </c>
      <c r="G450" s="9">
        <v>180537.64</v>
      </c>
      <c r="H450" s="9">
        <v>27080.646000000001</v>
      </c>
      <c r="I450">
        <v>27080.646000000001</v>
      </c>
      <c r="J450">
        <v>18053.763999999999</v>
      </c>
      <c r="K450">
        <v>45134.41</v>
      </c>
      <c r="L450">
        <v>36107.527999999998</v>
      </c>
      <c r="M450">
        <v>27080.646000000001</v>
      </c>
      <c r="N450" s="9">
        <v>16248.39</v>
      </c>
      <c r="O450" s="6">
        <v>202009</v>
      </c>
      <c r="P450" s="4">
        <v>202010</v>
      </c>
      <c r="Q450" s="9">
        <f t="shared" si="12"/>
        <v>-16248.39</v>
      </c>
      <c r="R450">
        <v>2020</v>
      </c>
      <c r="S450">
        <v>2020</v>
      </c>
      <c r="T450" t="s">
        <v>281</v>
      </c>
      <c r="U450" s="14">
        <f t="shared" si="13"/>
        <v>10832.256000000001</v>
      </c>
    </row>
    <row r="451" spans="1:21" x14ac:dyDescent="0.25">
      <c r="A451" t="s">
        <v>60</v>
      </c>
      <c r="B451" t="s">
        <v>61</v>
      </c>
      <c r="C451">
        <v>10026849</v>
      </c>
      <c r="D451" t="s">
        <v>119</v>
      </c>
      <c r="E451" t="s">
        <v>10</v>
      </c>
      <c r="F451" t="s">
        <v>120</v>
      </c>
      <c r="G451" s="9">
        <v>196947.03</v>
      </c>
      <c r="H451" s="9">
        <v>29542.054499999998</v>
      </c>
      <c r="I451">
        <v>29542.054499999998</v>
      </c>
      <c r="J451">
        <v>19694.703000000001</v>
      </c>
      <c r="K451">
        <v>49236.7575</v>
      </c>
      <c r="L451">
        <v>39389.406000000003</v>
      </c>
      <c r="M451">
        <v>29542.054499999998</v>
      </c>
      <c r="O451" s="6">
        <v>202009</v>
      </c>
      <c r="P451" s="4">
        <v>202010</v>
      </c>
      <c r="Q451" s="9">
        <f t="shared" ref="Q451:Q514" si="14">N451*-1</f>
        <v>0</v>
      </c>
      <c r="R451">
        <v>2020</v>
      </c>
      <c r="S451">
        <v>2020</v>
      </c>
      <c r="T451" t="s">
        <v>281</v>
      </c>
      <c r="U451" s="14">
        <f t="shared" ref="U451:U514" si="15">H451+Q451</f>
        <v>29542.054499999998</v>
      </c>
    </row>
    <row r="452" spans="1:21" x14ac:dyDescent="0.25">
      <c r="A452" t="s">
        <v>60</v>
      </c>
      <c r="B452" t="s">
        <v>61</v>
      </c>
      <c r="C452">
        <v>10026957</v>
      </c>
      <c r="D452" t="s">
        <v>86</v>
      </c>
      <c r="E452" t="s">
        <v>10</v>
      </c>
      <c r="F452" t="s">
        <v>87</v>
      </c>
      <c r="G452" s="9">
        <v>8167.08</v>
      </c>
      <c r="H452" s="9">
        <v>1225.0619999999999</v>
      </c>
      <c r="I452">
        <v>1225.0619999999999</v>
      </c>
      <c r="J452">
        <v>816.70799999999997</v>
      </c>
      <c r="K452">
        <v>2041.77</v>
      </c>
      <c r="L452">
        <v>1633.4159999999999</v>
      </c>
      <c r="M452">
        <v>1225.0619999999999</v>
      </c>
      <c r="O452" s="6">
        <v>202009</v>
      </c>
      <c r="P452" s="4">
        <v>202010</v>
      </c>
      <c r="Q452" s="9">
        <f t="shared" si="14"/>
        <v>0</v>
      </c>
      <c r="R452">
        <v>2020</v>
      </c>
      <c r="S452">
        <v>2020</v>
      </c>
      <c r="T452" t="s">
        <v>281</v>
      </c>
      <c r="U452" s="14">
        <f t="shared" si="15"/>
        <v>1225.0619999999999</v>
      </c>
    </row>
    <row r="453" spans="1:21" x14ac:dyDescent="0.25">
      <c r="A453" t="s">
        <v>60</v>
      </c>
      <c r="B453" t="s">
        <v>61</v>
      </c>
      <c r="C453">
        <v>10026995</v>
      </c>
      <c r="D453" t="s">
        <v>241</v>
      </c>
      <c r="E453" t="s">
        <v>10</v>
      </c>
      <c r="F453" t="s">
        <v>242</v>
      </c>
      <c r="G453" s="9">
        <v>23789.88</v>
      </c>
      <c r="H453" s="9">
        <v>3568.482</v>
      </c>
      <c r="I453">
        <v>3568.482</v>
      </c>
      <c r="J453">
        <v>2378.9879999999998</v>
      </c>
      <c r="K453">
        <v>5947.47</v>
      </c>
      <c r="L453">
        <v>4757.9759999999997</v>
      </c>
      <c r="M453">
        <v>3568.482</v>
      </c>
      <c r="N453" s="9">
        <v>3568.482</v>
      </c>
      <c r="O453" s="6">
        <v>202009</v>
      </c>
      <c r="P453" s="4">
        <v>202010</v>
      </c>
      <c r="Q453" s="9">
        <f t="shared" si="14"/>
        <v>-3568.482</v>
      </c>
      <c r="R453">
        <v>2020</v>
      </c>
      <c r="S453">
        <v>2020</v>
      </c>
      <c r="T453" t="s">
        <v>281</v>
      </c>
      <c r="U453" s="14">
        <f t="shared" si="15"/>
        <v>0</v>
      </c>
    </row>
    <row r="454" spans="1:21" x14ac:dyDescent="0.25">
      <c r="A454" t="s">
        <v>60</v>
      </c>
      <c r="B454" t="s">
        <v>61</v>
      </c>
      <c r="C454">
        <v>10026993</v>
      </c>
      <c r="D454" t="s">
        <v>149</v>
      </c>
      <c r="E454" t="s">
        <v>10</v>
      </c>
      <c r="F454" t="s">
        <v>150</v>
      </c>
      <c r="G454" s="9">
        <v>-59358.33</v>
      </c>
      <c r="H454" s="9">
        <v>-8903.7494999999999</v>
      </c>
      <c r="I454">
        <v>-8903.7494999999999</v>
      </c>
      <c r="J454">
        <v>-5935.8329999999996</v>
      </c>
      <c r="K454">
        <v>-14839.5825</v>
      </c>
      <c r="L454">
        <v>-11871.665999999999</v>
      </c>
      <c r="M454">
        <v>-8903.7494999999999</v>
      </c>
      <c r="O454" s="6">
        <v>202009</v>
      </c>
      <c r="P454" s="4">
        <v>202010</v>
      </c>
      <c r="Q454" s="9">
        <f t="shared" si="14"/>
        <v>0</v>
      </c>
      <c r="R454">
        <v>2020</v>
      </c>
      <c r="S454">
        <v>2020</v>
      </c>
      <c r="T454" t="s">
        <v>281</v>
      </c>
      <c r="U454" s="14">
        <f t="shared" si="15"/>
        <v>-8903.7494999999999</v>
      </c>
    </row>
    <row r="455" spans="1:21" x14ac:dyDescent="0.25">
      <c r="A455" t="s">
        <v>60</v>
      </c>
      <c r="B455" t="s">
        <v>61</v>
      </c>
      <c r="C455">
        <v>10026994</v>
      </c>
      <c r="D455" t="s">
        <v>202</v>
      </c>
      <c r="E455" t="s">
        <v>10</v>
      </c>
      <c r="F455" t="s">
        <v>203</v>
      </c>
      <c r="G455" s="9">
        <v>22.85</v>
      </c>
      <c r="H455" s="9">
        <v>3.4275000000000002</v>
      </c>
      <c r="I455">
        <v>3.4275000000000002</v>
      </c>
      <c r="J455">
        <v>2.2850000000000001</v>
      </c>
      <c r="K455">
        <v>5.7125000000000004</v>
      </c>
      <c r="L455">
        <v>4.57</v>
      </c>
      <c r="M455">
        <v>3.4275000000000002</v>
      </c>
      <c r="O455" s="6">
        <v>202009</v>
      </c>
      <c r="P455" s="4">
        <v>202010</v>
      </c>
      <c r="Q455" s="9">
        <f t="shared" si="14"/>
        <v>0</v>
      </c>
      <c r="R455">
        <v>2020</v>
      </c>
      <c r="S455">
        <v>2020</v>
      </c>
      <c r="T455" t="s">
        <v>281</v>
      </c>
      <c r="U455" s="14">
        <f t="shared" si="15"/>
        <v>3.4275000000000002</v>
      </c>
    </row>
    <row r="456" spans="1:21" x14ac:dyDescent="0.25">
      <c r="A456" t="s">
        <v>60</v>
      </c>
      <c r="B456" t="s">
        <v>61</v>
      </c>
      <c r="C456">
        <v>10026939</v>
      </c>
      <c r="D456" t="s">
        <v>179</v>
      </c>
      <c r="E456" t="s">
        <v>10</v>
      </c>
      <c r="F456" t="s">
        <v>180</v>
      </c>
      <c r="G456" s="9">
        <v>773594.82</v>
      </c>
      <c r="H456" s="9">
        <v>116039.223</v>
      </c>
      <c r="I456">
        <v>116039.223</v>
      </c>
      <c r="J456">
        <v>77359.482000000004</v>
      </c>
      <c r="K456">
        <v>193398.70499999999</v>
      </c>
      <c r="L456">
        <v>154718.96400000001</v>
      </c>
      <c r="M456">
        <v>116039.223</v>
      </c>
      <c r="O456" s="6">
        <v>202009</v>
      </c>
      <c r="P456" s="4">
        <v>202010</v>
      </c>
      <c r="Q456" s="9">
        <f t="shared" si="14"/>
        <v>0</v>
      </c>
      <c r="R456">
        <v>2020</v>
      </c>
      <c r="S456">
        <v>2020</v>
      </c>
      <c r="T456" t="s">
        <v>281</v>
      </c>
      <c r="U456" s="14">
        <f t="shared" si="15"/>
        <v>116039.223</v>
      </c>
    </row>
    <row r="457" spans="1:21" x14ac:dyDescent="0.25">
      <c r="A457" t="s">
        <v>60</v>
      </c>
      <c r="B457" t="s">
        <v>61</v>
      </c>
      <c r="C457">
        <v>10026778</v>
      </c>
      <c r="D457" t="s">
        <v>122</v>
      </c>
      <c r="E457" t="s">
        <v>10</v>
      </c>
      <c r="F457" t="s">
        <v>123</v>
      </c>
      <c r="G457" s="9">
        <v>29565.83</v>
      </c>
      <c r="H457" s="9">
        <v>4434.8744999999999</v>
      </c>
      <c r="I457">
        <v>4434.8744999999999</v>
      </c>
      <c r="J457">
        <v>2956.5830000000001</v>
      </c>
      <c r="K457">
        <v>7391.4575000000004</v>
      </c>
      <c r="L457">
        <v>5913.1660000000002</v>
      </c>
      <c r="M457">
        <v>4434.8744999999999</v>
      </c>
      <c r="O457" s="6">
        <v>202009</v>
      </c>
      <c r="P457" s="4">
        <v>202010</v>
      </c>
      <c r="Q457" s="9">
        <f t="shared" si="14"/>
        <v>0</v>
      </c>
      <c r="R457">
        <v>2020</v>
      </c>
      <c r="S457">
        <v>2020</v>
      </c>
      <c r="T457" t="s">
        <v>281</v>
      </c>
      <c r="U457" s="14">
        <f t="shared" si="15"/>
        <v>4434.8744999999999</v>
      </c>
    </row>
    <row r="458" spans="1:21" x14ac:dyDescent="0.25">
      <c r="A458" t="s">
        <v>60</v>
      </c>
      <c r="B458" t="s">
        <v>61</v>
      </c>
      <c r="C458">
        <v>10026780</v>
      </c>
      <c r="D458" t="s">
        <v>128</v>
      </c>
      <c r="E458" t="s">
        <v>10</v>
      </c>
      <c r="F458" t="s">
        <v>129</v>
      </c>
      <c r="G458" s="9">
        <v>608859.09</v>
      </c>
      <c r="H458" s="9">
        <v>91328.863500000007</v>
      </c>
      <c r="I458">
        <v>91328.863500000007</v>
      </c>
      <c r="J458">
        <v>60885.909</v>
      </c>
      <c r="K458">
        <v>152214.77249999999</v>
      </c>
      <c r="L458">
        <v>121771.818</v>
      </c>
      <c r="M458">
        <v>91328.863500000007</v>
      </c>
      <c r="N458" s="9">
        <v>54797.32</v>
      </c>
      <c r="O458" s="6">
        <v>202009</v>
      </c>
      <c r="P458" s="4">
        <v>202010</v>
      </c>
      <c r="Q458" s="9">
        <f t="shared" si="14"/>
        <v>-54797.32</v>
      </c>
      <c r="R458">
        <v>2020</v>
      </c>
      <c r="S458">
        <v>2020</v>
      </c>
      <c r="T458" t="s">
        <v>281</v>
      </c>
      <c r="U458" s="14">
        <f t="shared" si="15"/>
        <v>36531.543500000007</v>
      </c>
    </row>
    <row r="459" spans="1:21" x14ac:dyDescent="0.25">
      <c r="A459" t="s">
        <v>6</v>
      </c>
      <c r="B459" t="s">
        <v>7</v>
      </c>
      <c r="C459">
        <v>10026940</v>
      </c>
      <c r="D459" t="s">
        <v>74</v>
      </c>
      <c r="E459" t="s">
        <v>10</v>
      </c>
      <c r="F459" t="s">
        <v>75</v>
      </c>
      <c r="G459" s="9">
        <v>-2102.64</v>
      </c>
      <c r="H459" s="9">
        <v>-315.39600000000002</v>
      </c>
      <c r="I459">
        <v>-315.39600000000002</v>
      </c>
      <c r="J459">
        <v>-210.26400000000001</v>
      </c>
      <c r="K459">
        <v>-525.66</v>
      </c>
      <c r="L459">
        <v>-420.52800000000002</v>
      </c>
      <c r="M459">
        <v>-315.39600000000002</v>
      </c>
      <c r="O459" s="6">
        <v>202010</v>
      </c>
      <c r="P459" s="4">
        <v>202011</v>
      </c>
      <c r="Q459" s="9">
        <f t="shared" si="14"/>
        <v>0</v>
      </c>
      <c r="R459">
        <v>2020</v>
      </c>
      <c r="S459">
        <v>2020</v>
      </c>
      <c r="T459" t="s">
        <v>281</v>
      </c>
      <c r="U459" s="14">
        <f t="shared" si="15"/>
        <v>-315.39600000000002</v>
      </c>
    </row>
    <row r="460" spans="1:21" x14ac:dyDescent="0.25">
      <c r="A460" t="s">
        <v>6</v>
      </c>
      <c r="B460" t="s">
        <v>7</v>
      </c>
      <c r="C460">
        <v>10026972</v>
      </c>
      <c r="D460" t="s">
        <v>255</v>
      </c>
      <c r="E460" t="s">
        <v>10</v>
      </c>
      <c r="F460" t="s">
        <v>259</v>
      </c>
      <c r="G460" s="9">
        <v>303000</v>
      </c>
      <c r="H460" s="9">
        <v>45450</v>
      </c>
      <c r="I460">
        <v>45450</v>
      </c>
      <c r="J460">
        <v>30300</v>
      </c>
      <c r="K460">
        <v>75750</v>
      </c>
      <c r="L460">
        <v>60600</v>
      </c>
      <c r="M460">
        <v>45450</v>
      </c>
      <c r="O460" s="6">
        <v>202010</v>
      </c>
      <c r="P460" s="4">
        <v>202011</v>
      </c>
      <c r="Q460" s="9">
        <f t="shared" si="14"/>
        <v>0</v>
      </c>
      <c r="R460">
        <v>2020</v>
      </c>
      <c r="S460">
        <v>2020</v>
      </c>
      <c r="T460" t="s">
        <v>281</v>
      </c>
      <c r="U460" s="14">
        <f t="shared" si="15"/>
        <v>45450</v>
      </c>
    </row>
    <row r="461" spans="1:21" x14ac:dyDescent="0.25">
      <c r="A461" t="s">
        <v>6</v>
      </c>
      <c r="B461" t="s">
        <v>7</v>
      </c>
      <c r="C461">
        <v>10026947</v>
      </c>
      <c r="D461" t="s">
        <v>182</v>
      </c>
      <c r="E461" t="s">
        <v>10</v>
      </c>
      <c r="F461" t="s">
        <v>183</v>
      </c>
      <c r="G461" s="9">
        <v>4860.71</v>
      </c>
      <c r="H461" s="9">
        <v>729.10649999999998</v>
      </c>
      <c r="I461">
        <v>729.10649999999998</v>
      </c>
      <c r="J461">
        <v>486.07100000000003</v>
      </c>
      <c r="K461">
        <v>1215.1775</v>
      </c>
      <c r="L461">
        <v>972.14200000000005</v>
      </c>
      <c r="M461">
        <v>729.10649999999998</v>
      </c>
      <c r="O461" s="6">
        <v>202010</v>
      </c>
      <c r="P461" s="4">
        <v>202011</v>
      </c>
      <c r="Q461" s="9">
        <f t="shared" si="14"/>
        <v>0</v>
      </c>
      <c r="R461">
        <v>2020</v>
      </c>
      <c r="S461">
        <v>2020</v>
      </c>
      <c r="T461" t="s">
        <v>281</v>
      </c>
      <c r="U461" s="14">
        <f t="shared" si="15"/>
        <v>729.10649999999998</v>
      </c>
    </row>
    <row r="462" spans="1:21" x14ac:dyDescent="0.25">
      <c r="A462" t="s">
        <v>6</v>
      </c>
      <c r="B462" t="s">
        <v>7</v>
      </c>
      <c r="C462">
        <v>10026948</v>
      </c>
      <c r="D462" t="s">
        <v>251</v>
      </c>
      <c r="E462" t="s">
        <v>10</v>
      </c>
      <c r="F462" t="s">
        <v>252</v>
      </c>
      <c r="G462" s="9">
        <v>44673.89</v>
      </c>
      <c r="H462" s="9">
        <v>6701.0834999999997</v>
      </c>
      <c r="I462">
        <v>6701.0834999999997</v>
      </c>
      <c r="J462">
        <v>4467.3890000000001</v>
      </c>
      <c r="K462">
        <v>11168.4725</v>
      </c>
      <c r="L462">
        <v>8934.7780000000002</v>
      </c>
      <c r="M462">
        <v>6701.0834999999997</v>
      </c>
      <c r="O462" s="6">
        <v>202010</v>
      </c>
      <c r="P462" s="4">
        <v>202011</v>
      </c>
      <c r="Q462" s="9">
        <f t="shared" si="14"/>
        <v>0</v>
      </c>
      <c r="R462">
        <v>2020</v>
      </c>
      <c r="S462">
        <v>2020</v>
      </c>
      <c r="T462" t="s">
        <v>281</v>
      </c>
      <c r="U462" s="14">
        <f t="shared" si="15"/>
        <v>6701.0834999999997</v>
      </c>
    </row>
    <row r="463" spans="1:21" x14ac:dyDescent="0.25">
      <c r="A463" t="s">
        <v>6</v>
      </c>
      <c r="B463" t="s">
        <v>7</v>
      </c>
      <c r="C463">
        <v>10026798</v>
      </c>
      <c r="D463" t="s">
        <v>13</v>
      </c>
      <c r="E463" t="s">
        <v>10</v>
      </c>
      <c r="F463" t="s">
        <v>14</v>
      </c>
      <c r="G463" s="9">
        <v>1955.65</v>
      </c>
      <c r="H463" s="9">
        <v>293.34750000000003</v>
      </c>
      <c r="I463">
        <v>293.34750000000003</v>
      </c>
      <c r="J463">
        <v>195.565</v>
      </c>
      <c r="K463">
        <v>488.91250000000002</v>
      </c>
      <c r="L463">
        <v>391.13</v>
      </c>
      <c r="M463">
        <v>293.34750000000003</v>
      </c>
      <c r="O463" s="6">
        <v>202010</v>
      </c>
      <c r="P463" s="4">
        <v>202011</v>
      </c>
      <c r="Q463" s="9">
        <f t="shared" si="14"/>
        <v>0</v>
      </c>
      <c r="R463">
        <v>2020</v>
      </c>
      <c r="S463">
        <v>2020</v>
      </c>
      <c r="T463" t="s">
        <v>281</v>
      </c>
      <c r="U463" s="14">
        <f t="shared" si="15"/>
        <v>293.34750000000003</v>
      </c>
    </row>
    <row r="464" spans="1:21" x14ac:dyDescent="0.25">
      <c r="A464" t="s">
        <v>6</v>
      </c>
      <c r="B464" t="s">
        <v>7</v>
      </c>
      <c r="C464">
        <v>10026985</v>
      </c>
      <c r="D464" t="s">
        <v>256</v>
      </c>
      <c r="E464" t="s">
        <v>10</v>
      </c>
      <c r="F464" t="s">
        <v>260</v>
      </c>
      <c r="G464" s="9">
        <v>69680</v>
      </c>
      <c r="H464" s="9">
        <v>10452</v>
      </c>
      <c r="I464">
        <v>10452</v>
      </c>
      <c r="J464">
        <v>6968</v>
      </c>
      <c r="K464">
        <v>17420</v>
      </c>
      <c r="L464">
        <v>13936</v>
      </c>
      <c r="M464">
        <v>10452</v>
      </c>
      <c r="O464" s="6">
        <v>202010</v>
      </c>
      <c r="P464" s="4">
        <v>202011</v>
      </c>
      <c r="Q464" s="9">
        <f t="shared" si="14"/>
        <v>0</v>
      </c>
      <c r="R464">
        <v>2020</v>
      </c>
      <c r="S464">
        <v>2020</v>
      </c>
      <c r="T464" t="s">
        <v>281</v>
      </c>
      <c r="U464" s="14">
        <f t="shared" si="15"/>
        <v>10452</v>
      </c>
    </row>
    <row r="465" spans="1:21" x14ac:dyDescent="0.25">
      <c r="A465" t="s">
        <v>6</v>
      </c>
      <c r="B465" t="s">
        <v>7</v>
      </c>
      <c r="C465">
        <v>10026987</v>
      </c>
      <c r="D465" t="s">
        <v>16</v>
      </c>
      <c r="E465" t="s">
        <v>10</v>
      </c>
      <c r="F465" t="s">
        <v>261</v>
      </c>
      <c r="G465" s="9">
        <v>44534.98</v>
      </c>
      <c r="H465" s="9">
        <v>6680.2470000000003</v>
      </c>
      <c r="I465">
        <v>6680.2470000000003</v>
      </c>
      <c r="J465">
        <v>4453.4979999999996</v>
      </c>
      <c r="K465">
        <v>11133.745000000001</v>
      </c>
      <c r="L465">
        <v>8906.9959999999992</v>
      </c>
      <c r="M465">
        <v>6680.2470000000003</v>
      </c>
      <c r="O465" s="6">
        <v>202010</v>
      </c>
      <c r="P465" s="4">
        <v>202011</v>
      </c>
      <c r="Q465" s="9">
        <f t="shared" si="14"/>
        <v>0</v>
      </c>
      <c r="R465">
        <v>2020</v>
      </c>
      <c r="S465">
        <v>2020</v>
      </c>
      <c r="T465" t="s">
        <v>281</v>
      </c>
      <c r="U465" s="14">
        <f t="shared" si="15"/>
        <v>6680.2470000000003</v>
      </c>
    </row>
    <row r="466" spans="1:21" x14ac:dyDescent="0.25">
      <c r="A466" t="s">
        <v>6</v>
      </c>
      <c r="B466" t="s">
        <v>7</v>
      </c>
      <c r="C466">
        <v>10026996</v>
      </c>
      <c r="D466" t="s">
        <v>231</v>
      </c>
      <c r="E466" t="s">
        <v>10</v>
      </c>
      <c r="F466" t="s">
        <v>232</v>
      </c>
      <c r="G466" s="9">
        <v>13811.28</v>
      </c>
      <c r="H466" s="9">
        <v>2071.692</v>
      </c>
      <c r="I466">
        <v>2071.692</v>
      </c>
      <c r="J466">
        <v>1381.1279999999999</v>
      </c>
      <c r="K466">
        <v>3452.82</v>
      </c>
      <c r="L466">
        <v>2762.2559999999999</v>
      </c>
      <c r="M466">
        <v>2071.692</v>
      </c>
      <c r="O466" s="6">
        <v>202010</v>
      </c>
      <c r="P466" s="4">
        <v>202011</v>
      </c>
      <c r="Q466" s="9">
        <f t="shared" si="14"/>
        <v>0</v>
      </c>
      <c r="R466">
        <v>2020</v>
      </c>
      <c r="S466">
        <v>2020</v>
      </c>
      <c r="T466" t="s">
        <v>281</v>
      </c>
      <c r="U466" s="14">
        <f t="shared" si="15"/>
        <v>2071.692</v>
      </c>
    </row>
    <row r="467" spans="1:21" x14ac:dyDescent="0.25">
      <c r="A467" t="s">
        <v>6</v>
      </c>
      <c r="B467" t="s">
        <v>7</v>
      </c>
      <c r="C467">
        <v>10026953</v>
      </c>
      <c r="D467" t="s">
        <v>188</v>
      </c>
      <c r="E467" t="s">
        <v>10</v>
      </c>
      <c r="F467" t="s">
        <v>189</v>
      </c>
      <c r="G467" s="9">
        <v>3729.88</v>
      </c>
      <c r="H467" s="9">
        <v>559.48199999999997</v>
      </c>
      <c r="I467">
        <v>559.48199999999997</v>
      </c>
      <c r="J467">
        <v>372.988</v>
      </c>
      <c r="K467">
        <v>932.47</v>
      </c>
      <c r="L467">
        <v>745.976</v>
      </c>
      <c r="M467">
        <v>559.48199999999997</v>
      </c>
      <c r="O467" s="6">
        <v>202010</v>
      </c>
      <c r="P467" s="4">
        <v>202011</v>
      </c>
      <c r="Q467" s="9">
        <f t="shared" si="14"/>
        <v>0</v>
      </c>
      <c r="R467">
        <v>2020</v>
      </c>
      <c r="S467">
        <v>2020</v>
      </c>
      <c r="T467" t="s">
        <v>281</v>
      </c>
      <c r="U467" s="14">
        <f t="shared" si="15"/>
        <v>559.48199999999997</v>
      </c>
    </row>
    <row r="468" spans="1:21" x14ac:dyDescent="0.25">
      <c r="A468" t="s">
        <v>6</v>
      </c>
      <c r="B468" t="s">
        <v>7</v>
      </c>
      <c r="C468">
        <v>10027023</v>
      </c>
      <c r="D468" t="s">
        <v>134</v>
      </c>
      <c r="E468" t="s">
        <v>10</v>
      </c>
      <c r="F468" t="s">
        <v>135</v>
      </c>
      <c r="G468" s="9">
        <v>-14750</v>
      </c>
      <c r="H468" s="9">
        <v>-2212.5</v>
      </c>
      <c r="I468">
        <v>-2212.5</v>
      </c>
      <c r="J468">
        <v>-1475</v>
      </c>
      <c r="K468">
        <v>-3687.5</v>
      </c>
      <c r="L468">
        <v>-2950</v>
      </c>
      <c r="M468">
        <v>-2212.5</v>
      </c>
      <c r="O468" s="6">
        <v>202010</v>
      </c>
      <c r="P468" s="4">
        <v>202011</v>
      </c>
      <c r="Q468" s="9">
        <f t="shared" si="14"/>
        <v>0</v>
      </c>
      <c r="R468">
        <v>2020</v>
      </c>
      <c r="S468">
        <v>2020</v>
      </c>
      <c r="T468" t="s">
        <v>281</v>
      </c>
      <c r="U468" s="14">
        <f t="shared" si="15"/>
        <v>-2212.5</v>
      </c>
    </row>
    <row r="469" spans="1:21" x14ac:dyDescent="0.25">
      <c r="A469" t="s">
        <v>6</v>
      </c>
      <c r="B469" t="s">
        <v>7</v>
      </c>
      <c r="C469">
        <v>10027022</v>
      </c>
      <c r="D469" t="s">
        <v>146</v>
      </c>
      <c r="E469" t="s">
        <v>10</v>
      </c>
      <c r="F469" t="s">
        <v>147</v>
      </c>
      <c r="G469" s="9">
        <v>293734.92</v>
      </c>
      <c r="H469" s="9">
        <v>44060.237999999998</v>
      </c>
      <c r="I469">
        <v>44060.237999999998</v>
      </c>
      <c r="J469">
        <v>29373.491999999998</v>
      </c>
      <c r="K469">
        <v>73433.73</v>
      </c>
      <c r="L469">
        <v>58746.983999999997</v>
      </c>
      <c r="M469">
        <v>44060.237999999998</v>
      </c>
      <c r="O469" s="6">
        <v>202010</v>
      </c>
      <c r="P469" s="4">
        <v>202011</v>
      </c>
      <c r="Q469" s="9">
        <f t="shared" si="14"/>
        <v>0</v>
      </c>
      <c r="R469">
        <v>2020</v>
      </c>
      <c r="S469">
        <v>2020</v>
      </c>
      <c r="T469" t="s">
        <v>281</v>
      </c>
      <c r="U469" s="14">
        <f t="shared" si="15"/>
        <v>44060.237999999998</v>
      </c>
    </row>
    <row r="470" spans="1:21" x14ac:dyDescent="0.25">
      <c r="A470" t="s">
        <v>6</v>
      </c>
      <c r="B470" t="s">
        <v>7</v>
      </c>
      <c r="C470">
        <v>10026188</v>
      </c>
      <c r="D470" t="s">
        <v>22</v>
      </c>
      <c r="E470" t="s">
        <v>10</v>
      </c>
      <c r="F470" t="s">
        <v>23</v>
      </c>
      <c r="G470" s="9">
        <v>17156.05</v>
      </c>
      <c r="H470" s="9">
        <v>2573.4074999999998</v>
      </c>
      <c r="I470">
        <v>2573.4074999999998</v>
      </c>
      <c r="J470">
        <v>1715.605</v>
      </c>
      <c r="K470">
        <v>4289.0124999999998</v>
      </c>
      <c r="L470">
        <v>3431.21</v>
      </c>
      <c r="M470">
        <v>2573.4074999999998</v>
      </c>
      <c r="O470" s="6">
        <v>202010</v>
      </c>
      <c r="P470" s="4">
        <v>202011</v>
      </c>
      <c r="Q470" s="9">
        <f t="shared" si="14"/>
        <v>0</v>
      </c>
      <c r="R470">
        <v>2020</v>
      </c>
      <c r="S470">
        <v>2020</v>
      </c>
      <c r="T470" t="s">
        <v>281</v>
      </c>
      <c r="U470" s="14">
        <f t="shared" si="15"/>
        <v>2573.4074999999998</v>
      </c>
    </row>
    <row r="471" spans="1:21" x14ac:dyDescent="0.25">
      <c r="A471" t="s">
        <v>6</v>
      </c>
      <c r="B471" t="s">
        <v>7</v>
      </c>
      <c r="C471">
        <v>10025865</v>
      </c>
      <c r="D471" t="s">
        <v>167</v>
      </c>
      <c r="E471" t="s">
        <v>10</v>
      </c>
      <c r="F471" t="s">
        <v>197</v>
      </c>
      <c r="G471" s="9">
        <v>47448.800000000003</v>
      </c>
      <c r="H471" s="9">
        <v>7117.32</v>
      </c>
      <c r="I471">
        <v>7117.32</v>
      </c>
      <c r="J471">
        <v>4744.88</v>
      </c>
      <c r="K471">
        <v>11862.2</v>
      </c>
      <c r="L471">
        <v>9489.76</v>
      </c>
      <c r="M471">
        <v>7117.32</v>
      </c>
      <c r="O471" s="6">
        <v>202010</v>
      </c>
      <c r="P471" s="4">
        <v>202011</v>
      </c>
      <c r="Q471" s="9">
        <f t="shared" si="14"/>
        <v>0</v>
      </c>
      <c r="R471">
        <v>2020</v>
      </c>
      <c r="S471">
        <v>2020</v>
      </c>
      <c r="T471" t="s">
        <v>281</v>
      </c>
      <c r="U471" s="14">
        <f t="shared" si="15"/>
        <v>7117.32</v>
      </c>
    </row>
    <row r="472" spans="1:21" x14ac:dyDescent="0.25">
      <c r="A472" t="s">
        <v>6</v>
      </c>
      <c r="B472" t="s">
        <v>7</v>
      </c>
      <c r="C472">
        <v>10025932</v>
      </c>
      <c r="D472" t="s">
        <v>167</v>
      </c>
      <c r="E472" t="s">
        <v>10</v>
      </c>
      <c r="F472" t="s">
        <v>168</v>
      </c>
      <c r="G472" s="9">
        <v>49626.91</v>
      </c>
      <c r="H472" s="9">
        <v>7444.0365000000002</v>
      </c>
      <c r="I472">
        <v>7444.0365000000002</v>
      </c>
      <c r="J472">
        <v>4962.6909999999998</v>
      </c>
      <c r="K472">
        <v>12406.727500000001</v>
      </c>
      <c r="L472">
        <v>9925.3819999999996</v>
      </c>
      <c r="M472">
        <v>7444.0365000000002</v>
      </c>
      <c r="O472" s="6">
        <v>202010</v>
      </c>
      <c r="P472" s="4">
        <v>202011</v>
      </c>
      <c r="Q472" s="9">
        <f t="shared" si="14"/>
        <v>0</v>
      </c>
      <c r="R472">
        <v>2020</v>
      </c>
      <c r="S472">
        <v>2020</v>
      </c>
      <c r="T472" t="s">
        <v>281</v>
      </c>
      <c r="U472" s="14">
        <f t="shared" si="15"/>
        <v>7444.0365000000002</v>
      </c>
    </row>
    <row r="473" spans="1:21" x14ac:dyDescent="0.25">
      <c r="A473" t="s">
        <v>6</v>
      </c>
      <c r="B473" t="s">
        <v>7</v>
      </c>
      <c r="C473">
        <v>10026957</v>
      </c>
      <c r="D473" t="s">
        <v>86</v>
      </c>
      <c r="E473" t="s">
        <v>10</v>
      </c>
      <c r="F473" t="s">
        <v>87</v>
      </c>
      <c r="G473" s="9">
        <v>47674.32</v>
      </c>
      <c r="H473" s="9">
        <v>7151.1480000000001</v>
      </c>
      <c r="I473">
        <v>7151.1480000000001</v>
      </c>
      <c r="J473">
        <v>4767.4319999999998</v>
      </c>
      <c r="K473">
        <v>11918.58</v>
      </c>
      <c r="L473">
        <v>9534.8639999999996</v>
      </c>
      <c r="M473">
        <v>7151.1480000000001</v>
      </c>
      <c r="O473" s="6">
        <v>202010</v>
      </c>
      <c r="P473" s="4">
        <v>202011</v>
      </c>
      <c r="Q473" s="9">
        <f t="shared" si="14"/>
        <v>0</v>
      </c>
      <c r="R473">
        <v>2020</v>
      </c>
      <c r="S473">
        <v>2020</v>
      </c>
      <c r="T473" t="s">
        <v>281</v>
      </c>
      <c r="U473" s="14">
        <f t="shared" si="15"/>
        <v>7151.1480000000001</v>
      </c>
    </row>
    <row r="474" spans="1:21" x14ac:dyDescent="0.25">
      <c r="A474" t="s">
        <v>6</v>
      </c>
      <c r="B474" t="s">
        <v>7</v>
      </c>
      <c r="C474">
        <v>10026995</v>
      </c>
      <c r="D474" t="s">
        <v>241</v>
      </c>
      <c r="E474" t="s">
        <v>10</v>
      </c>
      <c r="F474" t="s">
        <v>242</v>
      </c>
      <c r="G474" s="9">
        <v>183296.54</v>
      </c>
      <c r="H474" s="9">
        <v>27494.481</v>
      </c>
      <c r="I474">
        <v>27494.481</v>
      </c>
      <c r="J474">
        <v>18329.653999999999</v>
      </c>
      <c r="K474">
        <v>45824.135000000002</v>
      </c>
      <c r="L474">
        <v>36659.307999999997</v>
      </c>
      <c r="M474">
        <v>27494.481</v>
      </c>
      <c r="N474" s="9">
        <v>27494.481</v>
      </c>
      <c r="O474" s="6">
        <v>202010</v>
      </c>
      <c r="P474" s="4">
        <v>202011</v>
      </c>
      <c r="Q474" s="9">
        <f t="shared" si="14"/>
        <v>-27494.481</v>
      </c>
      <c r="R474">
        <v>2020</v>
      </c>
      <c r="S474">
        <v>2020</v>
      </c>
      <c r="T474" t="s">
        <v>281</v>
      </c>
      <c r="U474" s="14">
        <f t="shared" si="15"/>
        <v>0</v>
      </c>
    </row>
    <row r="475" spans="1:21" x14ac:dyDescent="0.25">
      <c r="A475" t="s">
        <v>6</v>
      </c>
      <c r="B475" t="s">
        <v>7</v>
      </c>
      <c r="C475">
        <v>10026949</v>
      </c>
      <c r="D475" t="s">
        <v>257</v>
      </c>
      <c r="E475" t="s">
        <v>10</v>
      </c>
      <c r="F475" t="s">
        <v>262</v>
      </c>
      <c r="G475" s="9">
        <v>150000</v>
      </c>
      <c r="H475" s="9">
        <v>22500</v>
      </c>
      <c r="I475">
        <v>22500</v>
      </c>
      <c r="J475">
        <v>15000</v>
      </c>
      <c r="K475">
        <v>37500</v>
      </c>
      <c r="L475">
        <v>30000</v>
      </c>
      <c r="M475">
        <v>22500</v>
      </c>
      <c r="N475" s="9">
        <v>13500</v>
      </c>
      <c r="O475" s="6">
        <v>202010</v>
      </c>
      <c r="P475" s="4">
        <v>202011</v>
      </c>
      <c r="Q475" s="9">
        <f t="shared" si="14"/>
        <v>-13500</v>
      </c>
      <c r="R475">
        <v>2020</v>
      </c>
      <c r="S475">
        <v>2020</v>
      </c>
      <c r="T475" t="s">
        <v>281</v>
      </c>
      <c r="U475" s="14">
        <f t="shared" si="15"/>
        <v>9000</v>
      </c>
    </row>
    <row r="476" spans="1:21" x14ac:dyDescent="0.25">
      <c r="A476" t="s">
        <v>60</v>
      </c>
      <c r="B476" t="s">
        <v>61</v>
      </c>
      <c r="C476">
        <v>10026940</v>
      </c>
      <c r="D476" t="s">
        <v>74</v>
      </c>
      <c r="E476" t="s">
        <v>10</v>
      </c>
      <c r="F476" t="s">
        <v>75</v>
      </c>
      <c r="G476" s="9">
        <v>-2102.65</v>
      </c>
      <c r="H476" s="9">
        <v>-315.39749999999901</v>
      </c>
      <c r="I476">
        <v>-315.39749999999901</v>
      </c>
      <c r="J476">
        <v>-210.26499999999999</v>
      </c>
      <c r="K476">
        <v>-525.662499999999</v>
      </c>
      <c r="L476">
        <v>-420.52999999999901</v>
      </c>
      <c r="M476">
        <v>-315.39749999999901</v>
      </c>
      <c r="O476" s="6">
        <v>202010</v>
      </c>
      <c r="P476" s="4">
        <v>202011</v>
      </c>
      <c r="Q476" s="9">
        <f t="shared" si="14"/>
        <v>0</v>
      </c>
      <c r="R476">
        <v>2020</v>
      </c>
      <c r="S476">
        <v>2020</v>
      </c>
      <c r="T476" t="s">
        <v>281</v>
      </c>
      <c r="U476" s="14">
        <f t="shared" si="15"/>
        <v>-315.39749999999901</v>
      </c>
    </row>
    <row r="477" spans="1:21" x14ac:dyDescent="0.25">
      <c r="A477" t="s">
        <v>60</v>
      </c>
      <c r="B477" t="s">
        <v>61</v>
      </c>
      <c r="C477">
        <v>10026974</v>
      </c>
      <c r="D477" t="s">
        <v>173</v>
      </c>
      <c r="E477" t="s">
        <v>10</v>
      </c>
      <c r="F477" t="s">
        <v>174</v>
      </c>
      <c r="G477" s="9">
        <v>61349.62</v>
      </c>
      <c r="H477" s="9">
        <v>9202.4429999999993</v>
      </c>
      <c r="I477">
        <v>9202.4429999999993</v>
      </c>
      <c r="J477">
        <v>6134.9620000000004</v>
      </c>
      <c r="K477">
        <v>15337.405000000001</v>
      </c>
      <c r="L477">
        <v>12269.924000000001</v>
      </c>
      <c r="M477">
        <v>9202.4429999999993</v>
      </c>
      <c r="O477" s="6">
        <v>202010</v>
      </c>
      <c r="P477" s="4">
        <v>202011</v>
      </c>
      <c r="Q477" s="9">
        <f t="shared" si="14"/>
        <v>0</v>
      </c>
      <c r="R477">
        <v>2020</v>
      </c>
      <c r="S477">
        <v>2020</v>
      </c>
      <c r="T477" t="s">
        <v>281</v>
      </c>
      <c r="U477" s="14">
        <f t="shared" si="15"/>
        <v>9202.4429999999993</v>
      </c>
    </row>
    <row r="478" spans="1:21" x14ac:dyDescent="0.25">
      <c r="A478" t="s">
        <v>60</v>
      </c>
      <c r="B478" t="s">
        <v>61</v>
      </c>
      <c r="C478">
        <v>10025713</v>
      </c>
      <c r="D478" t="s">
        <v>137</v>
      </c>
      <c r="E478" t="s">
        <v>10</v>
      </c>
      <c r="F478" t="s">
        <v>138</v>
      </c>
      <c r="G478" s="9">
        <v>218384.17</v>
      </c>
      <c r="H478" s="9">
        <v>32757.625499999998</v>
      </c>
      <c r="I478">
        <v>32757.625499999998</v>
      </c>
      <c r="J478">
        <v>21838.417000000001</v>
      </c>
      <c r="K478">
        <v>54596.042500000003</v>
      </c>
      <c r="L478">
        <v>43676.834000000003</v>
      </c>
      <c r="M478">
        <v>32757.625499999998</v>
      </c>
      <c r="O478" s="6">
        <v>202010</v>
      </c>
      <c r="P478" s="4">
        <v>202011</v>
      </c>
      <c r="Q478" s="9">
        <f t="shared" si="14"/>
        <v>0</v>
      </c>
      <c r="R478">
        <v>2020</v>
      </c>
      <c r="S478">
        <v>2020</v>
      </c>
      <c r="T478" t="s">
        <v>281</v>
      </c>
      <c r="U478" s="14">
        <f t="shared" si="15"/>
        <v>32757.625499999998</v>
      </c>
    </row>
    <row r="479" spans="1:21" x14ac:dyDescent="0.25">
      <c r="A479" t="s">
        <v>60</v>
      </c>
      <c r="B479" t="s">
        <v>61</v>
      </c>
      <c r="C479">
        <v>10026945</v>
      </c>
      <c r="D479" t="s">
        <v>92</v>
      </c>
      <c r="E479" t="s">
        <v>10</v>
      </c>
      <c r="F479" t="s">
        <v>93</v>
      </c>
      <c r="G479" s="9">
        <v>34058.35</v>
      </c>
      <c r="H479" s="9">
        <v>5108.7524999999996</v>
      </c>
      <c r="I479">
        <v>5108.7524999999996</v>
      </c>
      <c r="J479">
        <v>3405.835</v>
      </c>
      <c r="K479">
        <v>8514.5874999999996</v>
      </c>
      <c r="L479">
        <v>6811.67</v>
      </c>
      <c r="M479">
        <v>5108.7524999999996</v>
      </c>
      <c r="N479" s="9">
        <v>3065.25</v>
      </c>
      <c r="O479" s="6">
        <v>202010</v>
      </c>
      <c r="P479" s="4">
        <v>202011</v>
      </c>
      <c r="Q479" s="9">
        <f t="shared" si="14"/>
        <v>-3065.25</v>
      </c>
      <c r="R479">
        <v>2020</v>
      </c>
      <c r="S479">
        <v>2020</v>
      </c>
      <c r="T479" t="s">
        <v>281</v>
      </c>
      <c r="U479" s="14">
        <f t="shared" si="15"/>
        <v>2043.5024999999996</v>
      </c>
    </row>
    <row r="480" spans="1:21" x14ac:dyDescent="0.25">
      <c r="A480" t="s">
        <v>60</v>
      </c>
      <c r="B480" t="s">
        <v>61</v>
      </c>
      <c r="C480">
        <v>10026777</v>
      </c>
      <c r="D480" t="s">
        <v>98</v>
      </c>
      <c r="E480" t="s">
        <v>10</v>
      </c>
      <c r="F480" t="s">
        <v>99</v>
      </c>
      <c r="G480" s="9">
        <v>546138.49</v>
      </c>
      <c r="H480" s="9">
        <v>81920.773499999996</v>
      </c>
      <c r="I480">
        <v>81920.773499999996</v>
      </c>
      <c r="J480">
        <v>54613.849000000002</v>
      </c>
      <c r="K480">
        <v>136534.6225</v>
      </c>
      <c r="L480">
        <v>109227.698</v>
      </c>
      <c r="M480">
        <v>81920.773499999996</v>
      </c>
      <c r="O480" s="6">
        <v>202010</v>
      </c>
      <c r="P480" s="4">
        <v>202011</v>
      </c>
      <c r="Q480" s="9">
        <f t="shared" si="14"/>
        <v>0</v>
      </c>
      <c r="R480">
        <v>2020</v>
      </c>
      <c r="S480">
        <v>2020</v>
      </c>
      <c r="T480" t="s">
        <v>281</v>
      </c>
      <c r="U480" s="14">
        <f t="shared" si="15"/>
        <v>81920.773499999996</v>
      </c>
    </row>
    <row r="481" spans="1:21" x14ac:dyDescent="0.25">
      <c r="A481" t="s">
        <v>60</v>
      </c>
      <c r="B481" t="s">
        <v>61</v>
      </c>
      <c r="C481">
        <v>10026964</v>
      </c>
      <c r="D481" t="s">
        <v>253</v>
      </c>
      <c r="E481" t="s">
        <v>10</v>
      </c>
      <c r="F481" t="s">
        <v>254</v>
      </c>
      <c r="G481" s="9">
        <v>358092.98</v>
      </c>
      <c r="H481" s="9">
        <v>53713.947</v>
      </c>
      <c r="I481">
        <v>53713.947</v>
      </c>
      <c r="J481">
        <v>35809.298000000003</v>
      </c>
      <c r="K481">
        <v>89523.244999999995</v>
      </c>
      <c r="L481">
        <v>71618.596000000005</v>
      </c>
      <c r="M481">
        <v>53713.947</v>
      </c>
      <c r="N481" s="9">
        <v>53713.947</v>
      </c>
      <c r="O481" s="6">
        <v>202010</v>
      </c>
      <c r="P481" s="4">
        <v>202011</v>
      </c>
      <c r="Q481" s="9">
        <f t="shared" si="14"/>
        <v>-53713.947</v>
      </c>
      <c r="R481">
        <v>2020</v>
      </c>
      <c r="S481">
        <v>2020</v>
      </c>
      <c r="T481" t="s">
        <v>281</v>
      </c>
      <c r="U481" s="14">
        <f t="shared" si="15"/>
        <v>0</v>
      </c>
    </row>
    <row r="482" spans="1:21" x14ac:dyDescent="0.25">
      <c r="A482" t="s">
        <v>60</v>
      </c>
      <c r="B482" t="s">
        <v>61</v>
      </c>
      <c r="C482">
        <v>10025721</v>
      </c>
      <c r="D482" t="s">
        <v>205</v>
      </c>
      <c r="E482" t="s">
        <v>10</v>
      </c>
      <c r="F482" t="s">
        <v>206</v>
      </c>
      <c r="G482" s="9">
        <v>0</v>
      </c>
      <c r="H482" s="9">
        <v>0</v>
      </c>
      <c r="I482">
        <v>0</v>
      </c>
      <c r="J482">
        <v>0</v>
      </c>
      <c r="K482">
        <v>0</v>
      </c>
      <c r="L482">
        <v>0</v>
      </c>
      <c r="M482">
        <v>0</v>
      </c>
      <c r="O482" s="6">
        <v>202010</v>
      </c>
      <c r="P482" s="4">
        <v>202011</v>
      </c>
      <c r="Q482" s="9">
        <f t="shared" si="14"/>
        <v>0</v>
      </c>
      <c r="R482">
        <v>2020</v>
      </c>
      <c r="S482">
        <v>2020</v>
      </c>
      <c r="T482" t="s">
        <v>281</v>
      </c>
      <c r="U482" s="14">
        <f t="shared" si="15"/>
        <v>0</v>
      </c>
    </row>
    <row r="483" spans="1:21" x14ac:dyDescent="0.25">
      <c r="A483" t="s">
        <v>60</v>
      </c>
      <c r="B483" t="s">
        <v>61</v>
      </c>
      <c r="C483">
        <v>10025717</v>
      </c>
      <c r="D483" t="s">
        <v>101</v>
      </c>
      <c r="E483" t="s">
        <v>10</v>
      </c>
      <c r="F483" t="s">
        <v>102</v>
      </c>
      <c r="G483" s="9">
        <v>644613.07999999996</v>
      </c>
      <c r="H483" s="9">
        <v>96691.962</v>
      </c>
      <c r="I483">
        <v>96691.962</v>
      </c>
      <c r="J483">
        <v>64461.307999999997</v>
      </c>
      <c r="K483">
        <v>161153.26999999999</v>
      </c>
      <c r="L483">
        <v>128922.61599999999</v>
      </c>
      <c r="M483">
        <v>96691.962</v>
      </c>
      <c r="O483" s="6">
        <v>202010</v>
      </c>
      <c r="P483" s="4">
        <v>202011</v>
      </c>
      <c r="Q483" s="9">
        <f t="shared" si="14"/>
        <v>0</v>
      </c>
      <c r="R483">
        <v>2020</v>
      </c>
      <c r="S483">
        <v>2020</v>
      </c>
      <c r="T483" t="s">
        <v>281</v>
      </c>
      <c r="U483" s="14">
        <f t="shared" si="15"/>
        <v>96691.962</v>
      </c>
    </row>
    <row r="484" spans="1:21" x14ac:dyDescent="0.25">
      <c r="A484" t="s">
        <v>60</v>
      </c>
      <c r="B484" t="s">
        <v>61</v>
      </c>
      <c r="C484">
        <v>10026947</v>
      </c>
      <c r="D484" t="s">
        <v>182</v>
      </c>
      <c r="E484" t="s">
        <v>10</v>
      </c>
      <c r="F484" t="s">
        <v>183</v>
      </c>
      <c r="G484" s="9">
        <v>4860.55</v>
      </c>
      <c r="H484" s="9">
        <v>729.08249999999998</v>
      </c>
      <c r="I484">
        <v>729.08249999999998</v>
      </c>
      <c r="J484">
        <v>486.05500000000001</v>
      </c>
      <c r="K484">
        <v>1215.1375</v>
      </c>
      <c r="L484">
        <v>972.11</v>
      </c>
      <c r="M484">
        <v>729.08249999999998</v>
      </c>
      <c r="O484" s="6">
        <v>202010</v>
      </c>
      <c r="P484" s="4">
        <v>202011</v>
      </c>
      <c r="Q484" s="9">
        <f t="shared" si="14"/>
        <v>0</v>
      </c>
      <c r="R484">
        <v>2020</v>
      </c>
      <c r="S484">
        <v>2020</v>
      </c>
      <c r="T484" t="s">
        <v>281</v>
      </c>
      <c r="U484" s="14">
        <f t="shared" si="15"/>
        <v>729.08249999999998</v>
      </c>
    </row>
    <row r="485" spans="1:21" x14ac:dyDescent="0.25">
      <c r="A485" t="s">
        <v>60</v>
      </c>
      <c r="B485" t="s">
        <v>61</v>
      </c>
      <c r="C485">
        <v>10026948</v>
      </c>
      <c r="D485" t="s">
        <v>251</v>
      </c>
      <c r="E485" t="s">
        <v>10</v>
      </c>
      <c r="F485" t="s">
        <v>252</v>
      </c>
      <c r="G485" s="9">
        <v>44673.47</v>
      </c>
      <c r="H485" s="9">
        <v>6701.0204999999996</v>
      </c>
      <c r="I485">
        <v>6701.0204999999996</v>
      </c>
      <c r="J485">
        <v>4467.3469999999998</v>
      </c>
      <c r="K485">
        <v>11168.3675</v>
      </c>
      <c r="L485">
        <v>8934.6939999999995</v>
      </c>
      <c r="M485">
        <v>6701.0204999999996</v>
      </c>
      <c r="O485" s="6">
        <v>202010</v>
      </c>
      <c r="P485" s="4">
        <v>202011</v>
      </c>
      <c r="Q485" s="9">
        <f t="shared" si="14"/>
        <v>0</v>
      </c>
      <c r="R485">
        <v>2020</v>
      </c>
      <c r="S485">
        <v>2020</v>
      </c>
      <c r="T485" t="s">
        <v>281</v>
      </c>
      <c r="U485" s="14">
        <f t="shared" si="15"/>
        <v>6701.0204999999996</v>
      </c>
    </row>
    <row r="486" spans="1:21" x14ac:dyDescent="0.25">
      <c r="A486" t="s">
        <v>60</v>
      </c>
      <c r="B486" t="s">
        <v>61</v>
      </c>
      <c r="C486">
        <v>10025719</v>
      </c>
      <c r="D486" t="s">
        <v>158</v>
      </c>
      <c r="E486" t="s">
        <v>10</v>
      </c>
      <c r="F486" t="s">
        <v>159</v>
      </c>
      <c r="G486" s="9">
        <v>88331.15</v>
      </c>
      <c r="H486" s="9">
        <v>13249.672500000001</v>
      </c>
      <c r="I486">
        <v>13249.672500000001</v>
      </c>
      <c r="J486">
        <v>8833.1149999999998</v>
      </c>
      <c r="K486">
        <v>22082.787499999999</v>
      </c>
      <c r="L486">
        <v>17666.23</v>
      </c>
      <c r="M486">
        <v>13249.672500000001</v>
      </c>
      <c r="O486" s="6">
        <v>202010</v>
      </c>
      <c r="P486" s="4">
        <v>202011</v>
      </c>
      <c r="Q486" s="9">
        <f t="shared" si="14"/>
        <v>0</v>
      </c>
      <c r="R486">
        <v>2020</v>
      </c>
      <c r="S486">
        <v>2020</v>
      </c>
      <c r="T486" t="s">
        <v>281</v>
      </c>
      <c r="U486" s="14">
        <f t="shared" si="15"/>
        <v>13249.672500000001</v>
      </c>
    </row>
    <row r="487" spans="1:21" x14ac:dyDescent="0.25">
      <c r="A487" t="s">
        <v>60</v>
      </c>
      <c r="B487" t="s">
        <v>61</v>
      </c>
      <c r="C487">
        <v>10025718</v>
      </c>
      <c r="D487" t="s">
        <v>223</v>
      </c>
      <c r="E487" t="s">
        <v>10</v>
      </c>
      <c r="F487" t="s">
        <v>224</v>
      </c>
      <c r="G487" s="9">
        <v>567339.29</v>
      </c>
      <c r="H487" s="9">
        <v>85100.893500000006</v>
      </c>
      <c r="I487">
        <v>85100.893500000006</v>
      </c>
      <c r="J487">
        <v>56733.928999999996</v>
      </c>
      <c r="K487">
        <v>141834.82250000001</v>
      </c>
      <c r="L487">
        <v>113467.85799999999</v>
      </c>
      <c r="M487">
        <v>85100.893500000006</v>
      </c>
      <c r="O487" s="6">
        <v>202010</v>
      </c>
      <c r="P487" s="4">
        <v>202011</v>
      </c>
      <c r="Q487" s="9">
        <f t="shared" si="14"/>
        <v>0</v>
      </c>
      <c r="R487">
        <v>2020</v>
      </c>
      <c r="S487">
        <v>2020</v>
      </c>
      <c r="T487" t="s">
        <v>281</v>
      </c>
      <c r="U487" s="14">
        <f t="shared" si="15"/>
        <v>85100.893500000006</v>
      </c>
    </row>
    <row r="488" spans="1:21" x14ac:dyDescent="0.25">
      <c r="A488" t="s">
        <v>60</v>
      </c>
      <c r="B488" t="s">
        <v>61</v>
      </c>
      <c r="C488">
        <v>10026798</v>
      </c>
      <c r="D488" t="s">
        <v>13</v>
      </c>
      <c r="E488" t="s">
        <v>10</v>
      </c>
      <c r="F488" t="s">
        <v>14</v>
      </c>
      <c r="G488" s="9">
        <v>1955.62</v>
      </c>
      <c r="H488" s="9">
        <v>293.34300000000002</v>
      </c>
      <c r="I488">
        <v>293.34300000000002</v>
      </c>
      <c r="J488">
        <v>195.56200000000001</v>
      </c>
      <c r="K488">
        <v>488.90499999999997</v>
      </c>
      <c r="L488">
        <v>391.12400000000002</v>
      </c>
      <c r="M488">
        <v>293.34300000000002</v>
      </c>
      <c r="O488" s="6">
        <v>202010</v>
      </c>
      <c r="P488" s="4">
        <v>202011</v>
      </c>
      <c r="Q488" s="9">
        <f t="shared" si="14"/>
        <v>0</v>
      </c>
      <c r="R488">
        <v>2020</v>
      </c>
      <c r="S488">
        <v>2020</v>
      </c>
      <c r="T488" t="s">
        <v>281</v>
      </c>
      <c r="U488" s="14">
        <f t="shared" si="15"/>
        <v>293.34300000000002</v>
      </c>
    </row>
    <row r="489" spans="1:21" x14ac:dyDescent="0.25">
      <c r="A489" t="s">
        <v>60</v>
      </c>
      <c r="B489" t="s">
        <v>61</v>
      </c>
      <c r="C489">
        <v>10026985</v>
      </c>
      <c r="D489" t="s">
        <v>256</v>
      </c>
      <c r="E489" t="s">
        <v>10</v>
      </c>
      <c r="F489" t="s">
        <v>260</v>
      </c>
      <c r="G489" s="9">
        <v>69680</v>
      </c>
      <c r="H489" s="9">
        <v>10452</v>
      </c>
      <c r="I489">
        <v>10452</v>
      </c>
      <c r="J489">
        <v>6968</v>
      </c>
      <c r="K489">
        <v>17420</v>
      </c>
      <c r="L489">
        <v>13936</v>
      </c>
      <c r="M489">
        <v>10452</v>
      </c>
      <c r="O489" s="6">
        <v>202010</v>
      </c>
      <c r="P489" s="4">
        <v>202011</v>
      </c>
      <c r="Q489" s="9">
        <f t="shared" si="14"/>
        <v>0</v>
      </c>
      <c r="R489">
        <v>2020</v>
      </c>
      <c r="S489">
        <v>2020</v>
      </c>
      <c r="T489" t="s">
        <v>281</v>
      </c>
      <c r="U489" s="14">
        <f t="shared" si="15"/>
        <v>10452</v>
      </c>
    </row>
    <row r="490" spans="1:21" x14ac:dyDescent="0.25">
      <c r="A490" t="s">
        <v>60</v>
      </c>
      <c r="B490" t="s">
        <v>61</v>
      </c>
      <c r="C490">
        <v>10027001</v>
      </c>
      <c r="D490" t="s">
        <v>140</v>
      </c>
      <c r="E490" t="s">
        <v>10</v>
      </c>
      <c r="F490" t="s">
        <v>141</v>
      </c>
      <c r="G490" s="9">
        <v>539987.32999999996</v>
      </c>
      <c r="H490" s="9">
        <v>80998.099499999997</v>
      </c>
      <c r="I490">
        <v>80998.099499999997</v>
      </c>
      <c r="J490">
        <v>53998.733</v>
      </c>
      <c r="K490">
        <v>134996.83249999999</v>
      </c>
      <c r="L490">
        <v>107997.466</v>
      </c>
      <c r="M490">
        <v>80998.099499999997</v>
      </c>
      <c r="O490" s="6">
        <v>202010</v>
      </c>
      <c r="P490" s="4">
        <v>202011</v>
      </c>
      <c r="Q490" s="9">
        <f t="shared" si="14"/>
        <v>0</v>
      </c>
      <c r="R490">
        <v>2020</v>
      </c>
      <c r="S490">
        <v>2020</v>
      </c>
      <c r="T490" t="s">
        <v>281</v>
      </c>
      <c r="U490" s="14">
        <f t="shared" si="15"/>
        <v>80998.099499999997</v>
      </c>
    </row>
    <row r="491" spans="1:21" x14ac:dyDescent="0.25">
      <c r="A491" t="s">
        <v>60</v>
      </c>
      <c r="B491" t="s">
        <v>61</v>
      </c>
      <c r="C491">
        <v>10026987</v>
      </c>
      <c r="D491" t="s">
        <v>16</v>
      </c>
      <c r="E491" t="s">
        <v>10</v>
      </c>
      <c r="F491" t="s">
        <v>261</v>
      </c>
      <c r="G491" s="9">
        <v>44534.98</v>
      </c>
      <c r="H491" s="9">
        <v>6680.2470000000003</v>
      </c>
      <c r="I491">
        <v>6680.2470000000003</v>
      </c>
      <c r="J491">
        <v>4453.4979999999996</v>
      </c>
      <c r="K491">
        <v>11133.745000000001</v>
      </c>
      <c r="L491">
        <v>8906.9959999999992</v>
      </c>
      <c r="M491">
        <v>6680.2470000000003</v>
      </c>
      <c r="O491" s="6">
        <v>202010</v>
      </c>
      <c r="P491" s="4">
        <v>202011</v>
      </c>
      <c r="Q491" s="9">
        <f t="shared" si="14"/>
        <v>0</v>
      </c>
      <c r="R491">
        <v>2020</v>
      </c>
      <c r="S491">
        <v>2020</v>
      </c>
      <c r="T491" t="s">
        <v>281</v>
      </c>
      <c r="U491" s="14">
        <f t="shared" si="15"/>
        <v>6680.2470000000003</v>
      </c>
    </row>
    <row r="492" spans="1:21" x14ac:dyDescent="0.25">
      <c r="A492" t="s">
        <v>60</v>
      </c>
      <c r="B492" t="s">
        <v>61</v>
      </c>
      <c r="C492">
        <v>10026996</v>
      </c>
      <c r="D492" t="s">
        <v>231</v>
      </c>
      <c r="E492" t="s">
        <v>10</v>
      </c>
      <c r="F492" t="s">
        <v>232</v>
      </c>
      <c r="G492" s="9">
        <v>13811.25</v>
      </c>
      <c r="H492" s="9">
        <v>2071.6875</v>
      </c>
      <c r="I492">
        <v>2071.6875</v>
      </c>
      <c r="J492">
        <v>1381.125</v>
      </c>
      <c r="K492">
        <v>3452.8125</v>
      </c>
      <c r="L492">
        <v>2762.25</v>
      </c>
      <c r="M492">
        <v>2071.6875</v>
      </c>
      <c r="O492" s="6">
        <v>202010</v>
      </c>
      <c r="P492" s="4">
        <v>202011</v>
      </c>
      <c r="Q492" s="9">
        <f t="shared" si="14"/>
        <v>0</v>
      </c>
      <c r="R492">
        <v>2020</v>
      </c>
      <c r="S492">
        <v>2020</v>
      </c>
      <c r="T492" t="s">
        <v>281</v>
      </c>
      <c r="U492" s="14">
        <f t="shared" si="15"/>
        <v>2071.6875</v>
      </c>
    </row>
    <row r="493" spans="1:21" x14ac:dyDescent="0.25">
      <c r="A493" t="s">
        <v>60</v>
      </c>
      <c r="B493" t="s">
        <v>61</v>
      </c>
      <c r="C493">
        <v>10026979</v>
      </c>
      <c r="D493" t="s">
        <v>176</v>
      </c>
      <c r="E493" t="s">
        <v>10</v>
      </c>
      <c r="F493" t="s">
        <v>177</v>
      </c>
      <c r="G493" s="9">
        <v>137843.84</v>
      </c>
      <c r="H493" s="9">
        <v>20676.576000000001</v>
      </c>
      <c r="I493">
        <v>20676.576000000001</v>
      </c>
      <c r="J493">
        <v>13784.384</v>
      </c>
      <c r="K493">
        <v>34460.959999999999</v>
      </c>
      <c r="L493">
        <v>27568.768</v>
      </c>
      <c r="M493">
        <v>20676.576000000001</v>
      </c>
      <c r="O493" s="6">
        <v>202010</v>
      </c>
      <c r="P493" s="4">
        <v>202011</v>
      </c>
      <c r="Q493" s="9">
        <f t="shared" si="14"/>
        <v>0</v>
      </c>
      <c r="R493">
        <v>2020</v>
      </c>
      <c r="S493">
        <v>2020</v>
      </c>
      <c r="T493" t="s">
        <v>281</v>
      </c>
      <c r="U493" s="14">
        <f t="shared" si="15"/>
        <v>20676.576000000001</v>
      </c>
    </row>
    <row r="494" spans="1:21" x14ac:dyDescent="0.25">
      <c r="A494" t="s">
        <v>60</v>
      </c>
      <c r="B494" t="s">
        <v>61</v>
      </c>
      <c r="C494">
        <v>10027011</v>
      </c>
      <c r="D494" t="s">
        <v>80</v>
      </c>
      <c r="E494" t="s">
        <v>10</v>
      </c>
      <c r="F494" t="s">
        <v>81</v>
      </c>
      <c r="G494" s="9">
        <v>51285.68</v>
      </c>
      <c r="H494" s="9">
        <v>7692.8519999999999</v>
      </c>
      <c r="I494">
        <v>7692.8519999999999</v>
      </c>
      <c r="J494">
        <v>5128.5680000000002</v>
      </c>
      <c r="K494">
        <v>12821.42</v>
      </c>
      <c r="L494">
        <v>10257.136</v>
      </c>
      <c r="M494">
        <v>7692.8519999999999</v>
      </c>
      <c r="O494" s="6">
        <v>202010</v>
      </c>
      <c r="P494" s="4">
        <v>202011</v>
      </c>
      <c r="Q494" s="9">
        <f t="shared" si="14"/>
        <v>0</v>
      </c>
      <c r="R494">
        <v>2020</v>
      </c>
      <c r="S494">
        <v>2020</v>
      </c>
      <c r="T494" t="s">
        <v>281</v>
      </c>
      <c r="U494" s="14">
        <f t="shared" si="15"/>
        <v>7692.8519999999999</v>
      </c>
    </row>
    <row r="495" spans="1:21" x14ac:dyDescent="0.25">
      <c r="A495" t="s">
        <v>60</v>
      </c>
      <c r="B495" t="s">
        <v>61</v>
      </c>
      <c r="C495">
        <v>10026958</v>
      </c>
      <c r="D495" t="s">
        <v>258</v>
      </c>
      <c r="E495" t="s">
        <v>10</v>
      </c>
      <c r="F495" t="s">
        <v>263</v>
      </c>
      <c r="G495" s="9">
        <v>546941.13</v>
      </c>
      <c r="H495" s="9">
        <v>82041.169500000004</v>
      </c>
      <c r="I495">
        <v>82041.169500000004</v>
      </c>
      <c r="J495">
        <v>54694.112999999998</v>
      </c>
      <c r="K495">
        <v>136735.2825</v>
      </c>
      <c r="L495">
        <v>109388.226</v>
      </c>
      <c r="M495">
        <v>82041.169500000004</v>
      </c>
      <c r="N495" s="9">
        <v>82041.169500000004</v>
      </c>
      <c r="O495" s="6">
        <v>202010</v>
      </c>
      <c r="P495" s="4">
        <v>202011</v>
      </c>
      <c r="Q495" s="9">
        <f t="shared" si="14"/>
        <v>-82041.169500000004</v>
      </c>
      <c r="R495">
        <v>2020</v>
      </c>
      <c r="S495">
        <v>2020</v>
      </c>
      <c r="T495" t="s">
        <v>281</v>
      </c>
      <c r="U495" s="14">
        <f t="shared" si="15"/>
        <v>0</v>
      </c>
    </row>
    <row r="496" spans="1:21" x14ac:dyDescent="0.25">
      <c r="A496" t="s">
        <v>60</v>
      </c>
      <c r="B496" t="s">
        <v>61</v>
      </c>
      <c r="C496">
        <v>10026953</v>
      </c>
      <c r="D496" t="s">
        <v>188</v>
      </c>
      <c r="E496" t="s">
        <v>10</v>
      </c>
      <c r="F496" t="s">
        <v>189</v>
      </c>
      <c r="G496" s="9">
        <v>3729.74</v>
      </c>
      <c r="H496" s="9">
        <v>559.46100000000001</v>
      </c>
      <c r="I496">
        <v>559.46100000000001</v>
      </c>
      <c r="J496">
        <v>372.97399999999999</v>
      </c>
      <c r="K496">
        <v>932.43499999999995</v>
      </c>
      <c r="L496">
        <v>745.94799999999998</v>
      </c>
      <c r="M496">
        <v>559.46100000000001</v>
      </c>
      <c r="O496" s="6">
        <v>202010</v>
      </c>
      <c r="P496" s="4">
        <v>202011</v>
      </c>
      <c r="Q496" s="9">
        <f t="shared" si="14"/>
        <v>0</v>
      </c>
      <c r="R496">
        <v>2020</v>
      </c>
      <c r="S496">
        <v>2020</v>
      </c>
      <c r="T496" t="s">
        <v>281</v>
      </c>
      <c r="U496" s="14">
        <f t="shared" si="15"/>
        <v>559.46100000000001</v>
      </c>
    </row>
    <row r="497" spans="1:21" x14ac:dyDescent="0.25">
      <c r="A497" t="s">
        <v>60</v>
      </c>
      <c r="B497" t="s">
        <v>61</v>
      </c>
      <c r="C497">
        <v>10026955</v>
      </c>
      <c r="D497" t="s">
        <v>104</v>
      </c>
      <c r="E497" t="s">
        <v>10</v>
      </c>
      <c r="F497" t="s">
        <v>105</v>
      </c>
      <c r="G497" s="9">
        <v>58316.43</v>
      </c>
      <c r="H497" s="9">
        <v>8747.4645</v>
      </c>
      <c r="I497">
        <v>8747.4645</v>
      </c>
      <c r="J497">
        <v>5831.643</v>
      </c>
      <c r="K497">
        <v>14579.1075</v>
      </c>
      <c r="L497">
        <v>11663.286</v>
      </c>
      <c r="M497">
        <v>8747.4645</v>
      </c>
      <c r="O497" s="6">
        <v>202010</v>
      </c>
      <c r="P497" s="4">
        <v>202011</v>
      </c>
      <c r="Q497" s="9">
        <f t="shared" si="14"/>
        <v>0</v>
      </c>
      <c r="R497">
        <v>2020</v>
      </c>
      <c r="S497">
        <v>2020</v>
      </c>
      <c r="T497" t="s">
        <v>281</v>
      </c>
      <c r="U497" s="14">
        <f t="shared" si="15"/>
        <v>8747.4645</v>
      </c>
    </row>
    <row r="498" spans="1:21" x14ac:dyDescent="0.25">
      <c r="A498" t="s">
        <v>60</v>
      </c>
      <c r="B498" t="s">
        <v>61</v>
      </c>
      <c r="C498">
        <v>10027023</v>
      </c>
      <c r="D498" t="s">
        <v>134</v>
      </c>
      <c r="E498" t="s">
        <v>10</v>
      </c>
      <c r="F498" t="s">
        <v>135</v>
      </c>
      <c r="G498" s="9">
        <v>-14750</v>
      </c>
      <c r="H498" s="9">
        <v>-2212.5</v>
      </c>
      <c r="I498">
        <v>-2212.5</v>
      </c>
      <c r="J498">
        <v>-1475</v>
      </c>
      <c r="K498">
        <v>-3687.5</v>
      </c>
      <c r="L498">
        <v>-2950</v>
      </c>
      <c r="M498">
        <v>-2212.5</v>
      </c>
      <c r="O498" s="6">
        <v>202010</v>
      </c>
      <c r="P498" s="4">
        <v>202011</v>
      </c>
      <c r="Q498" s="9">
        <f t="shared" si="14"/>
        <v>0</v>
      </c>
      <c r="R498">
        <v>2020</v>
      </c>
      <c r="S498">
        <v>2020</v>
      </c>
      <c r="T498" t="s">
        <v>281</v>
      </c>
      <c r="U498" s="14">
        <f t="shared" si="15"/>
        <v>-2212.5</v>
      </c>
    </row>
    <row r="499" spans="1:21" x14ac:dyDescent="0.25">
      <c r="A499" t="s">
        <v>60</v>
      </c>
      <c r="B499" t="s">
        <v>61</v>
      </c>
      <c r="C499">
        <v>10027022</v>
      </c>
      <c r="D499" t="s">
        <v>146</v>
      </c>
      <c r="E499" t="s">
        <v>10</v>
      </c>
      <c r="F499" t="s">
        <v>147</v>
      </c>
      <c r="G499" s="9">
        <v>293734.86</v>
      </c>
      <c r="H499" s="9">
        <v>44060.228999999999</v>
      </c>
      <c r="I499">
        <v>44060.228999999999</v>
      </c>
      <c r="J499">
        <v>29373.486000000001</v>
      </c>
      <c r="K499">
        <v>73433.714999999997</v>
      </c>
      <c r="L499">
        <v>58746.972000000002</v>
      </c>
      <c r="M499">
        <v>44060.228999999999</v>
      </c>
      <c r="O499" s="6">
        <v>202010</v>
      </c>
      <c r="P499" s="4">
        <v>202011</v>
      </c>
      <c r="Q499" s="9">
        <f t="shared" si="14"/>
        <v>0</v>
      </c>
      <c r="R499">
        <v>2020</v>
      </c>
      <c r="S499">
        <v>2020</v>
      </c>
      <c r="T499" t="s">
        <v>281</v>
      </c>
      <c r="U499" s="14">
        <f t="shared" si="15"/>
        <v>44060.228999999999</v>
      </c>
    </row>
    <row r="500" spans="1:21" x14ac:dyDescent="0.25">
      <c r="A500" t="s">
        <v>60</v>
      </c>
      <c r="B500" t="s">
        <v>61</v>
      </c>
      <c r="C500">
        <v>10026188</v>
      </c>
      <c r="D500" t="s">
        <v>22</v>
      </c>
      <c r="E500" t="s">
        <v>10</v>
      </c>
      <c r="F500" t="s">
        <v>23</v>
      </c>
      <c r="G500" s="9">
        <v>17155.849999999999</v>
      </c>
      <c r="H500" s="9">
        <v>2573.3775000000001</v>
      </c>
      <c r="I500">
        <v>2573.3775000000001</v>
      </c>
      <c r="J500">
        <v>1715.585</v>
      </c>
      <c r="K500">
        <v>4288.9624999999996</v>
      </c>
      <c r="L500">
        <v>3431.17</v>
      </c>
      <c r="M500">
        <v>2573.3775000000001</v>
      </c>
      <c r="O500" s="6">
        <v>202010</v>
      </c>
      <c r="P500" s="4">
        <v>202011</v>
      </c>
      <c r="Q500" s="9">
        <f t="shared" si="14"/>
        <v>0</v>
      </c>
      <c r="R500">
        <v>2020</v>
      </c>
      <c r="S500">
        <v>2020</v>
      </c>
      <c r="T500" t="s">
        <v>281</v>
      </c>
      <c r="U500" s="14">
        <f t="shared" si="15"/>
        <v>2573.3775000000001</v>
      </c>
    </row>
    <row r="501" spans="1:21" x14ac:dyDescent="0.25">
      <c r="A501" t="s">
        <v>60</v>
      </c>
      <c r="B501" t="s">
        <v>61</v>
      </c>
      <c r="C501">
        <v>10026970</v>
      </c>
      <c r="D501" t="s">
        <v>161</v>
      </c>
      <c r="E501" t="s">
        <v>10</v>
      </c>
      <c r="F501" t="s">
        <v>162</v>
      </c>
      <c r="G501" s="9">
        <v>277627.03999999998</v>
      </c>
      <c r="H501" s="9">
        <v>41644.055999999997</v>
      </c>
      <c r="I501">
        <v>41644.055999999997</v>
      </c>
      <c r="J501">
        <v>27762.704000000002</v>
      </c>
      <c r="K501">
        <v>69406.759999999995</v>
      </c>
      <c r="L501">
        <v>55525.408000000003</v>
      </c>
      <c r="M501">
        <v>41644.055999999997</v>
      </c>
      <c r="O501" s="6">
        <v>202010</v>
      </c>
      <c r="P501" s="4">
        <v>202011</v>
      </c>
      <c r="Q501" s="9">
        <f t="shared" si="14"/>
        <v>0</v>
      </c>
      <c r="R501">
        <v>2020</v>
      </c>
      <c r="S501">
        <v>2020</v>
      </c>
      <c r="T501" t="s">
        <v>281</v>
      </c>
      <c r="U501" s="14">
        <f t="shared" si="15"/>
        <v>41644.055999999997</v>
      </c>
    </row>
    <row r="502" spans="1:21" x14ac:dyDescent="0.25">
      <c r="A502" t="s">
        <v>60</v>
      </c>
      <c r="B502" t="s">
        <v>61</v>
      </c>
      <c r="C502">
        <v>10026952</v>
      </c>
      <c r="D502" t="s">
        <v>107</v>
      </c>
      <c r="E502" t="s">
        <v>10</v>
      </c>
      <c r="F502" t="s">
        <v>108</v>
      </c>
      <c r="G502" s="9">
        <v>168061.4</v>
      </c>
      <c r="H502" s="9">
        <v>25209.21</v>
      </c>
      <c r="I502">
        <v>25209.21</v>
      </c>
      <c r="J502">
        <v>16806.14</v>
      </c>
      <c r="K502">
        <v>42015.35</v>
      </c>
      <c r="L502">
        <v>33612.28</v>
      </c>
      <c r="M502">
        <v>25209.21</v>
      </c>
      <c r="N502" s="9">
        <v>25209.21</v>
      </c>
      <c r="O502" s="6">
        <v>202010</v>
      </c>
      <c r="P502" s="4">
        <v>202011</v>
      </c>
      <c r="Q502" s="9">
        <f t="shared" si="14"/>
        <v>-25209.21</v>
      </c>
      <c r="R502">
        <v>2020</v>
      </c>
      <c r="S502">
        <v>2020</v>
      </c>
      <c r="T502" t="s">
        <v>281</v>
      </c>
      <c r="U502" s="14">
        <f t="shared" si="15"/>
        <v>0</v>
      </c>
    </row>
    <row r="503" spans="1:21" x14ac:dyDescent="0.25">
      <c r="A503" t="s">
        <v>60</v>
      </c>
      <c r="B503" t="s">
        <v>61</v>
      </c>
      <c r="C503">
        <v>10025865</v>
      </c>
      <c r="D503" t="s">
        <v>167</v>
      </c>
      <c r="E503" t="s">
        <v>10</v>
      </c>
      <c r="F503" t="s">
        <v>197</v>
      </c>
      <c r="G503" s="9">
        <v>47448.480000000003</v>
      </c>
      <c r="H503" s="9">
        <v>7117.2719999999999</v>
      </c>
      <c r="I503">
        <v>7117.2719999999999</v>
      </c>
      <c r="J503">
        <v>4744.848</v>
      </c>
      <c r="K503">
        <v>11862.12</v>
      </c>
      <c r="L503">
        <v>9489.6959999999999</v>
      </c>
      <c r="M503">
        <v>7117.2719999999999</v>
      </c>
      <c r="O503" s="6">
        <v>202010</v>
      </c>
      <c r="P503" s="4">
        <v>202011</v>
      </c>
      <c r="Q503" s="9">
        <f t="shared" si="14"/>
        <v>0</v>
      </c>
      <c r="R503">
        <v>2020</v>
      </c>
      <c r="S503">
        <v>2020</v>
      </c>
      <c r="T503" t="s">
        <v>281</v>
      </c>
      <c r="U503" s="14">
        <f t="shared" si="15"/>
        <v>7117.2719999999999</v>
      </c>
    </row>
    <row r="504" spans="1:21" x14ac:dyDescent="0.25">
      <c r="A504" t="s">
        <v>60</v>
      </c>
      <c r="B504" t="s">
        <v>61</v>
      </c>
      <c r="C504">
        <v>10025932</v>
      </c>
      <c r="D504" t="s">
        <v>167</v>
      </c>
      <c r="E504" t="s">
        <v>10</v>
      </c>
      <c r="F504" t="s">
        <v>168</v>
      </c>
      <c r="G504" s="9">
        <v>49626.47</v>
      </c>
      <c r="H504" s="9">
        <v>7443.9705000000004</v>
      </c>
      <c r="I504">
        <v>7443.9705000000004</v>
      </c>
      <c r="J504">
        <v>4962.6469999999999</v>
      </c>
      <c r="K504">
        <v>12406.6175</v>
      </c>
      <c r="L504">
        <v>9925.2939999999999</v>
      </c>
      <c r="M504">
        <v>7443.9705000000004</v>
      </c>
      <c r="O504" s="6">
        <v>202010</v>
      </c>
      <c r="P504" s="4">
        <v>202011</v>
      </c>
      <c r="Q504" s="9">
        <f t="shared" si="14"/>
        <v>0</v>
      </c>
      <c r="R504">
        <v>2020</v>
      </c>
      <c r="S504">
        <v>2020</v>
      </c>
      <c r="T504" t="s">
        <v>281</v>
      </c>
      <c r="U504" s="14">
        <f t="shared" si="15"/>
        <v>7443.9705000000004</v>
      </c>
    </row>
    <row r="505" spans="1:21" x14ac:dyDescent="0.25">
      <c r="A505" t="s">
        <v>60</v>
      </c>
      <c r="B505" t="s">
        <v>61</v>
      </c>
      <c r="C505">
        <v>10026160</v>
      </c>
      <c r="D505" t="s">
        <v>110</v>
      </c>
      <c r="E505" t="s">
        <v>10</v>
      </c>
      <c r="F505" t="s">
        <v>111</v>
      </c>
      <c r="G505" s="9">
        <v>165292.29</v>
      </c>
      <c r="H505" s="9">
        <v>24793.843499999999</v>
      </c>
      <c r="I505">
        <v>24793.843499999999</v>
      </c>
      <c r="J505">
        <v>16529.228999999999</v>
      </c>
      <c r="K505">
        <v>41323.072500000002</v>
      </c>
      <c r="L505">
        <v>33058.457999999999</v>
      </c>
      <c r="M505">
        <v>24793.843499999999</v>
      </c>
      <c r="O505" s="6">
        <v>202010</v>
      </c>
      <c r="P505" s="4">
        <v>202011</v>
      </c>
      <c r="Q505" s="9">
        <f t="shared" si="14"/>
        <v>0</v>
      </c>
      <c r="R505">
        <v>2020</v>
      </c>
      <c r="S505">
        <v>2020</v>
      </c>
      <c r="T505" t="s">
        <v>281</v>
      </c>
      <c r="U505" s="14">
        <f t="shared" si="15"/>
        <v>24793.843499999999</v>
      </c>
    </row>
    <row r="506" spans="1:21" x14ac:dyDescent="0.25">
      <c r="A506" t="s">
        <v>60</v>
      </c>
      <c r="B506" t="s">
        <v>61</v>
      </c>
      <c r="C506">
        <v>10025711</v>
      </c>
      <c r="D506" t="s">
        <v>113</v>
      </c>
      <c r="E506" t="s">
        <v>10</v>
      </c>
      <c r="F506" t="s">
        <v>114</v>
      </c>
      <c r="G506" s="9">
        <v>14879.46</v>
      </c>
      <c r="H506" s="9">
        <v>2231.9189999999999</v>
      </c>
      <c r="I506">
        <v>2231.9189999999999</v>
      </c>
      <c r="J506">
        <v>1487.9459999999999</v>
      </c>
      <c r="K506">
        <v>3719.8649999999998</v>
      </c>
      <c r="L506">
        <v>2975.8919999999998</v>
      </c>
      <c r="M506">
        <v>2231.9189999999999</v>
      </c>
      <c r="N506" s="9">
        <v>0</v>
      </c>
      <c r="O506" s="6">
        <v>202010</v>
      </c>
      <c r="P506" s="4">
        <v>202011</v>
      </c>
      <c r="Q506" s="9">
        <f t="shared" si="14"/>
        <v>0</v>
      </c>
      <c r="R506">
        <v>2020</v>
      </c>
      <c r="S506">
        <v>2020</v>
      </c>
      <c r="T506" t="s">
        <v>280</v>
      </c>
      <c r="U506" s="14">
        <f t="shared" si="15"/>
        <v>2231.9189999999999</v>
      </c>
    </row>
    <row r="507" spans="1:21" x14ac:dyDescent="0.25">
      <c r="A507" t="s">
        <v>60</v>
      </c>
      <c r="B507" t="s">
        <v>61</v>
      </c>
      <c r="C507">
        <v>10026951</v>
      </c>
      <c r="D507" t="s">
        <v>116</v>
      </c>
      <c r="E507" t="s">
        <v>10</v>
      </c>
      <c r="F507" t="s">
        <v>117</v>
      </c>
      <c r="G507" s="9">
        <v>36058.67</v>
      </c>
      <c r="H507" s="9">
        <v>5408.8005000000003</v>
      </c>
      <c r="I507">
        <v>5408.8005000000003</v>
      </c>
      <c r="J507">
        <v>3605.8670000000002</v>
      </c>
      <c r="K507">
        <v>9014.6674999999996</v>
      </c>
      <c r="L507">
        <v>7211.7340000000004</v>
      </c>
      <c r="M507">
        <v>5408.8005000000003</v>
      </c>
      <c r="N507" s="9">
        <v>3245.28</v>
      </c>
      <c r="O507" s="6">
        <v>202010</v>
      </c>
      <c r="P507" s="4">
        <v>202011</v>
      </c>
      <c r="Q507" s="9">
        <f t="shared" si="14"/>
        <v>-3245.28</v>
      </c>
      <c r="R507">
        <v>2020</v>
      </c>
      <c r="S507">
        <v>2020</v>
      </c>
      <c r="T507" t="s">
        <v>281</v>
      </c>
      <c r="U507" s="14">
        <f t="shared" si="15"/>
        <v>2163.5205000000001</v>
      </c>
    </row>
    <row r="508" spans="1:21" x14ac:dyDescent="0.25">
      <c r="A508" t="s">
        <v>60</v>
      </c>
      <c r="B508" t="s">
        <v>61</v>
      </c>
      <c r="C508">
        <v>10026849</v>
      </c>
      <c r="D508" t="s">
        <v>119</v>
      </c>
      <c r="E508" t="s">
        <v>10</v>
      </c>
      <c r="F508" t="s">
        <v>120</v>
      </c>
      <c r="G508" s="9">
        <v>515.15</v>
      </c>
      <c r="H508" s="9">
        <v>77.272499999999994</v>
      </c>
      <c r="I508">
        <v>77.272499999999994</v>
      </c>
      <c r="J508">
        <v>51.515000000000001</v>
      </c>
      <c r="K508">
        <v>128.78749999999999</v>
      </c>
      <c r="L508">
        <v>103.03</v>
      </c>
      <c r="M508">
        <v>77.272499999999994</v>
      </c>
      <c r="O508" s="6">
        <v>202010</v>
      </c>
      <c r="P508" s="4">
        <v>202011</v>
      </c>
      <c r="Q508" s="9">
        <f t="shared" si="14"/>
        <v>0</v>
      </c>
      <c r="R508">
        <v>2020</v>
      </c>
      <c r="S508">
        <v>2020</v>
      </c>
      <c r="T508" t="s">
        <v>281</v>
      </c>
      <c r="U508" s="14">
        <f t="shared" si="15"/>
        <v>77.272499999999994</v>
      </c>
    </row>
    <row r="509" spans="1:21" x14ac:dyDescent="0.25">
      <c r="A509" t="s">
        <v>60</v>
      </c>
      <c r="B509" t="s">
        <v>61</v>
      </c>
      <c r="C509">
        <v>10026957</v>
      </c>
      <c r="D509" t="s">
        <v>86</v>
      </c>
      <c r="E509" t="s">
        <v>10</v>
      </c>
      <c r="F509" t="s">
        <v>87</v>
      </c>
      <c r="G509" s="9">
        <v>47673.66</v>
      </c>
      <c r="H509" s="9">
        <v>7151.049</v>
      </c>
      <c r="I509">
        <v>7151.049</v>
      </c>
      <c r="J509">
        <v>4767.366</v>
      </c>
      <c r="K509">
        <v>11918.415000000001</v>
      </c>
      <c r="L509">
        <v>9534.732</v>
      </c>
      <c r="M509">
        <v>7151.049</v>
      </c>
      <c r="O509" s="6">
        <v>202010</v>
      </c>
      <c r="P509" s="4">
        <v>202011</v>
      </c>
      <c r="Q509" s="9">
        <f t="shared" si="14"/>
        <v>0</v>
      </c>
      <c r="R509">
        <v>2020</v>
      </c>
      <c r="S509">
        <v>2020</v>
      </c>
      <c r="T509" t="s">
        <v>281</v>
      </c>
      <c r="U509" s="14">
        <f t="shared" si="15"/>
        <v>7151.049</v>
      </c>
    </row>
    <row r="510" spans="1:21" x14ac:dyDescent="0.25">
      <c r="A510" t="s">
        <v>60</v>
      </c>
      <c r="B510" t="s">
        <v>61</v>
      </c>
      <c r="C510">
        <v>10026995</v>
      </c>
      <c r="D510" t="s">
        <v>241</v>
      </c>
      <c r="E510" t="s">
        <v>10</v>
      </c>
      <c r="F510" t="s">
        <v>242</v>
      </c>
      <c r="G510" s="9">
        <v>183296.16</v>
      </c>
      <c r="H510" s="9">
        <v>27494.423999999999</v>
      </c>
      <c r="I510">
        <v>27494.423999999999</v>
      </c>
      <c r="J510">
        <v>18329.616000000002</v>
      </c>
      <c r="K510">
        <v>45824.04</v>
      </c>
      <c r="L510">
        <v>36659.232000000004</v>
      </c>
      <c r="M510">
        <v>27494.423999999999</v>
      </c>
      <c r="N510" s="9">
        <v>27494.423999999999</v>
      </c>
      <c r="O510" s="6">
        <v>202010</v>
      </c>
      <c r="P510" s="4">
        <v>202011</v>
      </c>
      <c r="Q510" s="9">
        <f t="shared" si="14"/>
        <v>-27494.423999999999</v>
      </c>
      <c r="R510">
        <v>2020</v>
      </c>
      <c r="S510">
        <v>2020</v>
      </c>
      <c r="T510" t="s">
        <v>281</v>
      </c>
      <c r="U510" s="14">
        <f t="shared" si="15"/>
        <v>0</v>
      </c>
    </row>
    <row r="511" spans="1:21" x14ac:dyDescent="0.25">
      <c r="A511" t="s">
        <v>60</v>
      </c>
      <c r="B511" t="s">
        <v>61</v>
      </c>
      <c r="C511">
        <v>10026988</v>
      </c>
      <c r="D511" t="s">
        <v>249</v>
      </c>
      <c r="E511" t="s">
        <v>10</v>
      </c>
      <c r="F511" t="s">
        <v>250</v>
      </c>
      <c r="G511" s="9">
        <v>737.76</v>
      </c>
      <c r="H511" s="9">
        <v>110.664</v>
      </c>
      <c r="I511">
        <v>110.664</v>
      </c>
      <c r="J511">
        <v>73.775999999999996</v>
      </c>
      <c r="K511">
        <v>184.44</v>
      </c>
      <c r="L511">
        <v>147.55199999999999</v>
      </c>
      <c r="M511">
        <v>110.664</v>
      </c>
      <c r="O511" s="6">
        <v>202010</v>
      </c>
      <c r="P511" s="4">
        <v>202011</v>
      </c>
      <c r="Q511" s="9">
        <f t="shared" si="14"/>
        <v>0</v>
      </c>
      <c r="R511">
        <v>2020</v>
      </c>
      <c r="S511">
        <v>2020</v>
      </c>
      <c r="T511" t="s">
        <v>281</v>
      </c>
      <c r="U511" s="14">
        <f t="shared" si="15"/>
        <v>110.664</v>
      </c>
    </row>
    <row r="512" spans="1:21" x14ac:dyDescent="0.25">
      <c r="A512" t="s">
        <v>60</v>
      </c>
      <c r="B512" t="s">
        <v>61</v>
      </c>
      <c r="C512">
        <v>10026939</v>
      </c>
      <c r="D512" t="s">
        <v>179</v>
      </c>
      <c r="E512" t="s">
        <v>10</v>
      </c>
      <c r="F512" t="s">
        <v>180</v>
      </c>
      <c r="G512" s="9">
        <v>768609.6</v>
      </c>
      <c r="H512" s="9">
        <v>115291.44</v>
      </c>
      <c r="I512">
        <v>115291.44</v>
      </c>
      <c r="J512">
        <v>76860.960000000006</v>
      </c>
      <c r="K512">
        <v>192152.4</v>
      </c>
      <c r="L512">
        <v>153721.92000000001</v>
      </c>
      <c r="M512">
        <v>115291.44</v>
      </c>
      <c r="O512" s="6">
        <v>202010</v>
      </c>
      <c r="P512" s="4">
        <v>202011</v>
      </c>
      <c r="Q512" s="9">
        <f t="shared" si="14"/>
        <v>0</v>
      </c>
      <c r="R512">
        <v>2020</v>
      </c>
      <c r="S512">
        <v>2020</v>
      </c>
      <c r="T512" t="s">
        <v>281</v>
      </c>
      <c r="U512" s="14">
        <f t="shared" si="15"/>
        <v>115291.44</v>
      </c>
    </row>
    <row r="513" spans="1:21" x14ac:dyDescent="0.25">
      <c r="A513" t="s">
        <v>60</v>
      </c>
      <c r="B513" t="s">
        <v>61</v>
      </c>
      <c r="C513">
        <v>10026778</v>
      </c>
      <c r="D513" t="s">
        <v>122</v>
      </c>
      <c r="E513" t="s">
        <v>10</v>
      </c>
      <c r="F513" t="s">
        <v>123</v>
      </c>
      <c r="G513" s="9">
        <v>86554.96</v>
      </c>
      <c r="H513" s="9">
        <v>12983.244000000001</v>
      </c>
      <c r="I513">
        <v>12983.244000000001</v>
      </c>
      <c r="J513">
        <v>8655.4959999999992</v>
      </c>
      <c r="K513">
        <v>21638.74</v>
      </c>
      <c r="L513">
        <v>17310.991999999998</v>
      </c>
      <c r="M513">
        <v>12983.244000000001</v>
      </c>
      <c r="O513" s="6">
        <v>202010</v>
      </c>
      <c r="P513" s="4">
        <v>202011</v>
      </c>
      <c r="Q513" s="9">
        <f t="shared" si="14"/>
        <v>0</v>
      </c>
      <c r="R513">
        <v>2020</v>
      </c>
      <c r="S513">
        <v>2020</v>
      </c>
      <c r="T513" t="s">
        <v>281</v>
      </c>
      <c r="U513" s="14">
        <f t="shared" si="15"/>
        <v>12983.244000000001</v>
      </c>
    </row>
    <row r="514" spans="1:21" x14ac:dyDescent="0.25">
      <c r="A514" t="s">
        <v>60</v>
      </c>
      <c r="B514" t="s">
        <v>61</v>
      </c>
      <c r="C514">
        <v>10026779</v>
      </c>
      <c r="D514" t="s">
        <v>125</v>
      </c>
      <c r="E514" t="s">
        <v>10</v>
      </c>
      <c r="F514" t="s">
        <v>126</v>
      </c>
      <c r="G514" s="9">
        <v>43450.27</v>
      </c>
      <c r="H514" s="9">
        <v>6517.5405000000001</v>
      </c>
      <c r="I514">
        <v>6517.5405000000001</v>
      </c>
      <c r="J514">
        <v>4345.027</v>
      </c>
      <c r="K514">
        <v>10862.567499999999</v>
      </c>
      <c r="L514">
        <v>8690.0540000000001</v>
      </c>
      <c r="M514">
        <v>6517.5405000000001</v>
      </c>
      <c r="O514" s="6">
        <v>202010</v>
      </c>
      <c r="P514" s="4">
        <v>202011</v>
      </c>
      <c r="Q514" s="9">
        <f t="shared" si="14"/>
        <v>0</v>
      </c>
      <c r="R514">
        <v>2020</v>
      </c>
      <c r="S514">
        <v>2020</v>
      </c>
      <c r="T514" t="s">
        <v>281</v>
      </c>
      <c r="U514" s="14">
        <f t="shared" si="15"/>
        <v>6517.5405000000001</v>
      </c>
    </row>
    <row r="515" spans="1:21" x14ac:dyDescent="0.25">
      <c r="A515" t="s">
        <v>60</v>
      </c>
      <c r="B515" t="s">
        <v>61</v>
      </c>
      <c r="C515">
        <v>10026780</v>
      </c>
      <c r="D515" t="s">
        <v>128</v>
      </c>
      <c r="E515" t="s">
        <v>10</v>
      </c>
      <c r="F515" t="s">
        <v>129</v>
      </c>
      <c r="G515" s="9">
        <v>286018.62</v>
      </c>
      <c r="H515" s="9">
        <v>42902.792999999998</v>
      </c>
      <c r="I515">
        <v>42902.792999999998</v>
      </c>
      <c r="J515">
        <v>28601.862000000001</v>
      </c>
      <c r="K515">
        <v>71504.654999999999</v>
      </c>
      <c r="L515">
        <v>57203.724000000002</v>
      </c>
      <c r="M515">
        <v>42902.792999999998</v>
      </c>
      <c r="N515" s="9">
        <v>25741.68</v>
      </c>
      <c r="O515" s="6">
        <v>202010</v>
      </c>
      <c r="P515" s="4">
        <v>202011</v>
      </c>
      <c r="Q515" s="9">
        <f t="shared" ref="Q515:Q578" si="16">N515*-1</f>
        <v>-25741.68</v>
      </c>
      <c r="R515">
        <v>2020</v>
      </c>
      <c r="S515">
        <v>2020</v>
      </c>
      <c r="T515" t="s">
        <v>281</v>
      </c>
      <c r="U515" s="14">
        <f t="shared" ref="U515:U578" si="17">H515+Q515</f>
        <v>17161.112999999998</v>
      </c>
    </row>
    <row r="516" spans="1:21" x14ac:dyDescent="0.25">
      <c r="A516" t="s">
        <v>6</v>
      </c>
      <c r="B516" t="s">
        <v>7</v>
      </c>
      <c r="C516">
        <v>10026940</v>
      </c>
      <c r="D516" t="s">
        <v>74</v>
      </c>
      <c r="E516" t="s">
        <v>10</v>
      </c>
      <c r="F516" t="s">
        <v>75</v>
      </c>
      <c r="G516" s="9">
        <v>2458.54</v>
      </c>
      <c r="H516" s="9">
        <v>368.78100000000001</v>
      </c>
      <c r="I516">
        <v>368.78100000000001</v>
      </c>
      <c r="J516">
        <v>245.85400000000001</v>
      </c>
      <c r="K516">
        <v>614.63499999999999</v>
      </c>
      <c r="L516">
        <v>491.70800000000003</v>
      </c>
      <c r="M516">
        <v>368.78100000000001</v>
      </c>
      <c r="O516" s="6">
        <v>202011</v>
      </c>
      <c r="P516" s="4">
        <v>202012</v>
      </c>
      <c r="Q516" s="9">
        <f t="shared" si="16"/>
        <v>0</v>
      </c>
      <c r="R516">
        <v>2020</v>
      </c>
      <c r="S516">
        <v>2020</v>
      </c>
      <c r="T516" t="s">
        <v>281</v>
      </c>
      <c r="U516" s="14">
        <f t="shared" si="17"/>
        <v>368.78100000000001</v>
      </c>
    </row>
    <row r="517" spans="1:21" x14ac:dyDescent="0.25">
      <c r="A517" t="s">
        <v>6</v>
      </c>
      <c r="B517" t="s">
        <v>7</v>
      </c>
      <c r="C517">
        <v>10026598</v>
      </c>
      <c r="D517" t="s">
        <v>77</v>
      </c>
      <c r="E517" t="s">
        <v>10</v>
      </c>
      <c r="F517" t="s">
        <v>78</v>
      </c>
      <c r="G517" s="9">
        <v>124.1</v>
      </c>
      <c r="H517" s="9">
        <v>18.614999999999998</v>
      </c>
      <c r="I517">
        <v>18.614999999999998</v>
      </c>
      <c r="J517">
        <v>12.41</v>
      </c>
      <c r="K517">
        <v>31.024999999999999</v>
      </c>
      <c r="L517">
        <v>24.82</v>
      </c>
      <c r="M517">
        <v>18.614999999999998</v>
      </c>
      <c r="O517" s="6">
        <v>202011</v>
      </c>
      <c r="P517" s="4">
        <v>202012</v>
      </c>
      <c r="Q517" s="9">
        <f t="shared" si="16"/>
        <v>0</v>
      </c>
      <c r="R517">
        <v>2020</v>
      </c>
      <c r="S517">
        <v>2020</v>
      </c>
      <c r="T517" t="s">
        <v>281</v>
      </c>
      <c r="U517" s="14">
        <f t="shared" si="17"/>
        <v>18.614999999999998</v>
      </c>
    </row>
    <row r="518" spans="1:21" x14ac:dyDescent="0.25">
      <c r="A518" t="s">
        <v>6</v>
      </c>
      <c r="B518" t="s">
        <v>7</v>
      </c>
      <c r="C518">
        <v>10026967</v>
      </c>
      <c r="D518" t="s">
        <v>235</v>
      </c>
      <c r="E518" t="s">
        <v>10</v>
      </c>
      <c r="F518" t="s">
        <v>236</v>
      </c>
      <c r="G518" s="9">
        <v>164766.75</v>
      </c>
      <c r="H518" s="9">
        <v>24715.012500000001</v>
      </c>
      <c r="I518">
        <v>24715.012500000001</v>
      </c>
      <c r="J518">
        <v>16476.674999999999</v>
      </c>
      <c r="K518">
        <v>41191.6875</v>
      </c>
      <c r="L518">
        <v>32953.35</v>
      </c>
      <c r="M518">
        <v>24715.012500000001</v>
      </c>
      <c r="O518" s="6">
        <v>202011</v>
      </c>
      <c r="P518" s="4">
        <v>202012</v>
      </c>
      <c r="Q518" s="9">
        <f t="shared" si="16"/>
        <v>0</v>
      </c>
      <c r="R518">
        <v>2020</v>
      </c>
      <c r="S518">
        <v>2020</v>
      </c>
      <c r="T518" t="s">
        <v>281</v>
      </c>
      <c r="U518" s="14">
        <f t="shared" si="17"/>
        <v>24715.012500000001</v>
      </c>
    </row>
    <row r="519" spans="1:21" x14ac:dyDescent="0.25">
      <c r="A519" t="s">
        <v>6</v>
      </c>
      <c r="B519" t="s">
        <v>7</v>
      </c>
      <c r="C519">
        <v>10026947</v>
      </c>
      <c r="D519" t="s">
        <v>182</v>
      </c>
      <c r="E519" t="s">
        <v>10</v>
      </c>
      <c r="F519" t="s">
        <v>183</v>
      </c>
      <c r="G519" s="9">
        <v>324.51</v>
      </c>
      <c r="H519" s="9">
        <v>48.676499999999997</v>
      </c>
      <c r="I519">
        <v>48.676499999999997</v>
      </c>
      <c r="J519">
        <v>32.451000000000001</v>
      </c>
      <c r="K519">
        <v>81.127499999999998</v>
      </c>
      <c r="L519">
        <v>64.902000000000001</v>
      </c>
      <c r="M519">
        <v>48.676499999999997</v>
      </c>
      <c r="O519" s="6">
        <v>202011</v>
      </c>
      <c r="P519" s="4">
        <v>202012</v>
      </c>
      <c r="Q519" s="9">
        <f t="shared" si="16"/>
        <v>0</v>
      </c>
      <c r="R519">
        <v>2020</v>
      </c>
      <c r="S519">
        <v>2020</v>
      </c>
      <c r="T519" t="s">
        <v>281</v>
      </c>
      <c r="U519" s="14">
        <f t="shared" si="17"/>
        <v>48.676499999999997</v>
      </c>
    </row>
    <row r="520" spans="1:21" x14ac:dyDescent="0.25">
      <c r="A520" t="s">
        <v>6</v>
      </c>
      <c r="B520" t="s">
        <v>7</v>
      </c>
      <c r="C520">
        <v>10026948</v>
      </c>
      <c r="D520" t="s">
        <v>251</v>
      </c>
      <c r="E520" t="s">
        <v>10</v>
      </c>
      <c r="F520" t="s">
        <v>252</v>
      </c>
      <c r="G520" s="9">
        <v>8071.59</v>
      </c>
      <c r="H520" s="9">
        <v>1210.7384999999999</v>
      </c>
      <c r="I520">
        <v>1210.7384999999999</v>
      </c>
      <c r="J520">
        <v>807.15899999999999</v>
      </c>
      <c r="K520">
        <v>2017.8975</v>
      </c>
      <c r="L520">
        <v>1614.318</v>
      </c>
      <c r="M520">
        <v>1210.7384999999999</v>
      </c>
      <c r="O520" s="6">
        <v>202011</v>
      </c>
      <c r="P520" s="4">
        <v>202012</v>
      </c>
      <c r="Q520" s="9">
        <f t="shared" si="16"/>
        <v>0</v>
      </c>
      <c r="R520">
        <v>2020</v>
      </c>
      <c r="S520">
        <v>2020</v>
      </c>
      <c r="T520" t="s">
        <v>281</v>
      </c>
      <c r="U520" s="14">
        <f t="shared" si="17"/>
        <v>1210.7384999999999</v>
      </c>
    </row>
    <row r="521" spans="1:21" x14ac:dyDescent="0.25">
      <c r="A521" t="s">
        <v>6</v>
      </c>
      <c r="B521" t="s">
        <v>7</v>
      </c>
      <c r="C521">
        <v>10026975</v>
      </c>
      <c r="D521" t="s">
        <v>264</v>
      </c>
      <c r="E521" t="s">
        <v>10</v>
      </c>
      <c r="F521" t="s">
        <v>266</v>
      </c>
      <c r="G521" s="9">
        <v>61306.16</v>
      </c>
      <c r="H521" s="9">
        <v>9195.9240000000009</v>
      </c>
      <c r="I521">
        <v>9195.9240000000009</v>
      </c>
      <c r="J521">
        <v>6130.616</v>
      </c>
      <c r="K521">
        <v>15326.54</v>
      </c>
      <c r="L521">
        <v>12261.232</v>
      </c>
      <c r="M521">
        <v>9195.9240000000009</v>
      </c>
      <c r="O521" s="6">
        <v>202011</v>
      </c>
      <c r="P521" s="4">
        <v>202012</v>
      </c>
      <c r="Q521" s="9">
        <f t="shared" si="16"/>
        <v>0</v>
      </c>
      <c r="R521">
        <v>2020</v>
      </c>
      <c r="S521">
        <v>2020</v>
      </c>
      <c r="T521" t="s">
        <v>281</v>
      </c>
      <c r="U521" s="14">
        <f t="shared" si="17"/>
        <v>9195.9240000000009</v>
      </c>
    </row>
    <row r="522" spans="1:21" x14ac:dyDescent="0.25">
      <c r="A522" t="s">
        <v>6</v>
      </c>
      <c r="B522" t="s">
        <v>7</v>
      </c>
      <c r="C522">
        <v>10026798</v>
      </c>
      <c r="D522" t="s">
        <v>13</v>
      </c>
      <c r="E522" t="s">
        <v>10</v>
      </c>
      <c r="F522" t="s">
        <v>14</v>
      </c>
      <c r="G522" s="9">
        <v>2083.84</v>
      </c>
      <c r="H522" s="9">
        <v>312.57600000000002</v>
      </c>
      <c r="I522">
        <v>312.57600000000002</v>
      </c>
      <c r="J522">
        <v>208.38399999999999</v>
      </c>
      <c r="K522">
        <v>520.96</v>
      </c>
      <c r="L522">
        <v>416.76799999999997</v>
      </c>
      <c r="M522">
        <v>312.57600000000002</v>
      </c>
      <c r="O522" s="6">
        <v>202011</v>
      </c>
      <c r="P522" s="4">
        <v>202012</v>
      </c>
      <c r="Q522" s="9">
        <f t="shared" si="16"/>
        <v>0</v>
      </c>
      <c r="R522">
        <v>2020</v>
      </c>
      <c r="S522">
        <v>2020</v>
      </c>
      <c r="T522" t="s">
        <v>281</v>
      </c>
      <c r="U522" s="14">
        <f t="shared" si="17"/>
        <v>312.57600000000002</v>
      </c>
    </row>
    <row r="523" spans="1:21" x14ac:dyDescent="0.25">
      <c r="A523" t="s">
        <v>6</v>
      </c>
      <c r="B523" t="s">
        <v>7</v>
      </c>
      <c r="C523">
        <v>10026985</v>
      </c>
      <c r="D523" t="s">
        <v>256</v>
      </c>
      <c r="E523" t="s">
        <v>10</v>
      </c>
      <c r="F523" t="s">
        <v>260</v>
      </c>
      <c r="G523" s="9">
        <v>64320</v>
      </c>
      <c r="H523" s="9">
        <v>9648</v>
      </c>
      <c r="I523">
        <v>9648</v>
      </c>
      <c r="J523">
        <v>6432</v>
      </c>
      <c r="K523">
        <v>16080</v>
      </c>
      <c r="L523">
        <v>12864</v>
      </c>
      <c r="M523">
        <v>9648</v>
      </c>
      <c r="O523" s="6">
        <v>202011</v>
      </c>
      <c r="P523" s="4">
        <v>202012</v>
      </c>
      <c r="Q523" s="9">
        <f t="shared" si="16"/>
        <v>0</v>
      </c>
      <c r="R523">
        <v>2020</v>
      </c>
      <c r="S523">
        <v>2020</v>
      </c>
      <c r="T523" t="s">
        <v>281</v>
      </c>
      <c r="U523" s="14">
        <f t="shared" si="17"/>
        <v>9648</v>
      </c>
    </row>
    <row r="524" spans="1:21" x14ac:dyDescent="0.25">
      <c r="A524" t="s">
        <v>6</v>
      </c>
      <c r="B524" t="s">
        <v>7</v>
      </c>
      <c r="C524">
        <v>10026982</v>
      </c>
      <c r="D524" t="s">
        <v>214</v>
      </c>
      <c r="E524" t="s">
        <v>10</v>
      </c>
      <c r="F524" t="s">
        <v>215</v>
      </c>
      <c r="G524" s="9">
        <v>102586.5</v>
      </c>
      <c r="H524" s="9">
        <v>15387.975</v>
      </c>
      <c r="I524">
        <v>15387.975</v>
      </c>
      <c r="J524">
        <v>10258.65</v>
      </c>
      <c r="K524">
        <v>25646.625</v>
      </c>
      <c r="L524">
        <v>20517.3</v>
      </c>
      <c r="M524">
        <v>15387.975</v>
      </c>
      <c r="O524" s="6">
        <v>202011</v>
      </c>
      <c r="P524" s="4">
        <v>202012</v>
      </c>
      <c r="Q524" s="9">
        <f t="shared" si="16"/>
        <v>0</v>
      </c>
      <c r="R524">
        <v>2020</v>
      </c>
      <c r="S524">
        <v>2020</v>
      </c>
      <c r="T524" t="s">
        <v>281</v>
      </c>
      <c r="U524" s="14">
        <f t="shared" si="17"/>
        <v>15387.975</v>
      </c>
    </row>
    <row r="525" spans="1:21" x14ac:dyDescent="0.25">
      <c r="A525" t="s">
        <v>6</v>
      </c>
      <c r="B525" t="s">
        <v>7</v>
      </c>
      <c r="C525">
        <v>10026996</v>
      </c>
      <c r="D525" t="s">
        <v>231</v>
      </c>
      <c r="E525" t="s">
        <v>10</v>
      </c>
      <c r="F525" t="s">
        <v>232</v>
      </c>
      <c r="G525" s="9">
        <v>-1323.55</v>
      </c>
      <c r="H525" s="9">
        <v>-198.5325</v>
      </c>
      <c r="I525">
        <v>-198.5325</v>
      </c>
      <c r="J525">
        <v>-132.35499999999999</v>
      </c>
      <c r="K525">
        <v>-330.88749999999999</v>
      </c>
      <c r="L525">
        <v>-264.70999999999998</v>
      </c>
      <c r="M525">
        <v>-198.5325</v>
      </c>
      <c r="O525" s="6">
        <v>202011</v>
      </c>
      <c r="P525" s="4">
        <v>202012</v>
      </c>
      <c r="Q525" s="9">
        <f t="shared" si="16"/>
        <v>0</v>
      </c>
      <c r="R525">
        <v>2020</v>
      </c>
      <c r="S525">
        <v>2020</v>
      </c>
      <c r="T525" t="s">
        <v>281</v>
      </c>
      <c r="U525" s="14">
        <f t="shared" si="17"/>
        <v>-198.5325</v>
      </c>
    </row>
    <row r="526" spans="1:21" x14ac:dyDescent="0.25">
      <c r="A526" t="s">
        <v>6</v>
      </c>
      <c r="B526" t="s">
        <v>7</v>
      </c>
      <c r="C526">
        <v>10026953</v>
      </c>
      <c r="D526" t="s">
        <v>188</v>
      </c>
      <c r="E526" t="s">
        <v>10</v>
      </c>
      <c r="F526" t="s">
        <v>189</v>
      </c>
      <c r="G526" s="9">
        <v>39702.54</v>
      </c>
      <c r="H526" s="9">
        <v>5955.3810000000003</v>
      </c>
      <c r="I526">
        <v>5955.3810000000003</v>
      </c>
      <c r="J526">
        <v>3970.2539999999999</v>
      </c>
      <c r="K526">
        <v>9925.6350000000002</v>
      </c>
      <c r="L526">
        <v>7940.5079999999998</v>
      </c>
      <c r="M526">
        <v>5955.3810000000003</v>
      </c>
      <c r="O526" s="6">
        <v>202011</v>
      </c>
      <c r="P526" s="4">
        <v>202012</v>
      </c>
      <c r="Q526" s="9">
        <f t="shared" si="16"/>
        <v>0</v>
      </c>
      <c r="R526">
        <v>2020</v>
      </c>
      <c r="S526">
        <v>2020</v>
      </c>
      <c r="T526" t="s">
        <v>281</v>
      </c>
      <c r="U526" s="14">
        <f t="shared" si="17"/>
        <v>5955.3810000000003</v>
      </c>
    </row>
    <row r="527" spans="1:21" x14ac:dyDescent="0.25">
      <c r="A527" t="s">
        <v>6</v>
      </c>
      <c r="B527" t="s">
        <v>7</v>
      </c>
      <c r="C527">
        <v>10027050</v>
      </c>
      <c r="D527" t="s">
        <v>217</v>
      </c>
      <c r="E527" t="s">
        <v>10</v>
      </c>
      <c r="F527" t="s">
        <v>218</v>
      </c>
      <c r="G527" s="9">
        <v>3797.28</v>
      </c>
      <c r="H527" s="9">
        <v>569.59199999999998</v>
      </c>
      <c r="I527">
        <v>569.59199999999998</v>
      </c>
      <c r="J527">
        <v>379.72800000000001</v>
      </c>
      <c r="K527">
        <v>949.32</v>
      </c>
      <c r="L527">
        <v>759.45600000000002</v>
      </c>
      <c r="M527">
        <v>569.59199999999998</v>
      </c>
      <c r="O527" s="6">
        <v>202011</v>
      </c>
      <c r="P527" s="4">
        <v>202012</v>
      </c>
      <c r="Q527" s="9">
        <f t="shared" si="16"/>
        <v>0</v>
      </c>
      <c r="R527">
        <v>2020</v>
      </c>
      <c r="S527">
        <v>2020</v>
      </c>
      <c r="T527" t="s">
        <v>281</v>
      </c>
      <c r="U527" s="14">
        <f t="shared" si="17"/>
        <v>569.59199999999998</v>
      </c>
    </row>
    <row r="528" spans="1:21" x14ac:dyDescent="0.25">
      <c r="A528" t="s">
        <v>6</v>
      </c>
      <c r="B528" t="s">
        <v>7</v>
      </c>
      <c r="C528">
        <v>10027023</v>
      </c>
      <c r="D528" t="s">
        <v>134</v>
      </c>
      <c r="E528" t="s">
        <v>10</v>
      </c>
      <c r="F528" t="s">
        <v>135</v>
      </c>
      <c r="G528" s="9">
        <v>43875</v>
      </c>
      <c r="H528" s="9">
        <v>6581.25</v>
      </c>
      <c r="I528">
        <v>6581.25</v>
      </c>
      <c r="J528">
        <v>4387.5</v>
      </c>
      <c r="K528">
        <v>10968.75</v>
      </c>
      <c r="L528">
        <v>8775</v>
      </c>
      <c r="M528">
        <v>6581.25</v>
      </c>
      <c r="O528" s="6">
        <v>202011</v>
      </c>
      <c r="P528" s="4">
        <v>202012</v>
      </c>
      <c r="Q528" s="9">
        <f t="shared" si="16"/>
        <v>0</v>
      </c>
      <c r="R528">
        <v>2020</v>
      </c>
      <c r="S528">
        <v>2020</v>
      </c>
      <c r="T528" t="s">
        <v>281</v>
      </c>
      <c r="U528" s="14">
        <f t="shared" si="17"/>
        <v>6581.25</v>
      </c>
    </row>
    <row r="529" spans="1:21" x14ac:dyDescent="0.25">
      <c r="A529" t="s">
        <v>6</v>
      </c>
      <c r="B529" t="s">
        <v>7</v>
      </c>
      <c r="C529">
        <v>10027022</v>
      </c>
      <c r="D529" t="s">
        <v>146</v>
      </c>
      <c r="E529" t="s">
        <v>10</v>
      </c>
      <c r="F529" t="s">
        <v>147</v>
      </c>
      <c r="G529" s="9">
        <v>332828.5</v>
      </c>
      <c r="H529" s="9">
        <v>49924.275000000001</v>
      </c>
      <c r="I529">
        <v>49924.275000000001</v>
      </c>
      <c r="J529">
        <v>33282.85</v>
      </c>
      <c r="K529">
        <v>83207.125</v>
      </c>
      <c r="L529">
        <v>66565.7</v>
      </c>
      <c r="M529">
        <v>49924.275000000001</v>
      </c>
      <c r="O529" s="6">
        <v>202011</v>
      </c>
      <c r="P529" s="4">
        <v>202012</v>
      </c>
      <c r="Q529" s="9">
        <f t="shared" si="16"/>
        <v>0</v>
      </c>
      <c r="R529">
        <v>2020</v>
      </c>
      <c r="S529">
        <v>2020</v>
      </c>
      <c r="T529" t="s">
        <v>281</v>
      </c>
      <c r="U529" s="14">
        <f t="shared" si="17"/>
        <v>49924.275000000001</v>
      </c>
    </row>
    <row r="530" spans="1:21" x14ac:dyDescent="0.25">
      <c r="A530" t="s">
        <v>6</v>
      </c>
      <c r="B530" t="s">
        <v>7</v>
      </c>
      <c r="C530">
        <v>10026188</v>
      </c>
      <c r="D530" t="s">
        <v>22</v>
      </c>
      <c r="E530" t="s">
        <v>10</v>
      </c>
      <c r="F530" t="s">
        <v>23</v>
      </c>
      <c r="G530" s="9">
        <v>11815.94</v>
      </c>
      <c r="H530" s="9">
        <v>1772.3910000000001</v>
      </c>
      <c r="I530">
        <v>1772.3910000000001</v>
      </c>
      <c r="J530">
        <v>1181.5940000000001</v>
      </c>
      <c r="K530">
        <v>2953.9850000000001</v>
      </c>
      <c r="L530">
        <v>2363.1880000000001</v>
      </c>
      <c r="M530">
        <v>1772.3910000000001</v>
      </c>
      <c r="O530" s="6">
        <v>202011</v>
      </c>
      <c r="P530" s="4">
        <v>202012</v>
      </c>
      <c r="Q530" s="9">
        <f t="shared" si="16"/>
        <v>0</v>
      </c>
      <c r="R530">
        <v>2020</v>
      </c>
      <c r="S530">
        <v>2020</v>
      </c>
      <c r="T530" t="s">
        <v>281</v>
      </c>
      <c r="U530" s="14">
        <f t="shared" si="17"/>
        <v>1772.3910000000001</v>
      </c>
    </row>
    <row r="531" spans="1:21" x14ac:dyDescent="0.25">
      <c r="A531" t="s">
        <v>6</v>
      </c>
      <c r="B531" t="s">
        <v>7</v>
      </c>
      <c r="C531">
        <v>10025865</v>
      </c>
      <c r="D531" t="s">
        <v>167</v>
      </c>
      <c r="E531" t="s">
        <v>10</v>
      </c>
      <c r="F531" t="s">
        <v>197</v>
      </c>
      <c r="G531" s="9">
        <v>7127.37</v>
      </c>
      <c r="H531" s="9">
        <v>1069.1054999999999</v>
      </c>
      <c r="I531">
        <v>1069.1054999999999</v>
      </c>
      <c r="J531">
        <v>712.73699999999997</v>
      </c>
      <c r="K531">
        <v>1781.8425</v>
      </c>
      <c r="L531">
        <v>1425.4739999999999</v>
      </c>
      <c r="M531">
        <v>1069.1054999999999</v>
      </c>
      <c r="O531" s="6">
        <v>202011</v>
      </c>
      <c r="P531" s="4">
        <v>202012</v>
      </c>
      <c r="Q531" s="9">
        <f t="shared" si="16"/>
        <v>0</v>
      </c>
      <c r="R531">
        <v>2020</v>
      </c>
      <c r="S531">
        <v>2020</v>
      </c>
      <c r="T531" t="s">
        <v>281</v>
      </c>
      <c r="U531" s="14">
        <f t="shared" si="17"/>
        <v>1069.1054999999999</v>
      </c>
    </row>
    <row r="532" spans="1:21" x14ac:dyDescent="0.25">
      <c r="A532" t="s">
        <v>6</v>
      </c>
      <c r="B532" t="s">
        <v>7</v>
      </c>
      <c r="C532">
        <v>10025932</v>
      </c>
      <c r="D532" t="s">
        <v>167</v>
      </c>
      <c r="E532" t="s">
        <v>10</v>
      </c>
      <c r="F532" t="s">
        <v>168</v>
      </c>
      <c r="G532" s="9">
        <v>7306.38</v>
      </c>
      <c r="H532" s="9">
        <v>1095.9570000000001</v>
      </c>
      <c r="I532">
        <v>1095.9570000000001</v>
      </c>
      <c r="J532">
        <v>730.63800000000003</v>
      </c>
      <c r="K532">
        <v>1826.595</v>
      </c>
      <c r="L532">
        <v>1461.2760000000001</v>
      </c>
      <c r="M532">
        <v>1095.9570000000001</v>
      </c>
      <c r="O532" s="6">
        <v>202011</v>
      </c>
      <c r="P532" s="4">
        <v>202012</v>
      </c>
      <c r="Q532" s="9">
        <f t="shared" si="16"/>
        <v>0</v>
      </c>
      <c r="R532">
        <v>2020</v>
      </c>
      <c r="S532">
        <v>2020</v>
      </c>
      <c r="T532" t="s">
        <v>281</v>
      </c>
      <c r="U532" s="14">
        <f t="shared" si="17"/>
        <v>1095.9570000000001</v>
      </c>
    </row>
    <row r="533" spans="1:21" x14ac:dyDescent="0.25">
      <c r="A533" t="s">
        <v>6</v>
      </c>
      <c r="B533" t="s">
        <v>7</v>
      </c>
      <c r="C533">
        <v>10026971</v>
      </c>
      <c r="D533" t="s">
        <v>220</v>
      </c>
      <c r="E533" t="s">
        <v>10</v>
      </c>
      <c r="F533" t="s">
        <v>221</v>
      </c>
      <c r="G533" s="9">
        <v>14580.21</v>
      </c>
      <c r="H533" s="9">
        <v>2187.0315000000001</v>
      </c>
      <c r="I533">
        <v>2187.0315000000001</v>
      </c>
      <c r="J533">
        <v>1458.021</v>
      </c>
      <c r="K533">
        <v>3645.0524999999998</v>
      </c>
      <c r="L533">
        <v>2916.0419999999999</v>
      </c>
      <c r="M533">
        <v>2187.0315000000001</v>
      </c>
      <c r="O533" s="6">
        <v>202011</v>
      </c>
      <c r="P533" s="4">
        <v>202012</v>
      </c>
      <c r="Q533" s="9">
        <f t="shared" si="16"/>
        <v>0</v>
      </c>
      <c r="R533">
        <v>2020</v>
      </c>
      <c r="S533">
        <v>2020</v>
      </c>
      <c r="T533" t="s">
        <v>281</v>
      </c>
      <c r="U533" s="14">
        <f t="shared" si="17"/>
        <v>2187.0315000000001</v>
      </c>
    </row>
    <row r="534" spans="1:21" x14ac:dyDescent="0.25">
      <c r="A534" t="s">
        <v>6</v>
      </c>
      <c r="B534" t="s">
        <v>7</v>
      </c>
      <c r="C534">
        <v>10026957</v>
      </c>
      <c r="D534" t="s">
        <v>86</v>
      </c>
      <c r="E534" t="s">
        <v>10</v>
      </c>
      <c r="F534" t="s">
        <v>87</v>
      </c>
      <c r="G534" s="9">
        <v>16779.34</v>
      </c>
      <c r="H534" s="9">
        <v>2516.9009999999998</v>
      </c>
      <c r="I534">
        <v>2516.9009999999998</v>
      </c>
      <c r="J534">
        <v>1677.934</v>
      </c>
      <c r="K534">
        <v>4194.835</v>
      </c>
      <c r="L534">
        <v>3355.8679999999999</v>
      </c>
      <c r="M534">
        <v>2516.9009999999998</v>
      </c>
      <c r="O534" s="6">
        <v>202011</v>
      </c>
      <c r="P534" s="4">
        <v>202012</v>
      </c>
      <c r="Q534" s="9">
        <f t="shared" si="16"/>
        <v>0</v>
      </c>
      <c r="R534">
        <v>2020</v>
      </c>
      <c r="S534">
        <v>2020</v>
      </c>
      <c r="T534" t="s">
        <v>281</v>
      </c>
      <c r="U534" s="14">
        <f t="shared" si="17"/>
        <v>2516.9009999999998</v>
      </c>
    </row>
    <row r="535" spans="1:21" x14ac:dyDescent="0.25">
      <c r="A535" t="s">
        <v>6</v>
      </c>
      <c r="B535" t="s">
        <v>7</v>
      </c>
      <c r="C535">
        <v>10026995</v>
      </c>
      <c r="D535" t="s">
        <v>241</v>
      </c>
      <c r="E535" t="s">
        <v>10</v>
      </c>
      <c r="F535" t="s">
        <v>242</v>
      </c>
      <c r="G535" s="9">
        <v>11496.31</v>
      </c>
      <c r="H535" s="9">
        <v>1724.4465</v>
      </c>
      <c r="I535">
        <v>1724.4465</v>
      </c>
      <c r="J535">
        <v>1149.6310000000001</v>
      </c>
      <c r="K535">
        <v>2874.0774999999999</v>
      </c>
      <c r="L535">
        <v>2299.2620000000002</v>
      </c>
      <c r="M535">
        <v>1724.4465</v>
      </c>
      <c r="N535" s="9">
        <v>1724.4465</v>
      </c>
      <c r="O535" s="6">
        <v>202011</v>
      </c>
      <c r="P535" s="4">
        <v>202012</v>
      </c>
      <c r="Q535" s="9">
        <f t="shared" si="16"/>
        <v>-1724.4465</v>
      </c>
      <c r="R535">
        <v>2020</v>
      </c>
      <c r="S535">
        <v>2020</v>
      </c>
      <c r="T535" t="s">
        <v>281</v>
      </c>
      <c r="U535" s="14">
        <f t="shared" si="17"/>
        <v>0</v>
      </c>
    </row>
    <row r="536" spans="1:21" x14ac:dyDescent="0.25">
      <c r="A536" t="s">
        <v>6</v>
      </c>
      <c r="B536" t="s">
        <v>7</v>
      </c>
      <c r="C536">
        <v>10026994</v>
      </c>
      <c r="D536" t="s">
        <v>202</v>
      </c>
      <c r="E536" t="s">
        <v>10</v>
      </c>
      <c r="F536" t="s">
        <v>203</v>
      </c>
      <c r="G536" s="9">
        <v>72.2</v>
      </c>
      <c r="H536" s="9">
        <v>10.83</v>
      </c>
      <c r="I536">
        <v>10.83</v>
      </c>
      <c r="J536">
        <v>7.22</v>
      </c>
      <c r="K536">
        <v>18.05</v>
      </c>
      <c r="L536">
        <v>14.44</v>
      </c>
      <c r="M536">
        <v>10.83</v>
      </c>
      <c r="O536" s="6">
        <v>202011</v>
      </c>
      <c r="P536" s="4">
        <v>202012</v>
      </c>
      <c r="Q536" s="9">
        <f t="shared" si="16"/>
        <v>0</v>
      </c>
      <c r="R536">
        <v>2020</v>
      </c>
      <c r="S536">
        <v>2020</v>
      </c>
      <c r="T536" t="s">
        <v>281</v>
      </c>
      <c r="U536" s="14">
        <f t="shared" si="17"/>
        <v>10.83</v>
      </c>
    </row>
    <row r="537" spans="1:21" x14ac:dyDescent="0.25">
      <c r="A537" t="s">
        <v>6</v>
      </c>
      <c r="B537" t="s">
        <v>7</v>
      </c>
      <c r="C537">
        <v>10026949</v>
      </c>
      <c r="D537" t="s">
        <v>257</v>
      </c>
      <c r="E537" t="s">
        <v>10</v>
      </c>
      <c r="F537" t="s">
        <v>262</v>
      </c>
      <c r="G537" s="9">
        <v>0</v>
      </c>
      <c r="H537" s="9">
        <v>0</v>
      </c>
      <c r="I537">
        <v>0</v>
      </c>
      <c r="J537">
        <v>0</v>
      </c>
      <c r="K537">
        <v>0</v>
      </c>
      <c r="L537">
        <v>0</v>
      </c>
      <c r="M537">
        <v>0</v>
      </c>
      <c r="N537" s="9">
        <v>0</v>
      </c>
      <c r="O537" s="6">
        <v>202011</v>
      </c>
      <c r="P537" s="4">
        <v>202012</v>
      </c>
      <c r="Q537" s="9">
        <f t="shared" si="16"/>
        <v>0</v>
      </c>
      <c r="R537">
        <v>2020</v>
      </c>
      <c r="S537">
        <v>2020</v>
      </c>
      <c r="T537" t="s">
        <v>281</v>
      </c>
      <c r="U537" s="14">
        <f t="shared" si="17"/>
        <v>0</v>
      </c>
    </row>
    <row r="538" spans="1:21" x14ac:dyDescent="0.25">
      <c r="A538" t="s">
        <v>6</v>
      </c>
      <c r="B538" t="s">
        <v>7</v>
      </c>
      <c r="C538">
        <v>10027000</v>
      </c>
      <c r="D538" t="s">
        <v>247</v>
      </c>
      <c r="E538" t="s">
        <v>10</v>
      </c>
      <c r="F538" t="s">
        <v>248</v>
      </c>
      <c r="G538" s="9">
        <v>13050</v>
      </c>
      <c r="H538" s="9">
        <v>1957.5</v>
      </c>
      <c r="I538">
        <v>1957.5</v>
      </c>
      <c r="J538">
        <v>1305</v>
      </c>
      <c r="K538">
        <v>3262.5</v>
      </c>
      <c r="L538">
        <v>2610</v>
      </c>
      <c r="M538">
        <v>1957.5</v>
      </c>
      <c r="O538" s="6">
        <v>202011</v>
      </c>
      <c r="P538" s="4">
        <v>202012</v>
      </c>
      <c r="Q538" s="9">
        <f t="shared" si="16"/>
        <v>0</v>
      </c>
      <c r="R538">
        <v>2020</v>
      </c>
      <c r="S538">
        <v>2020</v>
      </c>
      <c r="T538" t="s">
        <v>281</v>
      </c>
      <c r="U538" s="14">
        <f t="shared" si="17"/>
        <v>1957.5</v>
      </c>
    </row>
    <row r="539" spans="1:21" x14ac:dyDescent="0.25">
      <c r="A539" t="s">
        <v>60</v>
      </c>
      <c r="B539" t="s">
        <v>61</v>
      </c>
      <c r="C539">
        <v>10027099</v>
      </c>
      <c r="D539" t="s">
        <v>265</v>
      </c>
      <c r="E539" t="s">
        <v>10</v>
      </c>
      <c r="F539" t="s">
        <v>267</v>
      </c>
      <c r="G539" s="9">
        <v>44000</v>
      </c>
      <c r="H539" s="9">
        <v>6600</v>
      </c>
      <c r="I539">
        <v>6600</v>
      </c>
      <c r="J539">
        <v>4400</v>
      </c>
      <c r="K539">
        <v>11000</v>
      </c>
      <c r="L539">
        <v>8800</v>
      </c>
      <c r="M539">
        <v>6600</v>
      </c>
      <c r="O539" s="6">
        <v>202011</v>
      </c>
      <c r="P539" s="4">
        <v>202012</v>
      </c>
      <c r="Q539" s="9">
        <f t="shared" si="16"/>
        <v>0</v>
      </c>
      <c r="R539">
        <v>2020</v>
      </c>
      <c r="S539">
        <v>2020</v>
      </c>
      <c r="T539" t="s">
        <v>281</v>
      </c>
      <c r="U539" s="14">
        <f t="shared" si="17"/>
        <v>6600</v>
      </c>
    </row>
    <row r="540" spans="1:21" x14ac:dyDescent="0.25">
      <c r="A540" t="s">
        <v>60</v>
      </c>
      <c r="B540" t="s">
        <v>61</v>
      </c>
      <c r="C540">
        <v>10026940</v>
      </c>
      <c r="D540" t="s">
        <v>74</v>
      </c>
      <c r="E540" t="s">
        <v>10</v>
      </c>
      <c r="F540" t="s">
        <v>75</v>
      </c>
      <c r="G540" s="9">
        <v>2458.54</v>
      </c>
      <c r="H540" s="9">
        <v>368.78100000000001</v>
      </c>
      <c r="I540">
        <v>368.78100000000001</v>
      </c>
      <c r="J540">
        <v>245.85400000000001</v>
      </c>
      <c r="K540">
        <v>614.63499999999999</v>
      </c>
      <c r="L540">
        <v>491.70800000000003</v>
      </c>
      <c r="M540">
        <v>368.78100000000001</v>
      </c>
      <c r="O540" s="6">
        <v>202011</v>
      </c>
      <c r="P540" s="4">
        <v>202012</v>
      </c>
      <c r="Q540" s="9">
        <f t="shared" si="16"/>
        <v>0</v>
      </c>
      <c r="R540">
        <v>2020</v>
      </c>
      <c r="S540">
        <v>2020</v>
      </c>
      <c r="T540" t="s">
        <v>281</v>
      </c>
      <c r="U540" s="14">
        <f t="shared" si="17"/>
        <v>368.78100000000001</v>
      </c>
    </row>
    <row r="541" spans="1:21" x14ac:dyDescent="0.25">
      <c r="A541" t="s">
        <v>60</v>
      </c>
      <c r="B541" t="s">
        <v>61</v>
      </c>
      <c r="C541">
        <v>10026974</v>
      </c>
      <c r="D541" t="s">
        <v>173</v>
      </c>
      <c r="E541" t="s">
        <v>10</v>
      </c>
      <c r="F541" t="s">
        <v>174</v>
      </c>
      <c r="G541" s="9">
        <v>37776.14</v>
      </c>
      <c r="H541" s="9">
        <v>5666.4210000000003</v>
      </c>
      <c r="I541">
        <v>5666.4210000000003</v>
      </c>
      <c r="J541">
        <v>3777.614</v>
      </c>
      <c r="K541">
        <v>9444.0349999999999</v>
      </c>
      <c r="L541">
        <v>7555.2280000000001</v>
      </c>
      <c r="M541">
        <v>5666.4210000000003</v>
      </c>
      <c r="O541" s="6">
        <v>202011</v>
      </c>
      <c r="P541" s="4">
        <v>202012</v>
      </c>
      <c r="Q541" s="9">
        <f t="shared" si="16"/>
        <v>0</v>
      </c>
      <c r="R541">
        <v>2020</v>
      </c>
      <c r="S541">
        <v>2020</v>
      </c>
      <c r="T541" t="s">
        <v>281</v>
      </c>
      <c r="U541" s="14">
        <f t="shared" si="17"/>
        <v>5666.4210000000003</v>
      </c>
    </row>
    <row r="542" spans="1:21" x14ac:dyDescent="0.25">
      <c r="A542" t="s">
        <v>60</v>
      </c>
      <c r="B542" t="s">
        <v>61</v>
      </c>
      <c r="C542">
        <v>10025713</v>
      </c>
      <c r="D542" t="s">
        <v>137</v>
      </c>
      <c r="E542" t="s">
        <v>10</v>
      </c>
      <c r="F542" t="s">
        <v>138</v>
      </c>
      <c r="G542" s="9">
        <v>92018.83</v>
      </c>
      <c r="H542" s="9">
        <v>13802.824500000001</v>
      </c>
      <c r="I542">
        <v>13802.824500000001</v>
      </c>
      <c r="J542">
        <v>9201.8829999999998</v>
      </c>
      <c r="K542">
        <v>23004.7075</v>
      </c>
      <c r="L542">
        <v>18403.766</v>
      </c>
      <c r="M542">
        <v>13802.824500000001</v>
      </c>
      <c r="O542" s="6">
        <v>202011</v>
      </c>
      <c r="P542" s="4">
        <v>202012</v>
      </c>
      <c r="Q542" s="9">
        <f t="shared" si="16"/>
        <v>0</v>
      </c>
      <c r="R542">
        <v>2020</v>
      </c>
      <c r="S542">
        <v>2020</v>
      </c>
      <c r="T542" t="s">
        <v>281</v>
      </c>
      <c r="U542" s="14">
        <f t="shared" si="17"/>
        <v>13802.824500000001</v>
      </c>
    </row>
    <row r="543" spans="1:21" x14ac:dyDescent="0.25">
      <c r="A543" t="s">
        <v>60</v>
      </c>
      <c r="B543" t="s">
        <v>61</v>
      </c>
      <c r="C543">
        <v>10026945</v>
      </c>
      <c r="D543" t="s">
        <v>92</v>
      </c>
      <c r="E543" t="s">
        <v>10</v>
      </c>
      <c r="F543" t="s">
        <v>93</v>
      </c>
      <c r="G543" s="9">
        <v>141095.20000000001</v>
      </c>
      <c r="H543" s="9">
        <v>21164.28</v>
      </c>
      <c r="I543">
        <v>21164.28</v>
      </c>
      <c r="J543">
        <v>14109.52</v>
      </c>
      <c r="K543">
        <v>35273.800000000003</v>
      </c>
      <c r="L543">
        <v>28219.040000000001</v>
      </c>
      <c r="M543">
        <v>21164.28</v>
      </c>
      <c r="N543" s="9">
        <v>12698.57</v>
      </c>
      <c r="O543" s="6">
        <v>202011</v>
      </c>
      <c r="P543" s="4">
        <v>202012</v>
      </c>
      <c r="Q543" s="9">
        <f t="shared" si="16"/>
        <v>-12698.57</v>
      </c>
      <c r="R543">
        <v>2020</v>
      </c>
      <c r="S543">
        <v>2020</v>
      </c>
      <c r="T543" t="s">
        <v>281</v>
      </c>
      <c r="U543" s="14">
        <f t="shared" si="17"/>
        <v>8465.7099999999991</v>
      </c>
    </row>
    <row r="544" spans="1:21" x14ac:dyDescent="0.25">
      <c r="A544" t="s">
        <v>60</v>
      </c>
      <c r="B544" t="s">
        <v>61</v>
      </c>
      <c r="C544">
        <v>10026777</v>
      </c>
      <c r="D544" t="s">
        <v>98</v>
      </c>
      <c r="E544" t="s">
        <v>10</v>
      </c>
      <c r="F544" t="s">
        <v>99</v>
      </c>
      <c r="G544" s="9">
        <v>203785.35</v>
      </c>
      <c r="H544" s="9">
        <v>30567.802500000002</v>
      </c>
      <c r="I544">
        <v>30567.802500000002</v>
      </c>
      <c r="J544">
        <v>20378.535</v>
      </c>
      <c r="K544">
        <v>50946.337500000001</v>
      </c>
      <c r="L544">
        <v>40757.07</v>
      </c>
      <c r="M544">
        <v>30567.802500000002</v>
      </c>
      <c r="O544" s="6">
        <v>202011</v>
      </c>
      <c r="P544" s="4">
        <v>202012</v>
      </c>
      <c r="Q544" s="9">
        <f t="shared" si="16"/>
        <v>0</v>
      </c>
      <c r="R544">
        <v>2020</v>
      </c>
      <c r="S544">
        <v>2020</v>
      </c>
      <c r="T544" t="s">
        <v>281</v>
      </c>
      <c r="U544" s="14">
        <f t="shared" si="17"/>
        <v>30567.802500000002</v>
      </c>
    </row>
    <row r="545" spans="1:21" x14ac:dyDescent="0.25">
      <c r="A545" t="s">
        <v>60</v>
      </c>
      <c r="B545" t="s">
        <v>61</v>
      </c>
      <c r="C545">
        <v>10026965</v>
      </c>
      <c r="D545" t="s">
        <v>155</v>
      </c>
      <c r="E545" t="s">
        <v>10</v>
      </c>
      <c r="F545" t="s">
        <v>156</v>
      </c>
      <c r="G545" s="9">
        <v>25297.759999999998</v>
      </c>
      <c r="H545" s="9">
        <v>3794.6640000000002</v>
      </c>
      <c r="I545">
        <v>3794.6640000000002</v>
      </c>
      <c r="J545">
        <v>2529.7759999999998</v>
      </c>
      <c r="K545">
        <v>6324.44</v>
      </c>
      <c r="L545">
        <v>5059.5519999999997</v>
      </c>
      <c r="M545">
        <v>3794.6640000000002</v>
      </c>
      <c r="N545" s="9">
        <v>3794.6640000000002</v>
      </c>
      <c r="O545" s="6">
        <v>202011</v>
      </c>
      <c r="P545" s="4">
        <v>202012</v>
      </c>
      <c r="Q545" s="9">
        <f t="shared" si="16"/>
        <v>-3794.6640000000002</v>
      </c>
      <c r="R545">
        <v>2020</v>
      </c>
      <c r="S545">
        <v>2020</v>
      </c>
      <c r="T545" t="s">
        <v>281</v>
      </c>
      <c r="U545" s="14">
        <f t="shared" si="17"/>
        <v>0</v>
      </c>
    </row>
    <row r="546" spans="1:21" x14ac:dyDescent="0.25">
      <c r="A546" t="s">
        <v>60</v>
      </c>
      <c r="B546" t="s">
        <v>61</v>
      </c>
      <c r="C546">
        <v>10026964</v>
      </c>
      <c r="D546" t="s">
        <v>253</v>
      </c>
      <c r="E546" t="s">
        <v>10</v>
      </c>
      <c r="F546" t="s">
        <v>254</v>
      </c>
      <c r="G546" s="9">
        <v>74684.59</v>
      </c>
      <c r="H546" s="9">
        <v>11202.6885</v>
      </c>
      <c r="I546">
        <v>11202.6885</v>
      </c>
      <c r="J546">
        <v>7468.4589999999998</v>
      </c>
      <c r="K546">
        <v>18671.147499999999</v>
      </c>
      <c r="L546">
        <v>14936.918</v>
      </c>
      <c r="M546">
        <v>11202.6885</v>
      </c>
      <c r="N546" s="9">
        <v>11202.6885</v>
      </c>
      <c r="O546" s="6">
        <v>202011</v>
      </c>
      <c r="P546" s="4">
        <v>202012</v>
      </c>
      <c r="Q546" s="9">
        <f t="shared" si="16"/>
        <v>-11202.6885</v>
      </c>
      <c r="R546">
        <v>2020</v>
      </c>
      <c r="S546">
        <v>2020</v>
      </c>
      <c r="T546" t="s">
        <v>281</v>
      </c>
      <c r="U546" s="14">
        <f t="shared" si="17"/>
        <v>0</v>
      </c>
    </row>
    <row r="547" spans="1:21" x14ac:dyDescent="0.25">
      <c r="A547" t="s">
        <v>60</v>
      </c>
      <c r="B547" t="s">
        <v>61</v>
      </c>
      <c r="C547">
        <v>10025717</v>
      </c>
      <c r="D547" t="s">
        <v>101</v>
      </c>
      <c r="E547" t="s">
        <v>10</v>
      </c>
      <c r="F547" t="s">
        <v>102</v>
      </c>
      <c r="G547" s="9">
        <v>-55210.07</v>
      </c>
      <c r="H547" s="9">
        <v>-8281.5105000000003</v>
      </c>
      <c r="I547">
        <v>-8281.5105000000003</v>
      </c>
      <c r="J547">
        <v>-5521.0069999999996</v>
      </c>
      <c r="K547">
        <v>-13802.5175</v>
      </c>
      <c r="L547">
        <v>-11042.013999999999</v>
      </c>
      <c r="M547">
        <v>-8281.5105000000003</v>
      </c>
      <c r="O547" s="6">
        <v>202011</v>
      </c>
      <c r="P547" s="4">
        <v>202012</v>
      </c>
      <c r="Q547" s="9">
        <f t="shared" si="16"/>
        <v>0</v>
      </c>
      <c r="R547">
        <v>2020</v>
      </c>
      <c r="S547">
        <v>2020</v>
      </c>
      <c r="T547" t="s">
        <v>281</v>
      </c>
      <c r="U547" s="14">
        <f t="shared" si="17"/>
        <v>-8281.5105000000003</v>
      </c>
    </row>
    <row r="548" spans="1:21" x14ac:dyDescent="0.25">
      <c r="A548" t="s">
        <v>60</v>
      </c>
      <c r="B548" t="s">
        <v>61</v>
      </c>
      <c r="C548">
        <v>10026947</v>
      </c>
      <c r="D548" t="s">
        <v>182</v>
      </c>
      <c r="E548" t="s">
        <v>10</v>
      </c>
      <c r="F548" t="s">
        <v>183</v>
      </c>
      <c r="G548" s="9">
        <v>324.49</v>
      </c>
      <c r="H548" s="9">
        <v>48.673499999999997</v>
      </c>
      <c r="I548">
        <v>48.673499999999997</v>
      </c>
      <c r="J548">
        <v>32.448999999999998</v>
      </c>
      <c r="K548">
        <v>81.122500000000002</v>
      </c>
      <c r="L548">
        <v>64.897999999999996</v>
      </c>
      <c r="M548">
        <v>48.673499999999997</v>
      </c>
      <c r="O548" s="6">
        <v>202011</v>
      </c>
      <c r="P548" s="4">
        <v>202012</v>
      </c>
      <c r="Q548" s="9">
        <f t="shared" si="16"/>
        <v>0</v>
      </c>
      <c r="R548">
        <v>2020</v>
      </c>
      <c r="S548">
        <v>2020</v>
      </c>
      <c r="T548" t="s">
        <v>281</v>
      </c>
      <c r="U548" s="14">
        <f t="shared" si="17"/>
        <v>48.673499999999997</v>
      </c>
    </row>
    <row r="549" spans="1:21" x14ac:dyDescent="0.25">
      <c r="A549" t="s">
        <v>60</v>
      </c>
      <c r="B549" t="s">
        <v>61</v>
      </c>
      <c r="C549">
        <v>10026948</v>
      </c>
      <c r="D549" t="s">
        <v>251</v>
      </c>
      <c r="E549" t="s">
        <v>10</v>
      </c>
      <c r="F549" t="s">
        <v>252</v>
      </c>
      <c r="G549" s="9">
        <v>8071.28</v>
      </c>
      <c r="H549" s="9">
        <v>1210.692</v>
      </c>
      <c r="I549">
        <v>1210.692</v>
      </c>
      <c r="J549">
        <v>807.12800000000004</v>
      </c>
      <c r="K549">
        <v>2017.82</v>
      </c>
      <c r="L549">
        <v>1614.2560000000001</v>
      </c>
      <c r="M549">
        <v>1210.692</v>
      </c>
      <c r="O549" s="6">
        <v>202011</v>
      </c>
      <c r="P549" s="4">
        <v>202012</v>
      </c>
      <c r="Q549" s="9">
        <f t="shared" si="16"/>
        <v>0</v>
      </c>
      <c r="R549">
        <v>2020</v>
      </c>
      <c r="S549">
        <v>2020</v>
      </c>
      <c r="T549" t="s">
        <v>281</v>
      </c>
      <c r="U549" s="14">
        <f t="shared" si="17"/>
        <v>1210.692</v>
      </c>
    </row>
    <row r="550" spans="1:21" x14ac:dyDescent="0.25">
      <c r="A550" t="s">
        <v>60</v>
      </c>
      <c r="B550" t="s">
        <v>61</v>
      </c>
      <c r="C550">
        <v>10025719</v>
      </c>
      <c r="D550" t="s">
        <v>158</v>
      </c>
      <c r="E550" t="s">
        <v>10</v>
      </c>
      <c r="F550" t="s">
        <v>159</v>
      </c>
      <c r="G550" s="9">
        <v>28688.880000000001</v>
      </c>
      <c r="H550" s="9">
        <v>4303.3320000000003</v>
      </c>
      <c r="I550">
        <v>4303.3320000000003</v>
      </c>
      <c r="J550">
        <v>2868.8879999999999</v>
      </c>
      <c r="K550">
        <v>7172.22</v>
      </c>
      <c r="L550">
        <v>5737.7759999999998</v>
      </c>
      <c r="M550">
        <v>4303.3320000000003</v>
      </c>
      <c r="O550" s="6">
        <v>202011</v>
      </c>
      <c r="P550" s="4">
        <v>202012</v>
      </c>
      <c r="Q550" s="9">
        <f t="shared" si="16"/>
        <v>0</v>
      </c>
      <c r="R550">
        <v>2020</v>
      </c>
      <c r="S550">
        <v>2020</v>
      </c>
      <c r="T550" t="s">
        <v>281</v>
      </c>
      <c r="U550" s="14">
        <f t="shared" si="17"/>
        <v>4303.3320000000003</v>
      </c>
    </row>
    <row r="551" spans="1:21" x14ac:dyDescent="0.25">
      <c r="A551" t="s">
        <v>60</v>
      </c>
      <c r="B551" t="s">
        <v>61</v>
      </c>
      <c r="C551">
        <v>10025718</v>
      </c>
      <c r="D551" t="s">
        <v>223</v>
      </c>
      <c r="E551" t="s">
        <v>10</v>
      </c>
      <c r="F551" t="s">
        <v>224</v>
      </c>
      <c r="G551" s="9">
        <v>25147.24</v>
      </c>
      <c r="H551" s="9">
        <v>3772.0859999999998</v>
      </c>
      <c r="I551">
        <v>3772.0859999999998</v>
      </c>
      <c r="J551">
        <v>2514.7240000000002</v>
      </c>
      <c r="K551">
        <v>6286.81</v>
      </c>
      <c r="L551">
        <v>5029.4480000000003</v>
      </c>
      <c r="M551">
        <v>3772.0859999999998</v>
      </c>
      <c r="O551" s="6">
        <v>202011</v>
      </c>
      <c r="P551" s="4">
        <v>202012</v>
      </c>
      <c r="Q551" s="9">
        <f t="shared" si="16"/>
        <v>0</v>
      </c>
      <c r="R551">
        <v>2020</v>
      </c>
      <c r="S551">
        <v>2020</v>
      </c>
      <c r="T551" t="s">
        <v>281</v>
      </c>
      <c r="U551" s="14">
        <f t="shared" si="17"/>
        <v>3772.0859999999998</v>
      </c>
    </row>
    <row r="552" spans="1:21" x14ac:dyDescent="0.25">
      <c r="A552" t="s">
        <v>60</v>
      </c>
      <c r="B552" t="s">
        <v>61</v>
      </c>
      <c r="C552">
        <v>10026798</v>
      </c>
      <c r="D552" t="s">
        <v>13</v>
      </c>
      <c r="E552" t="s">
        <v>10</v>
      </c>
      <c r="F552" t="s">
        <v>14</v>
      </c>
      <c r="G552" s="9">
        <v>2083.8200000000002</v>
      </c>
      <c r="H552" s="9">
        <v>312.57299999999998</v>
      </c>
      <c r="I552">
        <v>312.57299999999998</v>
      </c>
      <c r="J552">
        <v>208.38200000000001</v>
      </c>
      <c r="K552">
        <v>520.95500000000004</v>
      </c>
      <c r="L552">
        <v>416.76400000000001</v>
      </c>
      <c r="M552">
        <v>312.57299999999998</v>
      </c>
      <c r="O552" s="6">
        <v>202011</v>
      </c>
      <c r="P552" s="4">
        <v>202012</v>
      </c>
      <c r="Q552" s="9">
        <f t="shared" si="16"/>
        <v>0</v>
      </c>
      <c r="R552">
        <v>2020</v>
      </c>
      <c r="S552">
        <v>2020</v>
      </c>
      <c r="T552" t="s">
        <v>281</v>
      </c>
      <c r="U552" s="14">
        <f t="shared" si="17"/>
        <v>312.57299999999998</v>
      </c>
    </row>
    <row r="553" spans="1:21" x14ac:dyDescent="0.25">
      <c r="A553" t="s">
        <v>60</v>
      </c>
      <c r="B553" t="s">
        <v>61</v>
      </c>
      <c r="C553">
        <v>10026985</v>
      </c>
      <c r="D553" t="s">
        <v>256</v>
      </c>
      <c r="E553" t="s">
        <v>10</v>
      </c>
      <c r="F553" t="s">
        <v>260</v>
      </c>
      <c r="G553" s="9">
        <v>64320</v>
      </c>
      <c r="H553" s="9">
        <v>9648</v>
      </c>
      <c r="I553">
        <v>9648</v>
      </c>
      <c r="J553">
        <v>6432</v>
      </c>
      <c r="K553">
        <v>16080</v>
      </c>
      <c r="L553">
        <v>12864</v>
      </c>
      <c r="M553">
        <v>9648</v>
      </c>
      <c r="O553" s="6">
        <v>202011</v>
      </c>
      <c r="P553" s="4">
        <v>202012</v>
      </c>
      <c r="Q553" s="9">
        <f t="shared" si="16"/>
        <v>0</v>
      </c>
      <c r="R553">
        <v>2020</v>
      </c>
      <c r="S553">
        <v>2020</v>
      </c>
      <c r="T553" t="s">
        <v>281</v>
      </c>
      <c r="U553" s="14">
        <f t="shared" si="17"/>
        <v>9648</v>
      </c>
    </row>
    <row r="554" spans="1:21" x14ac:dyDescent="0.25">
      <c r="A554" t="s">
        <v>60</v>
      </c>
      <c r="B554" t="s">
        <v>61</v>
      </c>
      <c r="C554">
        <v>10027001</v>
      </c>
      <c r="D554" t="s">
        <v>140</v>
      </c>
      <c r="E554" t="s">
        <v>10</v>
      </c>
      <c r="F554" t="s">
        <v>141</v>
      </c>
      <c r="G554" s="9">
        <v>402306.83</v>
      </c>
      <c r="H554" s="9">
        <v>60346.0245</v>
      </c>
      <c r="I554">
        <v>60346.0245</v>
      </c>
      <c r="J554">
        <v>40230.682999999997</v>
      </c>
      <c r="K554">
        <v>100576.7075</v>
      </c>
      <c r="L554">
        <v>80461.365999999995</v>
      </c>
      <c r="M554">
        <v>60346.0245</v>
      </c>
      <c r="O554" s="6">
        <v>202011</v>
      </c>
      <c r="P554" s="4">
        <v>202012</v>
      </c>
      <c r="Q554" s="9">
        <f t="shared" si="16"/>
        <v>0</v>
      </c>
      <c r="R554">
        <v>2020</v>
      </c>
      <c r="S554">
        <v>2020</v>
      </c>
      <c r="T554" t="s">
        <v>281</v>
      </c>
      <c r="U554" s="14">
        <f t="shared" si="17"/>
        <v>60346.0245</v>
      </c>
    </row>
    <row r="555" spans="1:21" x14ac:dyDescent="0.25">
      <c r="A555" t="s">
        <v>60</v>
      </c>
      <c r="B555" t="s">
        <v>61</v>
      </c>
      <c r="C555">
        <v>10026982</v>
      </c>
      <c r="D555" t="s">
        <v>214</v>
      </c>
      <c r="E555" t="s">
        <v>10</v>
      </c>
      <c r="F555" t="s">
        <v>215</v>
      </c>
      <c r="G555" s="9">
        <v>102586.5</v>
      </c>
      <c r="H555" s="9">
        <v>15387.975</v>
      </c>
      <c r="I555">
        <v>15387.975</v>
      </c>
      <c r="J555">
        <v>10258.65</v>
      </c>
      <c r="K555">
        <v>25646.625</v>
      </c>
      <c r="L555">
        <v>20517.3</v>
      </c>
      <c r="M555">
        <v>15387.975</v>
      </c>
      <c r="O555" s="6">
        <v>202011</v>
      </c>
      <c r="P555" s="4">
        <v>202012</v>
      </c>
      <c r="Q555" s="9">
        <f t="shared" si="16"/>
        <v>0</v>
      </c>
      <c r="R555">
        <v>2020</v>
      </c>
      <c r="S555">
        <v>2020</v>
      </c>
      <c r="T555" t="s">
        <v>281</v>
      </c>
      <c r="U555" s="14">
        <f t="shared" si="17"/>
        <v>15387.975</v>
      </c>
    </row>
    <row r="556" spans="1:21" x14ac:dyDescent="0.25">
      <c r="A556" t="s">
        <v>60</v>
      </c>
      <c r="B556" t="s">
        <v>61</v>
      </c>
      <c r="C556">
        <v>10026996</v>
      </c>
      <c r="D556" t="s">
        <v>231</v>
      </c>
      <c r="E556" t="s">
        <v>10</v>
      </c>
      <c r="F556" t="s">
        <v>232</v>
      </c>
      <c r="G556" s="9">
        <v>-1323.55</v>
      </c>
      <c r="H556" s="9">
        <v>-198.5325</v>
      </c>
      <c r="I556">
        <v>-198.5325</v>
      </c>
      <c r="J556">
        <v>-132.35499999999999</v>
      </c>
      <c r="K556">
        <v>-330.88749999999999</v>
      </c>
      <c r="L556">
        <v>-264.70999999999998</v>
      </c>
      <c r="M556">
        <v>-198.5325</v>
      </c>
      <c r="O556" s="6">
        <v>202011</v>
      </c>
      <c r="P556" s="4">
        <v>202012</v>
      </c>
      <c r="Q556" s="9">
        <f t="shared" si="16"/>
        <v>0</v>
      </c>
      <c r="R556">
        <v>2020</v>
      </c>
      <c r="S556">
        <v>2020</v>
      </c>
      <c r="T556" t="s">
        <v>281</v>
      </c>
      <c r="U556" s="14">
        <f t="shared" si="17"/>
        <v>-198.5325</v>
      </c>
    </row>
    <row r="557" spans="1:21" x14ac:dyDescent="0.25">
      <c r="A557" t="s">
        <v>60</v>
      </c>
      <c r="B557" t="s">
        <v>61</v>
      </c>
      <c r="C557">
        <v>10026979</v>
      </c>
      <c r="D557" t="s">
        <v>176</v>
      </c>
      <c r="E557" t="s">
        <v>10</v>
      </c>
      <c r="F557" t="s">
        <v>177</v>
      </c>
      <c r="G557" s="9">
        <v>65090.01</v>
      </c>
      <c r="H557" s="9">
        <v>9763.5015000000003</v>
      </c>
      <c r="I557">
        <v>9763.5015000000003</v>
      </c>
      <c r="J557">
        <v>6509.0010000000002</v>
      </c>
      <c r="K557">
        <v>16272.502500000001</v>
      </c>
      <c r="L557">
        <v>13018.002</v>
      </c>
      <c r="M557">
        <v>9763.5015000000003</v>
      </c>
      <c r="O557" s="6">
        <v>202011</v>
      </c>
      <c r="P557" s="4">
        <v>202012</v>
      </c>
      <c r="Q557" s="9">
        <f t="shared" si="16"/>
        <v>0</v>
      </c>
      <c r="R557">
        <v>2020</v>
      </c>
      <c r="S557">
        <v>2020</v>
      </c>
      <c r="T557" t="s">
        <v>281</v>
      </c>
      <c r="U557" s="14">
        <f t="shared" si="17"/>
        <v>9763.5015000000003</v>
      </c>
    </row>
    <row r="558" spans="1:21" x14ac:dyDescent="0.25">
      <c r="A558" t="s">
        <v>60</v>
      </c>
      <c r="B558" t="s">
        <v>61</v>
      </c>
      <c r="C558">
        <v>10026958</v>
      </c>
      <c r="D558" t="s">
        <v>258</v>
      </c>
      <c r="E558" t="s">
        <v>10</v>
      </c>
      <c r="F558" t="s">
        <v>263</v>
      </c>
      <c r="G558" s="9">
        <v>5282.33</v>
      </c>
      <c r="H558" s="9">
        <v>792.34950000000003</v>
      </c>
      <c r="I558">
        <v>792.34950000000003</v>
      </c>
      <c r="J558">
        <v>528.23299999999995</v>
      </c>
      <c r="K558">
        <v>1320.5825</v>
      </c>
      <c r="L558">
        <v>1056.4659999999999</v>
      </c>
      <c r="M558">
        <v>792.34950000000003</v>
      </c>
      <c r="N558" s="9">
        <v>792.34950000000003</v>
      </c>
      <c r="O558" s="6">
        <v>202011</v>
      </c>
      <c r="P558" s="4">
        <v>202012</v>
      </c>
      <c r="Q558" s="9">
        <f t="shared" si="16"/>
        <v>-792.34950000000003</v>
      </c>
      <c r="R558">
        <v>2020</v>
      </c>
      <c r="S558">
        <v>2020</v>
      </c>
      <c r="T558" t="s">
        <v>281</v>
      </c>
      <c r="U558" s="14">
        <f t="shared" si="17"/>
        <v>0</v>
      </c>
    </row>
    <row r="559" spans="1:21" x14ac:dyDescent="0.25">
      <c r="A559" t="s">
        <v>60</v>
      </c>
      <c r="B559" t="s">
        <v>61</v>
      </c>
      <c r="C559">
        <v>10026953</v>
      </c>
      <c r="D559" t="s">
        <v>188</v>
      </c>
      <c r="E559" t="s">
        <v>10</v>
      </c>
      <c r="F559" t="s">
        <v>189</v>
      </c>
      <c r="G559" s="9">
        <v>39702.42</v>
      </c>
      <c r="H559" s="9">
        <v>5955.3630000000003</v>
      </c>
      <c r="I559">
        <v>5955.3630000000003</v>
      </c>
      <c r="J559">
        <v>3970.2420000000002</v>
      </c>
      <c r="K559">
        <v>9925.6049999999996</v>
      </c>
      <c r="L559">
        <v>7940.4840000000004</v>
      </c>
      <c r="M559">
        <v>5955.3630000000003</v>
      </c>
      <c r="O559" s="6">
        <v>202011</v>
      </c>
      <c r="P559" s="4">
        <v>202012</v>
      </c>
      <c r="Q559" s="9">
        <f t="shared" si="16"/>
        <v>0</v>
      </c>
      <c r="R559">
        <v>2020</v>
      </c>
      <c r="S559">
        <v>2020</v>
      </c>
      <c r="T559" t="s">
        <v>281</v>
      </c>
      <c r="U559" s="14">
        <f t="shared" si="17"/>
        <v>5955.3630000000003</v>
      </c>
    </row>
    <row r="560" spans="1:21" x14ac:dyDescent="0.25">
      <c r="A560" t="s">
        <v>60</v>
      </c>
      <c r="B560" t="s">
        <v>61</v>
      </c>
      <c r="C560">
        <v>10027051</v>
      </c>
      <c r="D560" t="s">
        <v>226</v>
      </c>
      <c r="E560" t="s">
        <v>10</v>
      </c>
      <c r="F560" t="s">
        <v>227</v>
      </c>
      <c r="G560" s="9">
        <v>9002.7199999999993</v>
      </c>
      <c r="H560" s="9">
        <v>1350.4079999999999</v>
      </c>
      <c r="I560">
        <v>1350.4079999999999</v>
      </c>
      <c r="J560">
        <v>900.27200000000005</v>
      </c>
      <c r="K560">
        <v>2250.6799999999998</v>
      </c>
      <c r="L560">
        <v>1800.5440000000001</v>
      </c>
      <c r="M560">
        <v>1350.4079999999999</v>
      </c>
      <c r="O560" s="6">
        <v>202011</v>
      </c>
      <c r="P560" s="4">
        <v>202012</v>
      </c>
      <c r="Q560" s="9">
        <f t="shared" si="16"/>
        <v>0</v>
      </c>
      <c r="R560">
        <v>2020</v>
      </c>
      <c r="S560">
        <v>2020</v>
      </c>
      <c r="T560" t="s">
        <v>281</v>
      </c>
      <c r="U560" s="14">
        <f t="shared" si="17"/>
        <v>1350.4079999999999</v>
      </c>
    </row>
    <row r="561" spans="1:21" x14ac:dyDescent="0.25">
      <c r="A561" t="s">
        <v>60</v>
      </c>
      <c r="B561" t="s">
        <v>61</v>
      </c>
      <c r="C561">
        <v>10026955</v>
      </c>
      <c r="D561" t="s">
        <v>104</v>
      </c>
      <c r="E561" t="s">
        <v>10</v>
      </c>
      <c r="F561" t="s">
        <v>105</v>
      </c>
      <c r="G561" s="9">
        <v>41020.94</v>
      </c>
      <c r="H561" s="9">
        <v>6153.1409999999996</v>
      </c>
      <c r="I561">
        <v>6153.1409999999996</v>
      </c>
      <c r="J561">
        <v>4102.0940000000001</v>
      </c>
      <c r="K561">
        <v>10255.235000000001</v>
      </c>
      <c r="L561">
        <v>8204.1880000000001</v>
      </c>
      <c r="M561">
        <v>6153.1409999999996</v>
      </c>
      <c r="O561" s="6">
        <v>202011</v>
      </c>
      <c r="P561" s="4">
        <v>202012</v>
      </c>
      <c r="Q561" s="9">
        <f t="shared" si="16"/>
        <v>0</v>
      </c>
      <c r="R561">
        <v>2020</v>
      </c>
      <c r="S561">
        <v>2020</v>
      </c>
      <c r="T561" t="s">
        <v>281</v>
      </c>
      <c r="U561" s="14">
        <f t="shared" si="17"/>
        <v>6153.1409999999996</v>
      </c>
    </row>
    <row r="562" spans="1:21" x14ac:dyDescent="0.25">
      <c r="A562" t="s">
        <v>60</v>
      </c>
      <c r="B562" t="s">
        <v>61</v>
      </c>
      <c r="C562">
        <v>10027023</v>
      </c>
      <c r="D562" t="s">
        <v>134</v>
      </c>
      <c r="E562" t="s">
        <v>10</v>
      </c>
      <c r="F562" t="s">
        <v>135</v>
      </c>
      <c r="G562" s="9">
        <v>43875</v>
      </c>
      <c r="H562" s="9">
        <v>6581.25</v>
      </c>
      <c r="I562">
        <v>6581.25</v>
      </c>
      <c r="J562">
        <v>4387.5</v>
      </c>
      <c r="K562">
        <v>10968.75</v>
      </c>
      <c r="L562">
        <v>8775</v>
      </c>
      <c r="M562">
        <v>6581.25</v>
      </c>
      <c r="O562" s="6">
        <v>202011</v>
      </c>
      <c r="P562" s="4">
        <v>202012</v>
      </c>
      <c r="Q562" s="9">
        <f t="shared" si="16"/>
        <v>0</v>
      </c>
      <c r="R562">
        <v>2020</v>
      </c>
      <c r="S562">
        <v>2020</v>
      </c>
      <c r="T562" t="s">
        <v>281</v>
      </c>
      <c r="U562" s="14">
        <f t="shared" si="17"/>
        <v>6581.25</v>
      </c>
    </row>
    <row r="563" spans="1:21" x14ac:dyDescent="0.25">
      <c r="A563" t="s">
        <v>60</v>
      </c>
      <c r="B563" t="s">
        <v>61</v>
      </c>
      <c r="C563">
        <v>10027022</v>
      </c>
      <c r="D563" t="s">
        <v>146</v>
      </c>
      <c r="E563" t="s">
        <v>10</v>
      </c>
      <c r="F563" t="s">
        <v>147</v>
      </c>
      <c r="G563" s="9">
        <v>332828.40000000002</v>
      </c>
      <c r="H563" s="9">
        <v>49924.26</v>
      </c>
      <c r="I563">
        <v>49924.26</v>
      </c>
      <c r="J563">
        <v>33282.839999999997</v>
      </c>
      <c r="K563">
        <v>83207.100000000006</v>
      </c>
      <c r="L563">
        <v>66565.679999999993</v>
      </c>
      <c r="M563">
        <v>49924.26</v>
      </c>
      <c r="O563" s="6">
        <v>202011</v>
      </c>
      <c r="P563" s="4">
        <v>202012</v>
      </c>
      <c r="Q563" s="9">
        <f t="shared" si="16"/>
        <v>0</v>
      </c>
      <c r="R563">
        <v>2020</v>
      </c>
      <c r="S563">
        <v>2020</v>
      </c>
      <c r="T563" t="s">
        <v>281</v>
      </c>
      <c r="U563" s="14">
        <f t="shared" si="17"/>
        <v>49924.26</v>
      </c>
    </row>
    <row r="564" spans="1:21" x14ac:dyDescent="0.25">
      <c r="A564" t="s">
        <v>60</v>
      </c>
      <c r="B564" t="s">
        <v>61</v>
      </c>
      <c r="C564">
        <v>10026188</v>
      </c>
      <c r="D564" t="s">
        <v>22</v>
      </c>
      <c r="E564" t="s">
        <v>10</v>
      </c>
      <c r="F564" t="s">
        <v>23</v>
      </c>
      <c r="G564" s="9">
        <v>11815.95</v>
      </c>
      <c r="H564" s="9">
        <v>1772.3924999999999</v>
      </c>
      <c r="I564">
        <v>1772.3924999999999</v>
      </c>
      <c r="J564">
        <v>1181.595</v>
      </c>
      <c r="K564">
        <v>2953.9875000000002</v>
      </c>
      <c r="L564">
        <v>2363.19</v>
      </c>
      <c r="M564">
        <v>1772.3924999999999</v>
      </c>
      <c r="O564" s="6">
        <v>202011</v>
      </c>
      <c r="P564" s="4">
        <v>202012</v>
      </c>
      <c r="Q564" s="9">
        <f t="shared" si="16"/>
        <v>0</v>
      </c>
      <c r="R564">
        <v>2020</v>
      </c>
      <c r="S564">
        <v>2020</v>
      </c>
      <c r="T564" t="s">
        <v>281</v>
      </c>
      <c r="U564" s="14">
        <f t="shared" si="17"/>
        <v>1772.3924999999999</v>
      </c>
    </row>
    <row r="565" spans="1:21" x14ac:dyDescent="0.25">
      <c r="A565" t="s">
        <v>60</v>
      </c>
      <c r="B565" t="s">
        <v>61</v>
      </c>
      <c r="C565">
        <v>10026970</v>
      </c>
      <c r="D565" t="s">
        <v>161</v>
      </c>
      <c r="E565" t="s">
        <v>10</v>
      </c>
      <c r="F565" t="s">
        <v>162</v>
      </c>
      <c r="G565" s="9">
        <v>57733.23</v>
      </c>
      <c r="H565" s="9">
        <v>8659.9845000000005</v>
      </c>
      <c r="I565">
        <v>8659.9845000000005</v>
      </c>
      <c r="J565">
        <v>5773.3230000000003</v>
      </c>
      <c r="K565">
        <v>14433.307500000001</v>
      </c>
      <c r="L565">
        <v>11546.646000000001</v>
      </c>
      <c r="M565">
        <v>8659.9845000000005</v>
      </c>
      <c r="O565" s="6">
        <v>202011</v>
      </c>
      <c r="P565" s="4">
        <v>202012</v>
      </c>
      <c r="Q565" s="9">
        <f t="shared" si="16"/>
        <v>0</v>
      </c>
      <c r="R565">
        <v>2020</v>
      </c>
      <c r="S565">
        <v>2020</v>
      </c>
      <c r="T565" t="s">
        <v>281</v>
      </c>
      <c r="U565" s="14">
        <f t="shared" si="17"/>
        <v>8659.9845000000005</v>
      </c>
    </row>
    <row r="566" spans="1:21" x14ac:dyDescent="0.25">
      <c r="A566" t="s">
        <v>60</v>
      </c>
      <c r="B566" t="s">
        <v>61</v>
      </c>
      <c r="C566">
        <v>10026952</v>
      </c>
      <c r="D566" t="s">
        <v>107</v>
      </c>
      <c r="E566" t="s">
        <v>10</v>
      </c>
      <c r="F566" t="s">
        <v>108</v>
      </c>
      <c r="G566" s="9">
        <v>1346083.8</v>
      </c>
      <c r="H566" s="9">
        <v>201912.57</v>
      </c>
      <c r="I566">
        <v>201912.57</v>
      </c>
      <c r="J566">
        <v>134608.38</v>
      </c>
      <c r="K566">
        <v>336520.95</v>
      </c>
      <c r="L566">
        <v>269216.76</v>
      </c>
      <c r="M566">
        <v>201912.57</v>
      </c>
      <c r="N566" s="9">
        <v>201912.57</v>
      </c>
      <c r="O566" s="6">
        <v>202011</v>
      </c>
      <c r="P566" s="4">
        <v>202012</v>
      </c>
      <c r="Q566" s="9">
        <f t="shared" si="16"/>
        <v>-201912.57</v>
      </c>
      <c r="R566">
        <v>2020</v>
      </c>
      <c r="S566">
        <v>2020</v>
      </c>
      <c r="T566" t="s">
        <v>281</v>
      </c>
      <c r="U566" s="14">
        <f t="shared" si="17"/>
        <v>0</v>
      </c>
    </row>
    <row r="567" spans="1:21" x14ac:dyDescent="0.25">
      <c r="A567" t="s">
        <v>60</v>
      </c>
      <c r="B567" t="s">
        <v>61</v>
      </c>
      <c r="C567">
        <v>10025865</v>
      </c>
      <c r="D567" t="s">
        <v>167</v>
      </c>
      <c r="E567" t="s">
        <v>10</v>
      </c>
      <c r="F567" t="s">
        <v>197</v>
      </c>
      <c r="G567" s="9">
        <v>7127.04</v>
      </c>
      <c r="H567" s="9">
        <v>1069.056</v>
      </c>
      <c r="I567">
        <v>1069.056</v>
      </c>
      <c r="J567">
        <v>712.70399999999995</v>
      </c>
      <c r="K567">
        <v>1781.76</v>
      </c>
      <c r="L567">
        <v>1425.4079999999999</v>
      </c>
      <c r="M567">
        <v>1069.056</v>
      </c>
      <c r="O567" s="6">
        <v>202011</v>
      </c>
      <c r="P567" s="4">
        <v>202012</v>
      </c>
      <c r="Q567" s="9">
        <f t="shared" si="16"/>
        <v>0</v>
      </c>
      <c r="R567">
        <v>2020</v>
      </c>
      <c r="S567">
        <v>2020</v>
      </c>
      <c r="T567" t="s">
        <v>281</v>
      </c>
      <c r="U567" s="14">
        <f t="shared" si="17"/>
        <v>1069.056</v>
      </c>
    </row>
    <row r="568" spans="1:21" x14ac:dyDescent="0.25">
      <c r="A568" t="s">
        <v>60</v>
      </c>
      <c r="B568" t="s">
        <v>61</v>
      </c>
      <c r="C568">
        <v>10025932</v>
      </c>
      <c r="D568" t="s">
        <v>167</v>
      </c>
      <c r="E568" t="s">
        <v>10</v>
      </c>
      <c r="F568" t="s">
        <v>168</v>
      </c>
      <c r="G568" s="9">
        <v>7306.03</v>
      </c>
      <c r="H568" s="9">
        <v>1095.9045000000001</v>
      </c>
      <c r="I568">
        <v>1095.9045000000001</v>
      </c>
      <c r="J568">
        <v>730.60299999999995</v>
      </c>
      <c r="K568">
        <v>1826.5074999999999</v>
      </c>
      <c r="L568">
        <v>1461.2059999999999</v>
      </c>
      <c r="M568">
        <v>1095.9045000000001</v>
      </c>
      <c r="O568" s="6">
        <v>202011</v>
      </c>
      <c r="P568" s="4">
        <v>202012</v>
      </c>
      <c r="Q568" s="9">
        <f t="shared" si="16"/>
        <v>0</v>
      </c>
      <c r="R568">
        <v>2020</v>
      </c>
      <c r="S568">
        <v>2020</v>
      </c>
      <c r="T568" t="s">
        <v>281</v>
      </c>
      <c r="U568" s="14">
        <f t="shared" si="17"/>
        <v>1095.9045000000001</v>
      </c>
    </row>
    <row r="569" spans="1:21" x14ac:dyDescent="0.25">
      <c r="A569" t="s">
        <v>60</v>
      </c>
      <c r="B569" t="s">
        <v>61</v>
      </c>
      <c r="C569">
        <v>10026160</v>
      </c>
      <c r="D569" t="s">
        <v>110</v>
      </c>
      <c r="E569" t="s">
        <v>10</v>
      </c>
      <c r="F569" t="s">
        <v>111</v>
      </c>
      <c r="G569" s="9">
        <v>24454.959999999999</v>
      </c>
      <c r="H569" s="9">
        <v>3668.2440000000001</v>
      </c>
      <c r="I569">
        <v>3668.2440000000001</v>
      </c>
      <c r="J569">
        <v>2445.4960000000001</v>
      </c>
      <c r="K569">
        <v>6113.74</v>
      </c>
      <c r="L569">
        <v>4890.9920000000002</v>
      </c>
      <c r="M569">
        <v>3668.2440000000001</v>
      </c>
      <c r="O569" s="6">
        <v>202011</v>
      </c>
      <c r="P569" s="4">
        <v>202012</v>
      </c>
      <c r="Q569" s="9">
        <f t="shared" si="16"/>
        <v>0</v>
      </c>
      <c r="R569">
        <v>2020</v>
      </c>
      <c r="S569">
        <v>2020</v>
      </c>
      <c r="T569" t="s">
        <v>281</v>
      </c>
      <c r="U569" s="14">
        <f t="shared" si="17"/>
        <v>3668.2440000000001</v>
      </c>
    </row>
    <row r="570" spans="1:21" x14ac:dyDescent="0.25">
      <c r="A570" t="s">
        <v>60</v>
      </c>
      <c r="B570" t="s">
        <v>61</v>
      </c>
      <c r="C570">
        <v>10025711</v>
      </c>
      <c r="D570" t="s">
        <v>113</v>
      </c>
      <c r="E570" t="s">
        <v>10</v>
      </c>
      <c r="F570" t="s">
        <v>114</v>
      </c>
      <c r="G570" s="9">
        <v>1679403.86</v>
      </c>
      <c r="H570" s="9">
        <v>251910.579</v>
      </c>
      <c r="I570">
        <v>251910.579</v>
      </c>
      <c r="J570">
        <v>167940.386</v>
      </c>
      <c r="K570">
        <v>419850.96500000003</v>
      </c>
      <c r="L570">
        <v>335880.772</v>
      </c>
      <c r="M570">
        <v>251910.579</v>
      </c>
      <c r="N570" s="9">
        <v>0</v>
      </c>
      <c r="O570" s="6">
        <v>202011</v>
      </c>
      <c r="P570" s="4">
        <v>202012</v>
      </c>
      <c r="Q570" s="9">
        <f t="shared" si="16"/>
        <v>0</v>
      </c>
      <c r="R570">
        <v>2020</v>
      </c>
      <c r="S570">
        <v>2020</v>
      </c>
      <c r="T570" t="s">
        <v>280</v>
      </c>
      <c r="U570" s="14">
        <f t="shared" si="17"/>
        <v>251910.579</v>
      </c>
    </row>
    <row r="571" spans="1:21" x14ac:dyDescent="0.25">
      <c r="A571" t="s">
        <v>60</v>
      </c>
      <c r="B571" t="s">
        <v>61</v>
      </c>
      <c r="C571">
        <v>10026984</v>
      </c>
      <c r="D571" t="s">
        <v>143</v>
      </c>
      <c r="E571" t="s">
        <v>10</v>
      </c>
      <c r="F571" t="s">
        <v>144</v>
      </c>
      <c r="G571" s="9">
        <v>-25.49</v>
      </c>
      <c r="H571" s="9">
        <v>-3.8235000000000001</v>
      </c>
      <c r="I571">
        <v>-3.8235000000000001</v>
      </c>
      <c r="J571">
        <v>-2.5489999999999999</v>
      </c>
      <c r="K571">
        <v>-6.3724999999999996</v>
      </c>
      <c r="L571">
        <v>-5.0979999999999999</v>
      </c>
      <c r="M571">
        <v>-3.8235000000000001</v>
      </c>
      <c r="O571" s="6">
        <v>202011</v>
      </c>
      <c r="P571" s="4">
        <v>202012</v>
      </c>
      <c r="Q571" s="9">
        <f t="shared" si="16"/>
        <v>0</v>
      </c>
      <c r="R571">
        <v>2020</v>
      </c>
      <c r="S571">
        <v>2020</v>
      </c>
      <c r="T571" t="s">
        <v>281</v>
      </c>
      <c r="U571" s="14">
        <f t="shared" si="17"/>
        <v>-3.8235000000000001</v>
      </c>
    </row>
    <row r="572" spans="1:21" x14ac:dyDescent="0.25">
      <c r="A572" t="s">
        <v>60</v>
      </c>
      <c r="B572" t="s">
        <v>61</v>
      </c>
      <c r="C572">
        <v>10026951</v>
      </c>
      <c r="D572" t="s">
        <v>116</v>
      </c>
      <c r="E572" t="s">
        <v>10</v>
      </c>
      <c r="F572" t="s">
        <v>117</v>
      </c>
      <c r="G572" s="9">
        <v>911433.44</v>
      </c>
      <c r="H572" s="9">
        <v>136715.016</v>
      </c>
      <c r="I572">
        <v>136715.016</v>
      </c>
      <c r="J572">
        <v>91143.343999999997</v>
      </c>
      <c r="K572">
        <v>227858.36</v>
      </c>
      <c r="L572">
        <v>182286.68799999999</v>
      </c>
      <c r="M572">
        <v>136715.016</v>
      </c>
      <c r="N572" s="9">
        <v>82029.009999999995</v>
      </c>
      <c r="O572" s="6">
        <v>202011</v>
      </c>
      <c r="P572" s="4">
        <v>202012</v>
      </c>
      <c r="Q572" s="9">
        <f t="shared" si="16"/>
        <v>-82029.009999999995</v>
      </c>
      <c r="R572">
        <v>2020</v>
      </c>
      <c r="S572">
        <v>2020</v>
      </c>
      <c r="T572" t="s">
        <v>281</v>
      </c>
      <c r="U572" s="14">
        <f t="shared" si="17"/>
        <v>54686.006000000008</v>
      </c>
    </row>
    <row r="573" spans="1:21" x14ac:dyDescent="0.25">
      <c r="A573" t="s">
        <v>60</v>
      </c>
      <c r="B573" t="s">
        <v>61</v>
      </c>
      <c r="C573">
        <v>10026849</v>
      </c>
      <c r="D573" t="s">
        <v>119</v>
      </c>
      <c r="E573" t="s">
        <v>10</v>
      </c>
      <c r="F573" t="s">
        <v>120</v>
      </c>
      <c r="G573" s="9">
        <v>76384.570000000007</v>
      </c>
      <c r="H573" s="9">
        <v>11457.6855</v>
      </c>
      <c r="I573">
        <v>11457.6855</v>
      </c>
      <c r="J573">
        <v>7638.4570000000003</v>
      </c>
      <c r="K573">
        <v>19096.142500000002</v>
      </c>
      <c r="L573">
        <v>15276.914000000001</v>
      </c>
      <c r="M573">
        <v>11457.6855</v>
      </c>
      <c r="O573" s="6">
        <v>202011</v>
      </c>
      <c r="P573" s="4">
        <v>202012</v>
      </c>
      <c r="Q573" s="9">
        <f t="shared" si="16"/>
        <v>0</v>
      </c>
      <c r="R573">
        <v>2020</v>
      </c>
      <c r="S573">
        <v>2020</v>
      </c>
      <c r="T573" t="s">
        <v>281</v>
      </c>
      <c r="U573" s="14">
        <f t="shared" si="17"/>
        <v>11457.6855</v>
      </c>
    </row>
    <row r="574" spans="1:21" x14ac:dyDescent="0.25">
      <c r="A574" t="s">
        <v>60</v>
      </c>
      <c r="B574" t="s">
        <v>61</v>
      </c>
      <c r="C574">
        <v>10026971</v>
      </c>
      <c r="D574" t="s">
        <v>220</v>
      </c>
      <c r="E574" t="s">
        <v>10</v>
      </c>
      <c r="F574" t="s">
        <v>221</v>
      </c>
      <c r="G574" s="9">
        <v>14580.21</v>
      </c>
      <c r="H574" s="9">
        <v>2187.0315000000001</v>
      </c>
      <c r="I574">
        <v>2187.0315000000001</v>
      </c>
      <c r="J574">
        <v>1458.021</v>
      </c>
      <c r="K574">
        <v>3645.0524999999998</v>
      </c>
      <c r="L574">
        <v>2916.0419999999999</v>
      </c>
      <c r="M574">
        <v>2187.0315000000001</v>
      </c>
      <c r="O574" s="6">
        <v>202011</v>
      </c>
      <c r="P574" s="4">
        <v>202012</v>
      </c>
      <c r="Q574" s="9">
        <f t="shared" si="16"/>
        <v>0</v>
      </c>
      <c r="R574">
        <v>2020</v>
      </c>
      <c r="S574">
        <v>2020</v>
      </c>
      <c r="T574" t="s">
        <v>281</v>
      </c>
      <c r="U574" s="14">
        <f t="shared" si="17"/>
        <v>2187.0315000000001</v>
      </c>
    </row>
    <row r="575" spans="1:21" x14ac:dyDescent="0.25">
      <c r="A575" t="s">
        <v>60</v>
      </c>
      <c r="B575" t="s">
        <v>61</v>
      </c>
      <c r="C575">
        <v>10026957</v>
      </c>
      <c r="D575" t="s">
        <v>86</v>
      </c>
      <c r="E575" t="s">
        <v>10</v>
      </c>
      <c r="F575" t="s">
        <v>87</v>
      </c>
      <c r="G575" s="9">
        <v>16778.91</v>
      </c>
      <c r="H575" s="9">
        <v>2516.8364999999999</v>
      </c>
      <c r="I575">
        <v>2516.8364999999999</v>
      </c>
      <c r="J575">
        <v>1677.8910000000001</v>
      </c>
      <c r="K575">
        <v>4194.7275</v>
      </c>
      <c r="L575">
        <v>3355.7820000000002</v>
      </c>
      <c r="M575">
        <v>2516.8364999999999</v>
      </c>
      <c r="O575" s="6">
        <v>202011</v>
      </c>
      <c r="P575" s="4">
        <v>202012</v>
      </c>
      <c r="Q575" s="9">
        <f t="shared" si="16"/>
        <v>0</v>
      </c>
      <c r="R575">
        <v>2020</v>
      </c>
      <c r="S575">
        <v>2020</v>
      </c>
      <c r="T575" t="s">
        <v>281</v>
      </c>
      <c r="U575" s="14">
        <f t="shared" si="17"/>
        <v>2516.8364999999999</v>
      </c>
    </row>
    <row r="576" spans="1:21" x14ac:dyDescent="0.25">
      <c r="A576" t="s">
        <v>60</v>
      </c>
      <c r="B576" t="s">
        <v>61</v>
      </c>
      <c r="C576">
        <v>10026995</v>
      </c>
      <c r="D576" t="s">
        <v>241</v>
      </c>
      <c r="E576" t="s">
        <v>10</v>
      </c>
      <c r="F576" t="s">
        <v>242</v>
      </c>
      <c r="G576" s="9">
        <v>11496.25</v>
      </c>
      <c r="H576" s="9">
        <v>1724.4375</v>
      </c>
      <c r="I576">
        <v>1724.4375</v>
      </c>
      <c r="J576">
        <v>1149.625</v>
      </c>
      <c r="K576">
        <v>2874.0625</v>
      </c>
      <c r="L576">
        <v>2299.25</v>
      </c>
      <c r="M576">
        <v>1724.4375</v>
      </c>
      <c r="N576" s="9">
        <v>1724.4375</v>
      </c>
      <c r="O576" s="6">
        <v>202011</v>
      </c>
      <c r="P576" s="4">
        <v>202012</v>
      </c>
      <c r="Q576" s="9">
        <f t="shared" si="16"/>
        <v>-1724.4375</v>
      </c>
      <c r="R576">
        <v>2020</v>
      </c>
      <c r="S576">
        <v>2020</v>
      </c>
      <c r="T576" t="s">
        <v>281</v>
      </c>
      <c r="U576" s="14">
        <f t="shared" si="17"/>
        <v>0</v>
      </c>
    </row>
    <row r="577" spans="1:21" x14ac:dyDescent="0.25">
      <c r="A577" t="s">
        <v>60</v>
      </c>
      <c r="B577" t="s">
        <v>61</v>
      </c>
      <c r="C577">
        <v>10026994</v>
      </c>
      <c r="D577" t="s">
        <v>202</v>
      </c>
      <c r="E577" t="s">
        <v>10</v>
      </c>
      <c r="F577" t="s">
        <v>203</v>
      </c>
      <c r="G577" s="9">
        <v>72.14</v>
      </c>
      <c r="H577" s="9">
        <v>10.821</v>
      </c>
      <c r="I577">
        <v>10.821</v>
      </c>
      <c r="J577">
        <v>7.2140000000000004</v>
      </c>
      <c r="K577">
        <v>18.035</v>
      </c>
      <c r="L577">
        <v>14.428000000000001</v>
      </c>
      <c r="M577">
        <v>10.821</v>
      </c>
      <c r="O577" s="6">
        <v>202011</v>
      </c>
      <c r="P577" s="4">
        <v>202012</v>
      </c>
      <c r="Q577" s="9">
        <f t="shared" si="16"/>
        <v>0</v>
      </c>
      <c r="R577">
        <v>2020</v>
      </c>
      <c r="S577">
        <v>2020</v>
      </c>
      <c r="T577" t="s">
        <v>281</v>
      </c>
      <c r="U577" s="14">
        <f t="shared" si="17"/>
        <v>10.821</v>
      </c>
    </row>
    <row r="578" spans="1:21" x14ac:dyDescent="0.25">
      <c r="A578" t="s">
        <v>60</v>
      </c>
      <c r="B578" t="s">
        <v>61</v>
      </c>
      <c r="C578">
        <v>10026988</v>
      </c>
      <c r="D578" t="s">
        <v>249</v>
      </c>
      <c r="E578" t="s">
        <v>10</v>
      </c>
      <c r="F578" t="s">
        <v>250</v>
      </c>
      <c r="G578" s="9">
        <v>80000</v>
      </c>
      <c r="H578" s="9">
        <v>12000</v>
      </c>
      <c r="I578">
        <v>12000</v>
      </c>
      <c r="J578">
        <v>8000</v>
      </c>
      <c r="K578">
        <v>20000</v>
      </c>
      <c r="L578">
        <v>16000</v>
      </c>
      <c r="M578">
        <v>12000</v>
      </c>
      <c r="O578" s="6">
        <v>202011</v>
      </c>
      <c r="P578" s="4">
        <v>202012</v>
      </c>
      <c r="Q578" s="9">
        <f t="shared" si="16"/>
        <v>0</v>
      </c>
      <c r="R578">
        <v>2020</v>
      </c>
      <c r="S578">
        <v>2020</v>
      </c>
      <c r="T578" t="s">
        <v>281</v>
      </c>
      <c r="U578" s="14">
        <f t="shared" si="17"/>
        <v>12000</v>
      </c>
    </row>
    <row r="579" spans="1:21" x14ac:dyDescent="0.25">
      <c r="A579" t="s">
        <v>60</v>
      </c>
      <c r="B579" t="s">
        <v>61</v>
      </c>
      <c r="C579">
        <v>10026939</v>
      </c>
      <c r="D579" t="s">
        <v>179</v>
      </c>
      <c r="E579" t="s">
        <v>10</v>
      </c>
      <c r="F579" t="s">
        <v>180</v>
      </c>
      <c r="G579" s="9">
        <v>269913.27</v>
      </c>
      <c r="H579" s="9">
        <v>40486.9905</v>
      </c>
      <c r="I579">
        <v>40486.9905</v>
      </c>
      <c r="J579">
        <v>26991.327000000001</v>
      </c>
      <c r="K579">
        <v>67478.317500000005</v>
      </c>
      <c r="L579">
        <v>53982.654000000002</v>
      </c>
      <c r="M579">
        <v>40486.9905</v>
      </c>
      <c r="O579" s="6">
        <v>202011</v>
      </c>
      <c r="P579" s="4">
        <v>202012</v>
      </c>
      <c r="Q579" s="9">
        <f t="shared" ref="Q579:Q584" si="18">N579*-1</f>
        <v>0</v>
      </c>
      <c r="R579">
        <v>2020</v>
      </c>
      <c r="S579">
        <v>2020</v>
      </c>
      <c r="T579" t="s">
        <v>281</v>
      </c>
      <c r="U579" s="14">
        <f t="shared" ref="U579:U642" si="19">H579+Q579</f>
        <v>40486.9905</v>
      </c>
    </row>
    <row r="580" spans="1:21" x14ac:dyDescent="0.25">
      <c r="A580" t="s">
        <v>60</v>
      </c>
      <c r="B580" t="s">
        <v>61</v>
      </c>
      <c r="C580">
        <v>10026778</v>
      </c>
      <c r="D580" t="s">
        <v>122</v>
      </c>
      <c r="E580" t="s">
        <v>10</v>
      </c>
      <c r="F580" t="s">
        <v>123</v>
      </c>
      <c r="G580" s="9">
        <v>32608.09</v>
      </c>
      <c r="H580" s="9">
        <v>4891.2134999999998</v>
      </c>
      <c r="I580">
        <v>4891.2134999999998</v>
      </c>
      <c r="J580">
        <v>3260.8090000000002</v>
      </c>
      <c r="K580">
        <v>8152.0225</v>
      </c>
      <c r="L580">
        <v>6521.6180000000004</v>
      </c>
      <c r="M580">
        <v>4891.2134999999998</v>
      </c>
      <c r="O580" s="6">
        <v>202011</v>
      </c>
      <c r="P580" s="4">
        <v>202012</v>
      </c>
      <c r="Q580" s="9">
        <f t="shared" si="18"/>
        <v>0</v>
      </c>
      <c r="R580">
        <v>2020</v>
      </c>
      <c r="S580">
        <v>2020</v>
      </c>
      <c r="T580" t="s">
        <v>281</v>
      </c>
      <c r="U580" s="14">
        <f t="shared" si="19"/>
        <v>4891.2134999999998</v>
      </c>
    </row>
    <row r="581" spans="1:21" x14ac:dyDescent="0.25">
      <c r="A581" t="s">
        <v>60</v>
      </c>
      <c r="B581" t="s">
        <v>61</v>
      </c>
      <c r="C581">
        <v>10026779</v>
      </c>
      <c r="D581" t="s">
        <v>125</v>
      </c>
      <c r="E581" t="s">
        <v>10</v>
      </c>
      <c r="F581" t="s">
        <v>126</v>
      </c>
      <c r="G581" s="9">
        <v>32645.63</v>
      </c>
      <c r="H581" s="9">
        <v>4896.8445000000002</v>
      </c>
      <c r="I581">
        <v>4896.8445000000002</v>
      </c>
      <c r="J581">
        <v>3264.5630000000001</v>
      </c>
      <c r="K581">
        <v>8161.4075000000003</v>
      </c>
      <c r="L581">
        <v>6529.1260000000002</v>
      </c>
      <c r="M581">
        <v>4896.8445000000002</v>
      </c>
      <c r="O581" s="6">
        <v>202011</v>
      </c>
      <c r="P581" s="4">
        <v>202012</v>
      </c>
      <c r="Q581" s="9">
        <f t="shared" si="18"/>
        <v>0</v>
      </c>
      <c r="R581">
        <v>2020</v>
      </c>
      <c r="S581">
        <v>2020</v>
      </c>
      <c r="T581" t="s">
        <v>281</v>
      </c>
      <c r="U581" s="14">
        <f t="shared" si="19"/>
        <v>4896.8445000000002</v>
      </c>
    </row>
    <row r="582" spans="1:21" x14ac:dyDescent="0.25">
      <c r="A582" t="s">
        <v>60</v>
      </c>
      <c r="B582" t="s">
        <v>61</v>
      </c>
      <c r="C582">
        <v>10026780</v>
      </c>
      <c r="D582" t="s">
        <v>128</v>
      </c>
      <c r="E582" t="s">
        <v>10</v>
      </c>
      <c r="F582" t="s">
        <v>129</v>
      </c>
      <c r="G582" s="9">
        <v>2697097.2</v>
      </c>
      <c r="H582" s="9">
        <v>404564.58</v>
      </c>
      <c r="I582">
        <v>404564.58</v>
      </c>
      <c r="J582">
        <v>269709.71999999997</v>
      </c>
      <c r="K582">
        <v>674274.3</v>
      </c>
      <c r="L582">
        <v>539419.43999999994</v>
      </c>
      <c r="M582">
        <v>404564.58</v>
      </c>
      <c r="N582" s="9">
        <v>242738.75</v>
      </c>
      <c r="O582" s="6">
        <v>202011</v>
      </c>
      <c r="P582" s="4">
        <v>202012</v>
      </c>
      <c r="Q582" s="9">
        <f t="shared" si="18"/>
        <v>-242738.75</v>
      </c>
      <c r="R582">
        <v>2020</v>
      </c>
      <c r="S582">
        <v>2020</v>
      </c>
      <c r="T582" t="s">
        <v>281</v>
      </c>
      <c r="U582" s="14">
        <f t="shared" si="19"/>
        <v>161825.83000000002</v>
      </c>
    </row>
    <row r="583" spans="1:21" x14ac:dyDescent="0.25">
      <c r="A583" t="s">
        <v>60</v>
      </c>
      <c r="B583" t="s">
        <v>61</v>
      </c>
      <c r="C583">
        <v>10027000</v>
      </c>
      <c r="D583" t="s">
        <v>247</v>
      </c>
      <c r="E583" t="s">
        <v>10</v>
      </c>
      <c r="F583" t="s">
        <v>248</v>
      </c>
      <c r="G583" s="9">
        <v>13050</v>
      </c>
      <c r="H583" s="9">
        <v>1957.5</v>
      </c>
      <c r="I583">
        <v>1957.5</v>
      </c>
      <c r="J583">
        <v>1305</v>
      </c>
      <c r="K583">
        <v>3262.5</v>
      </c>
      <c r="L583">
        <v>2610</v>
      </c>
      <c r="M583">
        <v>1957.5</v>
      </c>
      <c r="O583" s="6">
        <v>202011</v>
      </c>
      <c r="P583" s="4">
        <v>202012</v>
      </c>
      <c r="Q583" s="9">
        <f t="shared" si="18"/>
        <v>0</v>
      </c>
      <c r="R583">
        <v>2020</v>
      </c>
      <c r="S583">
        <v>2020</v>
      </c>
      <c r="T583" t="s">
        <v>281</v>
      </c>
      <c r="U583" s="14">
        <f t="shared" si="19"/>
        <v>1957.5</v>
      </c>
    </row>
    <row r="584" spans="1:21" x14ac:dyDescent="0.25">
      <c r="A584" t="s">
        <v>6</v>
      </c>
      <c r="B584" t="s">
        <v>7</v>
      </c>
      <c r="C584" s="8">
        <v>10026940</v>
      </c>
      <c r="D584" t="s">
        <v>74</v>
      </c>
      <c r="E584" t="s">
        <v>10</v>
      </c>
      <c r="F584" t="s">
        <v>75</v>
      </c>
      <c r="G584" s="9">
        <v>16249.21</v>
      </c>
      <c r="H584" s="9">
        <v>2437.3815</v>
      </c>
      <c r="I584" s="9">
        <v>2437.3815</v>
      </c>
      <c r="J584" s="9">
        <v>1624.921</v>
      </c>
      <c r="K584" s="9">
        <v>4062.3024999999998</v>
      </c>
      <c r="L584" s="9">
        <v>3249.8420000000001</v>
      </c>
      <c r="M584" s="9">
        <v>2437.3815</v>
      </c>
      <c r="N584" s="12"/>
      <c r="O584" s="6">
        <v>202012</v>
      </c>
      <c r="P584" s="4">
        <v>202101</v>
      </c>
      <c r="Q584" s="9">
        <f t="shared" si="18"/>
        <v>0</v>
      </c>
      <c r="R584">
        <v>2020</v>
      </c>
      <c r="S584">
        <v>2021</v>
      </c>
      <c r="T584" t="s">
        <v>281</v>
      </c>
      <c r="U584" s="14">
        <f t="shared" si="19"/>
        <v>2437.3815</v>
      </c>
    </row>
    <row r="585" spans="1:21" x14ac:dyDescent="0.25">
      <c r="A585" t="s">
        <v>6</v>
      </c>
      <c r="B585" t="s">
        <v>7</v>
      </c>
      <c r="C585" s="8">
        <v>10027078</v>
      </c>
      <c r="D585" t="s">
        <v>211</v>
      </c>
      <c r="E585" t="s">
        <v>10</v>
      </c>
      <c r="F585" t="s">
        <v>212</v>
      </c>
      <c r="G585" s="9">
        <v>16020.57</v>
      </c>
      <c r="H585" s="9">
        <v>2403.0855000000001</v>
      </c>
      <c r="I585" s="9">
        <v>2403.0855000000001</v>
      </c>
      <c r="J585" s="9">
        <v>1602.057</v>
      </c>
      <c r="K585" s="9">
        <v>4005.1424999999999</v>
      </c>
      <c r="L585" s="9">
        <v>3204.114</v>
      </c>
      <c r="M585" s="9">
        <v>2403.0855000000001</v>
      </c>
      <c r="N585" s="11"/>
      <c r="O585" s="6">
        <v>202012</v>
      </c>
      <c r="P585" s="4">
        <v>202101</v>
      </c>
      <c r="Q585" s="9">
        <f t="shared" ref="Q585:Q648" si="20">N585*-1</f>
        <v>0</v>
      </c>
      <c r="R585">
        <v>2020</v>
      </c>
      <c r="S585">
        <v>2021</v>
      </c>
      <c r="T585" t="s">
        <v>281</v>
      </c>
      <c r="U585" s="14">
        <f t="shared" si="19"/>
        <v>2403.0855000000001</v>
      </c>
    </row>
    <row r="586" spans="1:21" x14ac:dyDescent="0.25">
      <c r="A586" t="s">
        <v>6</v>
      </c>
      <c r="B586" t="s">
        <v>7</v>
      </c>
      <c r="C586" s="8">
        <v>10026962</v>
      </c>
      <c r="D586" t="s">
        <v>271</v>
      </c>
      <c r="E586" t="s">
        <v>10</v>
      </c>
      <c r="F586" t="s">
        <v>272</v>
      </c>
      <c r="G586" s="9">
        <v>352116</v>
      </c>
      <c r="H586" s="9">
        <v>52817.4</v>
      </c>
      <c r="I586" s="9">
        <v>52817.4</v>
      </c>
      <c r="J586" s="9">
        <v>35211.599999999999</v>
      </c>
      <c r="K586" s="9">
        <v>88029</v>
      </c>
      <c r="L586" s="9">
        <v>70423.199999999997</v>
      </c>
      <c r="M586" s="9">
        <v>52817.4</v>
      </c>
      <c r="N586" s="11"/>
      <c r="O586" s="6">
        <v>202012</v>
      </c>
      <c r="P586" s="4">
        <v>202101</v>
      </c>
      <c r="Q586" s="9">
        <f t="shared" si="20"/>
        <v>0</v>
      </c>
      <c r="R586">
        <v>2020</v>
      </c>
      <c r="S586">
        <v>2021</v>
      </c>
      <c r="T586" t="s">
        <v>281</v>
      </c>
      <c r="U586" s="14">
        <f t="shared" si="19"/>
        <v>52817.4</v>
      </c>
    </row>
    <row r="587" spans="1:21" x14ac:dyDescent="0.25">
      <c r="A587" t="s">
        <v>6</v>
      </c>
      <c r="B587" t="s">
        <v>7</v>
      </c>
      <c r="C587" s="8">
        <v>10026978</v>
      </c>
      <c r="D587" t="s">
        <v>273</v>
      </c>
      <c r="E587" t="s">
        <v>10</v>
      </c>
      <c r="F587" t="s">
        <v>274</v>
      </c>
      <c r="G587" s="9">
        <v>336004</v>
      </c>
      <c r="H587" s="9">
        <v>50400.6</v>
      </c>
      <c r="I587" s="9">
        <v>50400.6</v>
      </c>
      <c r="J587" s="9">
        <v>33600.400000000001</v>
      </c>
      <c r="K587" s="9">
        <v>84001</v>
      </c>
      <c r="L587" s="9">
        <v>67200.800000000003</v>
      </c>
      <c r="M587" s="9">
        <v>50400.6</v>
      </c>
      <c r="N587" s="11"/>
      <c r="O587" s="6">
        <v>202012</v>
      </c>
      <c r="P587" s="4">
        <v>202101</v>
      </c>
      <c r="Q587" s="9">
        <f t="shared" si="20"/>
        <v>0</v>
      </c>
      <c r="R587">
        <v>2020</v>
      </c>
      <c r="S587">
        <v>2021</v>
      </c>
      <c r="T587" t="s">
        <v>281</v>
      </c>
      <c r="U587" s="14">
        <f t="shared" si="19"/>
        <v>50400.6</v>
      </c>
    </row>
    <row r="588" spans="1:21" x14ac:dyDescent="0.25">
      <c r="A588" t="s">
        <v>6</v>
      </c>
      <c r="B588" t="s">
        <v>7</v>
      </c>
      <c r="C588" s="8">
        <v>10026947</v>
      </c>
      <c r="D588" t="s">
        <v>182</v>
      </c>
      <c r="E588" t="s">
        <v>10</v>
      </c>
      <c r="F588" t="s">
        <v>183</v>
      </c>
      <c r="G588" s="9">
        <v>29840</v>
      </c>
      <c r="H588" s="9">
        <v>4476</v>
      </c>
      <c r="I588" s="9">
        <v>4476</v>
      </c>
      <c r="J588" s="9">
        <v>2984</v>
      </c>
      <c r="K588" s="9">
        <v>7460</v>
      </c>
      <c r="L588" s="9">
        <v>5968</v>
      </c>
      <c r="M588" s="9">
        <v>4476</v>
      </c>
      <c r="N588" s="11"/>
      <c r="O588" s="6">
        <v>202012</v>
      </c>
      <c r="P588" s="4">
        <v>202101</v>
      </c>
      <c r="Q588" s="9">
        <f t="shared" si="20"/>
        <v>0</v>
      </c>
      <c r="R588">
        <v>2020</v>
      </c>
      <c r="S588">
        <v>2021</v>
      </c>
      <c r="T588" t="s">
        <v>281</v>
      </c>
      <c r="U588" s="14">
        <f t="shared" si="19"/>
        <v>4476</v>
      </c>
    </row>
    <row r="589" spans="1:21" x14ac:dyDescent="0.25">
      <c r="A589" t="s">
        <v>6</v>
      </c>
      <c r="B589" t="s">
        <v>7</v>
      </c>
      <c r="C589" s="8">
        <v>10026948</v>
      </c>
      <c r="D589" t="s">
        <v>251</v>
      </c>
      <c r="E589" t="s">
        <v>10</v>
      </c>
      <c r="F589" t="s">
        <v>252</v>
      </c>
      <c r="G589" s="9">
        <v>46545.7</v>
      </c>
      <c r="H589" s="9">
        <v>6981.8549999999996</v>
      </c>
      <c r="I589" s="9">
        <v>6981.8549999999996</v>
      </c>
      <c r="J589" s="9">
        <v>4654.57</v>
      </c>
      <c r="K589" s="9">
        <v>11636.424999999999</v>
      </c>
      <c r="L589" s="9">
        <v>9309.14</v>
      </c>
      <c r="M589" s="9">
        <v>6981.8549999999996</v>
      </c>
      <c r="N589" s="11"/>
      <c r="O589" s="6">
        <v>202012</v>
      </c>
      <c r="P589" s="4">
        <v>202101</v>
      </c>
      <c r="Q589" s="9">
        <f t="shared" si="20"/>
        <v>0</v>
      </c>
      <c r="R589">
        <v>2020</v>
      </c>
      <c r="S589">
        <v>2021</v>
      </c>
      <c r="T589" t="s">
        <v>281</v>
      </c>
      <c r="U589" s="14">
        <f t="shared" si="19"/>
        <v>6981.8549999999996</v>
      </c>
    </row>
    <row r="590" spans="1:21" x14ac:dyDescent="0.25">
      <c r="A590" t="s">
        <v>6</v>
      </c>
      <c r="B590" t="s">
        <v>7</v>
      </c>
      <c r="C590" s="8">
        <v>10026981</v>
      </c>
      <c r="D590" t="s">
        <v>237</v>
      </c>
      <c r="E590" t="s">
        <v>10</v>
      </c>
      <c r="F590" t="s">
        <v>238</v>
      </c>
      <c r="G590" s="9">
        <v>38354.769999999997</v>
      </c>
      <c r="H590" s="9">
        <v>5753.2155000000002</v>
      </c>
      <c r="I590" s="9">
        <v>5753.2155000000002</v>
      </c>
      <c r="J590" s="9">
        <v>3835.4769999999999</v>
      </c>
      <c r="K590" s="9">
        <v>9588.6924999999992</v>
      </c>
      <c r="L590" s="9">
        <v>7670.9539999999997</v>
      </c>
      <c r="M590" s="9">
        <v>5753.2155000000002</v>
      </c>
      <c r="N590" s="11"/>
      <c r="O590" s="6">
        <v>202012</v>
      </c>
      <c r="P590" s="4">
        <v>202101</v>
      </c>
      <c r="Q590" s="9">
        <f t="shared" si="20"/>
        <v>0</v>
      </c>
      <c r="R590">
        <v>2020</v>
      </c>
      <c r="S590">
        <v>2021</v>
      </c>
      <c r="T590" t="s">
        <v>281</v>
      </c>
      <c r="U590" s="14">
        <f t="shared" si="19"/>
        <v>5753.2155000000002</v>
      </c>
    </row>
    <row r="591" spans="1:21" x14ac:dyDescent="0.25">
      <c r="A591" t="s">
        <v>6</v>
      </c>
      <c r="B591" t="s">
        <v>7</v>
      </c>
      <c r="C591" s="8">
        <v>10026975</v>
      </c>
      <c r="D591" t="s">
        <v>264</v>
      </c>
      <c r="E591" t="s">
        <v>10</v>
      </c>
      <c r="F591" t="s">
        <v>266</v>
      </c>
      <c r="G591" s="9">
        <v>61600</v>
      </c>
      <c r="H591" s="9">
        <v>9240</v>
      </c>
      <c r="I591" s="9">
        <v>9240</v>
      </c>
      <c r="J591" s="9">
        <v>6160</v>
      </c>
      <c r="K591" s="9">
        <v>15400</v>
      </c>
      <c r="L591" s="9">
        <v>12320</v>
      </c>
      <c r="M591" s="9">
        <v>9240</v>
      </c>
      <c r="N591" s="11"/>
      <c r="O591" s="6">
        <v>202012</v>
      </c>
      <c r="P591" s="4">
        <v>202101</v>
      </c>
      <c r="Q591" s="9">
        <f t="shared" si="20"/>
        <v>0</v>
      </c>
      <c r="R591">
        <v>2020</v>
      </c>
      <c r="S591">
        <v>2021</v>
      </c>
      <c r="T591" t="s">
        <v>281</v>
      </c>
      <c r="U591" s="14">
        <f t="shared" si="19"/>
        <v>9240</v>
      </c>
    </row>
    <row r="592" spans="1:21" x14ac:dyDescent="0.25">
      <c r="A592" t="s">
        <v>6</v>
      </c>
      <c r="B592" t="s">
        <v>7</v>
      </c>
      <c r="C592" s="8">
        <v>10026798</v>
      </c>
      <c r="D592" t="s">
        <v>13</v>
      </c>
      <c r="E592" t="s">
        <v>10</v>
      </c>
      <c r="F592" t="s">
        <v>14</v>
      </c>
      <c r="G592" s="9">
        <v>13017.34</v>
      </c>
      <c r="H592" s="9">
        <v>1952.6010000000001</v>
      </c>
      <c r="I592" s="9">
        <v>1952.6010000000001</v>
      </c>
      <c r="J592" s="9">
        <v>1301.7339999999999</v>
      </c>
      <c r="K592" s="9">
        <v>3254.335</v>
      </c>
      <c r="L592" s="9">
        <v>2603.4679999999998</v>
      </c>
      <c r="M592" s="9">
        <v>1952.6010000000001</v>
      </c>
      <c r="N592" s="11"/>
      <c r="O592" s="6">
        <v>202012</v>
      </c>
      <c r="P592" s="4">
        <v>202101</v>
      </c>
      <c r="Q592" s="9">
        <f t="shared" si="20"/>
        <v>0</v>
      </c>
      <c r="R592">
        <v>2020</v>
      </c>
      <c r="S592">
        <v>2021</v>
      </c>
      <c r="T592" t="s">
        <v>281</v>
      </c>
      <c r="U592" s="14">
        <f t="shared" si="19"/>
        <v>1952.6010000000001</v>
      </c>
    </row>
    <row r="593" spans="1:21" x14ac:dyDescent="0.25">
      <c r="A593" t="s">
        <v>6</v>
      </c>
      <c r="B593" t="s">
        <v>7</v>
      </c>
      <c r="C593" s="8">
        <v>10027050</v>
      </c>
      <c r="D593" t="s">
        <v>217</v>
      </c>
      <c r="E593" t="s">
        <v>10</v>
      </c>
      <c r="F593" t="s">
        <v>218</v>
      </c>
      <c r="G593" s="9">
        <v>5123.76</v>
      </c>
      <c r="H593" s="9">
        <v>768.56399999999996</v>
      </c>
      <c r="I593" s="9">
        <v>768.56399999999996</v>
      </c>
      <c r="J593" s="9">
        <v>512.37599999999998</v>
      </c>
      <c r="K593" s="9">
        <v>1280.94</v>
      </c>
      <c r="L593" s="9">
        <v>1024.752</v>
      </c>
      <c r="M593" s="9">
        <v>768.56399999999996</v>
      </c>
      <c r="N593" s="11"/>
      <c r="O593" s="6">
        <v>202012</v>
      </c>
      <c r="P593" s="4">
        <v>202101</v>
      </c>
      <c r="Q593" s="9">
        <f t="shared" si="20"/>
        <v>0</v>
      </c>
      <c r="R593">
        <v>2020</v>
      </c>
      <c r="S593">
        <v>2021</v>
      </c>
      <c r="T593" t="s">
        <v>281</v>
      </c>
      <c r="U593" s="14">
        <f t="shared" si="19"/>
        <v>768.56399999999996</v>
      </c>
    </row>
    <row r="594" spans="1:21" x14ac:dyDescent="0.25">
      <c r="A594" t="s">
        <v>6</v>
      </c>
      <c r="B594" t="s">
        <v>7</v>
      </c>
      <c r="C594" s="8">
        <v>10026163</v>
      </c>
      <c r="D594" t="s">
        <v>239</v>
      </c>
      <c r="E594" t="s">
        <v>10</v>
      </c>
      <c r="F594" t="s">
        <v>240</v>
      </c>
      <c r="G594" s="9">
        <v>30915.360000000001</v>
      </c>
      <c r="H594" s="9">
        <v>4637.3040000000001</v>
      </c>
      <c r="I594" s="9">
        <v>4637.3040000000001</v>
      </c>
      <c r="J594" s="9">
        <v>3091.5360000000001</v>
      </c>
      <c r="K594" s="9">
        <v>7728.84</v>
      </c>
      <c r="L594" s="9">
        <v>6183.0720000000001</v>
      </c>
      <c r="M594" s="9">
        <v>4637.3040000000001</v>
      </c>
      <c r="N594" s="11"/>
      <c r="O594" s="6">
        <v>202012</v>
      </c>
      <c r="P594" s="4">
        <v>202101</v>
      </c>
      <c r="Q594" s="9">
        <f t="shared" si="20"/>
        <v>0</v>
      </c>
      <c r="R594">
        <v>2020</v>
      </c>
      <c r="S594">
        <v>2021</v>
      </c>
      <c r="T594" t="s">
        <v>281</v>
      </c>
      <c r="U594" s="14">
        <f t="shared" si="19"/>
        <v>4637.3040000000001</v>
      </c>
    </row>
    <row r="595" spans="1:21" x14ac:dyDescent="0.25">
      <c r="A595" t="s">
        <v>6</v>
      </c>
      <c r="B595" t="s">
        <v>7</v>
      </c>
      <c r="C595" s="8">
        <v>10027023</v>
      </c>
      <c r="D595" t="s">
        <v>134</v>
      </c>
      <c r="E595" t="s">
        <v>10</v>
      </c>
      <c r="F595" t="s">
        <v>135</v>
      </c>
      <c r="G595" s="9">
        <v>-43875</v>
      </c>
      <c r="H595" s="9">
        <v>-6581.25</v>
      </c>
      <c r="I595" s="9">
        <v>-6581.25</v>
      </c>
      <c r="J595" s="9">
        <v>-4387.5</v>
      </c>
      <c r="K595" s="9">
        <v>-10968.75</v>
      </c>
      <c r="L595" s="9">
        <v>-8775</v>
      </c>
      <c r="M595" s="9">
        <v>-6581.25</v>
      </c>
      <c r="N595" s="11"/>
      <c r="O595" s="6">
        <v>202012</v>
      </c>
      <c r="P595" s="4">
        <v>202101</v>
      </c>
      <c r="Q595" s="9">
        <f t="shared" si="20"/>
        <v>0</v>
      </c>
      <c r="R595">
        <v>2020</v>
      </c>
      <c r="S595">
        <v>2021</v>
      </c>
      <c r="T595" t="s">
        <v>281</v>
      </c>
      <c r="U595" s="14">
        <f t="shared" si="19"/>
        <v>-6581.25</v>
      </c>
    </row>
    <row r="596" spans="1:21" x14ac:dyDescent="0.25">
      <c r="A596" t="s">
        <v>6</v>
      </c>
      <c r="B596" t="s">
        <v>7</v>
      </c>
      <c r="C596" s="8">
        <v>10027022</v>
      </c>
      <c r="D596" t="s">
        <v>146</v>
      </c>
      <c r="E596" t="s">
        <v>10</v>
      </c>
      <c r="F596" t="s">
        <v>147</v>
      </c>
      <c r="G596" s="9">
        <v>1044476.12</v>
      </c>
      <c r="H596" s="9">
        <v>156671.41800000001</v>
      </c>
      <c r="I596" s="9">
        <v>156671.41800000001</v>
      </c>
      <c r="J596" s="9">
        <v>104447.61199999999</v>
      </c>
      <c r="K596" s="9">
        <v>261119.03</v>
      </c>
      <c r="L596" s="9">
        <v>208895.22399999999</v>
      </c>
      <c r="M596" s="9">
        <v>156671.41800000001</v>
      </c>
      <c r="N596" s="11"/>
      <c r="O596" s="6">
        <v>202012</v>
      </c>
      <c r="P596" s="4">
        <v>202101</v>
      </c>
      <c r="Q596" s="9">
        <f t="shared" si="20"/>
        <v>0</v>
      </c>
      <c r="R596">
        <v>2020</v>
      </c>
      <c r="S596">
        <v>2021</v>
      </c>
      <c r="T596" t="s">
        <v>281</v>
      </c>
      <c r="U596" s="14">
        <f t="shared" si="19"/>
        <v>156671.41800000001</v>
      </c>
    </row>
    <row r="597" spans="1:21" x14ac:dyDescent="0.25">
      <c r="A597" t="s">
        <v>6</v>
      </c>
      <c r="B597" t="s">
        <v>7</v>
      </c>
      <c r="C597" s="8">
        <v>10026969</v>
      </c>
      <c r="D597" t="s">
        <v>194</v>
      </c>
      <c r="E597" t="s">
        <v>10</v>
      </c>
      <c r="F597" t="s">
        <v>195</v>
      </c>
      <c r="G597" s="9">
        <v>123694.57</v>
      </c>
      <c r="H597" s="9">
        <v>18554.1855</v>
      </c>
      <c r="I597" s="9">
        <v>18554.1855</v>
      </c>
      <c r="J597" s="9">
        <v>12369.457</v>
      </c>
      <c r="K597" s="9">
        <v>30923.642500000002</v>
      </c>
      <c r="L597" s="9">
        <v>24738.914000000001</v>
      </c>
      <c r="M597" s="9">
        <v>18554.1855</v>
      </c>
      <c r="N597" s="11"/>
      <c r="O597" s="6">
        <v>202012</v>
      </c>
      <c r="P597" s="4">
        <v>202101</v>
      </c>
      <c r="Q597" s="9">
        <f t="shared" si="20"/>
        <v>0</v>
      </c>
      <c r="R597">
        <v>2020</v>
      </c>
      <c r="S597">
        <v>2021</v>
      </c>
      <c r="T597" t="s">
        <v>281</v>
      </c>
      <c r="U597" s="14">
        <f t="shared" si="19"/>
        <v>18554.1855</v>
      </c>
    </row>
    <row r="598" spans="1:21" x14ac:dyDescent="0.25">
      <c r="A598" t="s">
        <v>6</v>
      </c>
      <c r="B598" t="s">
        <v>7</v>
      </c>
      <c r="C598" s="8">
        <v>10026188</v>
      </c>
      <c r="D598" t="s">
        <v>22</v>
      </c>
      <c r="E598" t="s">
        <v>10</v>
      </c>
      <c r="F598" t="s">
        <v>23</v>
      </c>
      <c r="G598" s="9">
        <v>43539.76</v>
      </c>
      <c r="H598" s="9">
        <v>6530.9639999999999</v>
      </c>
      <c r="I598" s="9">
        <v>6530.9639999999999</v>
      </c>
      <c r="J598" s="9">
        <v>4353.9759999999997</v>
      </c>
      <c r="K598" s="9">
        <v>10884.94</v>
      </c>
      <c r="L598" s="9">
        <v>8707.9519999999993</v>
      </c>
      <c r="M598" s="9">
        <v>6530.9639999999999</v>
      </c>
      <c r="N598" s="11"/>
      <c r="O598" s="6">
        <v>202012</v>
      </c>
      <c r="P598" s="4">
        <v>202101</v>
      </c>
      <c r="Q598" s="9">
        <f t="shared" si="20"/>
        <v>0</v>
      </c>
      <c r="R598">
        <v>2020</v>
      </c>
      <c r="S598">
        <v>2021</v>
      </c>
      <c r="T598" t="s">
        <v>281</v>
      </c>
      <c r="U598" s="14">
        <f t="shared" si="19"/>
        <v>6530.9639999999999</v>
      </c>
    </row>
    <row r="599" spans="1:21" x14ac:dyDescent="0.25">
      <c r="A599" t="s">
        <v>6</v>
      </c>
      <c r="B599" t="s">
        <v>7</v>
      </c>
      <c r="C599" s="8">
        <v>10025865</v>
      </c>
      <c r="D599" t="s">
        <v>167</v>
      </c>
      <c r="E599" t="s">
        <v>10</v>
      </c>
      <c r="F599" t="s">
        <v>197</v>
      </c>
      <c r="G599" s="9">
        <v>-12.6</v>
      </c>
      <c r="H599" s="9">
        <v>-1.89</v>
      </c>
      <c r="I599" s="9">
        <v>-1.89</v>
      </c>
      <c r="J599" s="9">
        <v>-1.26</v>
      </c>
      <c r="K599" s="9">
        <v>-3.15</v>
      </c>
      <c r="L599" s="9">
        <v>-2.52</v>
      </c>
      <c r="M599" s="9">
        <v>-1.89</v>
      </c>
      <c r="N599" s="11"/>
      <c r="O599" s="6">
        <v>202012</v>
      </c>
      <c r="P599" s="4">
        <v>202101</v>
      </c>
      <c r="Q599" s="9">
        <f t="shared" si="20"/>
        <v>0</v>
      </c>
      <c r="R599">
        <v>2020</v>
      </c>
      <c r="S599">
        <v>2021</v>
      </c>
      <c r="T599" t="s">
        <v>281</v>
      </c>
      <c r="U599" s="14">
        <f t="shared" si="19"/>
        <v>-1.89</v>
      </c>
    </row>
    <row r="600" spans="1:21" x14ac:dyDescent="0.25">
      <c r="A600" t="s">
        <v>6</v>
      </c>
      <c r="B600" t="s">
        <v>7</v>
      </c>
      <c r="C600" s="8">
        <v>10026968</v>
      </c>
      <c r="D600" t="s">
        <v>275</v>
      </c>
      <c r="E600" t="s">
        <v>10</v>
      </c>
      <c r="F600" t="s">
        <v>276</v>
      </c>
      <c r="G600" s="9">
        <v>100000</v>
      </c>
      <c r="H600" s="9">
        <v>15000</v>
      </c>
      <c r="I600" s="9">
        <v>15000</v>
      </c>
      <c r="J600" s="9">
        <v>10000</v>
      </c>
      <c r="K600" s="9">
        <v>25000</v>
      </c>
      <c r="L600" s="9">
        <v>20000</v>
      </c>
      <c r="M600" s="9">
        <v>15000</v>
      </c>
      <c r="N600" s="11"/>
      <c r="O600" s="6">
        <v>202012</v>
      </c>
      <c r="P600" s="4">
        <v>202101</v>
      </c>
      <c r="Q600" s="9">
        <f t="shared" si="20"/>
        <v>0</v>
      </c>
      <c r="R600">
        <v>2020</v>
      </c>
      <c r="S600">
        <v>2021</v>
      </c>
      <c r="T600" t="s">
        <v>281</v>
      </c>
      <c r="U600" s="14">
        <f t="shared" si="19"/>
        <v>15000</v>
      </c>
    </row>
    <row r="601" spans="1:21" x14ac:dyDescent="0.25">
      <c r="A601" t="s">
        <v>6</v>
      </c>
      <c r="B601" t="s">
        <v>7</v>
      </c>
      <c r="C601" s="8">
        <v>10026983</v>
      </c>
      <c r="D601" t="s">
        <v>83</v>
      </c>
      <c r="E601" t="s">
        <v>10</v>
      </c>
      <c r="F601" t="s">
        <v>84</v>
      </c>
      <c r="G601" s="9">
        <v>14127.36</v>
      </c>
      <c r="H601" s="9">
        <v>2119.1039999999998</v>
      </c>
      <c r="I601" s="9">
        <v>2119.1039999999998</v>
      </c>
      <c r="J601" s="9">
        <v>1412.7360000000001</v>
      </c>
      <c r="K601" s="9">
        <v>3531.84</v>
      </c>
      <c r="L601" s="9">
        <v>2825.4720000000002</v>
      </c>
      <c r="M601" s="9">
        <v>2119.1039999999998</v>
      </c>
      <c r="N601" s="11"/>
      <c r="O601" s="6">
        <v>202012</v>
      </c>
      <c r="P601" s="4">
        <v>202101</v>
      </c>
      <c r="Q601" s="9">
        <f t="shared" si="20"/>
        <v>0</v>
      </c>
      <c r="R601">
        <v>2020</v>
      </c>
      <c r="S601">
        <v>2021</v>
      </c>
      <c r="T601" t="s">
        <v>281</v>
      </c>
      <c r="U601" s="14">
        <f t="shared" si="19"/>
        <v>2119.1039999999998</v>
      </c>
    </row>
    <row r="602" spans="1:21" x14ac:dyDescent="0.25">
      <c r="A602" t="s">
        <v>6</v>
      </c>
      <c r="B602" t="s">
        <v>7</v>
      </c>
      <c r="C602" s="8">
        <v>10026957</v>
      </c>
      <c r="D602" t="s">
        <v>86</v>
      </c>
      <c r="E602" t="s">
        <v>10</v>
      </c>
      <c r="F602" t="s">
        <v>87</v>
      </c>
      <c r="G602" s="9">
        <v>27782.23</v>
      </c>
      <c r="H602" s="9">
        <v>4167.3344999999999</v>
      </c>
      <c r="I602" s="9">
        <v>4167.3344999999999</v>
      </c>
      <c r="J602" s="9">
        <v>2778.223</v>
      </c>
      <c r="K602" s="9">
        <v>6945.5574999999999</v>
      </c>
      <c r="L602" s="9">
        <v>5556.4459999999999</v>
      </c>
      <c r="M602" s="9">
        <v>4167.3344999999999</v>
      </c>
      <c r="N602" s="11"/>
      <c r="O602" s="6">
        <v>202012</v>
      </c>
      <c r="P602" s="4">
        <v>202101</v>
      </c>
      <c r="Q602" s="9">
        <f t="shared" si="20"/>
        <v>0</v>
      </c>
      <c r="R602">
        <v>2020</v>
      </c>
      <c r="S602">
        <v>2021</v>
      </c>
      <c r="T602" t="s">
        <v>281</v>
      </c>
      <c r="U602" s="14">
        <f t="shared" si="19"/>
        <v>4167.3344999999999</v>
      </c>
    </row>
    <row r="603" spans="1:21" x14ac:dyDescent="0.25">
      <c r="A603" t="s">
        <v>6</v>
      </c>
      <c r="B603" t="s">
        <v>7</v>
      </c>
      <c r="C603" s="8">
        <v>10026994</v>
      </c>
      <c r="D603" t="s">
        <v>202</v>
      </c>
      <c r="E603" t="s">
        <v>10</v>
      </c>
      <c r="F603" t="s">
        <v>203</v>
      </c>
      <c r="G603" s="9">
        <v>56434.239999999998</v>
      </c>
      <c r="H603" s="9">
        <v>8465.1360000000004</v>
      </c>
      <c r="I603" s="9">
        <v>8465.1360000000004</v>
      </c>
      <c r="J603" s="9">
        <v>5643.424</v>
      </c>
      <c r="K603" s="9">
        <v>14108.56</v>
      </c>
      <c r="L603" s="9">
        <v>11286.848</v>
      </c>
      <c r="M603" s="9">
        <v>8465.1360000000004</v>
      </c>
      <c r="N603" s="11"/>
      <c r="O603" s="6">
        <v>202012</v>
      </c>
      <c r="P603" s="4">
        <v>202101</v>
      </c>
      <c r="Q603" s="9">
        <f t="shared" si="20"/>
        <v>0</v>
      </c>
      <c r="R603">
        <v>2020</v>
      </c>
      <c r="S603">
        <v>2021</v>
      </c>
      <c r="T603" t="s">
        <v>281</v>
      </c>
      <c r="U603" s="14">
        <f t="shared" si="19"/>
        <v>8465.1360000000004</v>
      </c>
    </row>
    <row r="604" spans="1:21" x14ac:dyDescent="0.25">
      <c r="A604" t="s">
        <v>6</v>
      </c>
      <c r="B604" t="s">
        <v>7</v>
      </c>
      <c r="C604" s="8">
        <v>10026949</v>
      </c>
      <c r="D604" t="s">
        <v>257</v>
      </c>
      <c r="E604" t="s">
        <v>10</v>
      </c>
      <c r="F604" t="s">
        <v>262</v>
      </c>
      <c r="G604" s="9">
        <v>0</v>
      </c>
      <c r="H604" s="9">
        <v>0</v>
      </c>
      <c r="I604" s="9">
        <v>0</v>
      </c>
      <c r="J604" s="9">
        <v>0</v>
      </c>
      <c r="K604" s="9">
        <v>0</v>
      </c>
      <c r="L604" s="9">
        <v>0</v>
      </c>
      <c r="M604" s="9">
        <v>0</v>
      </c>
      <c r="N604" s="11">
        <f>+ROUND(H604*0.6,2)</f>
        <v>0</v>
      </c>
      <c r="O604" s="6">
        <v>202012</v>
      </c>
      <c r="P604" s="4">
        <v>202101</v>
      </c>
      <c r="Q604" s="9">
        <f t="shared" si="20"/>
        <v>0</v>
      </c>
      <c r="R604">
        <v>2020</v>
      </c>
      <c r="S604">
        <v>2021</v>
      </c>
      <c r="T604" t="s">
        <v>281</v>
      </c>
      <c r="U604" s="14">
        <f t="shared" si="19"/>
        <v>0</v>
      </c>
    </row>
    <row r="605" spans="1:21" x14ac:dyDescent="0.25">
      <c r="A605" t="s">
        <v>6</v>
      </c>
      <c r="B605" t="s">
        <v>7</v>
      </c>
      <c r="C605" s="8">
        <v>10026174</v>
      </c>
      <c r="D605" t="s">
        <v>46</v>
      </c>
      <c r="E605" t="s">
        <v>10</v>
      </c>
      <c r="F605" t="s">
        <v>47</v>
      </c>
      <c r="G605" s="9">
        <v>207.01</v>
      </c>
      <c r="H605" s="9">
        <v>31.051500000000001</v>
      </c>
      <c r="I605" s="9">
        <v>31.051500000000001</v>
      </c>
      <c r="J605" s="9">
        <v>20.701000000000001</v>
      </c>
      <c r="K605" s="9">
        <v>51.752499999999998</v>
      </c>
      <c r="L605" s="9">
        <v>41.402000000000001</v>
      </c>
      <c r="M605" s="9">
        <v>31.051500000000001</v>
      </c>
      <c r="N605" s="11"/>
      <c r="O605" s="6">
        <v>202012</v>
      </c>
      <c r="P605" s="4">
        <v>202101</v>
      </c>
      <c r="Q605" s="9">
        <f t="shared" si="20"/>
        <v>0</v>
      </c>
      <c r="R605">
        <v>2020</v>
      </c>
      <c r="S605">
        <v>2021</v>
      </c>
      <c r="T605" t="s">
        <v>281</v>
      </c>
      <c r="U605" s="14">
        <f t="shared" si="19"/>
        <v>31.051500000000001</v>
      </c>
    </row>
    <row r="606" spans="1:21" x14ac:dyDescent="0.25">
      <c r="A606" t="s">
        <v>60</v>
      </c>
      <c r="B606" t="s">
        <v>61</v>
      </c>
      <c r="C606" s="8">
        <v>10027099</v>
      </c>
      <c r="D606" t="s">
        <v>265</v>
      </c>
      <c r="E606" t="s">
        <v>10</v>
      </c>
      <c r="F606" t="s">
        <v>267</v>
      </c>
      <c r="G606" s="9">
        <v>130483.34</v>
      </c>
      <c r="H606" s="9">
        <v>19572.501</v>
      </c>
      <c r="I606" s="9">
        <v>19572.501</v>
      </c>
      <c r="J606" s="9">
        <v>13048.334000000001</v>
      </c>
      <c r="K606" s="9">
        <v>32620.834999999999</v>
      </c>
      <c r="L606" s="9">
        <v>26096.668000000001</v>
      </c>
      <c r="M606" s="9">
        <v>19572.501</v>
      </c>
      <c r="N606" s="11"/>
      <c r="O606" s="6">
        <v>202012</v>
      </c>
      <c r="P606" s="4">
        <v>202101</v>
      </c>
      <c r="Q606" s="9">
        <f t="shared" si="20"/>
        <v>0</v>
      </c>
      <c r="R606">
        <v>2020</v>
      </c>
      <c r="S606">
        <v>2021</v>
      </c>
      <c r="T606" t="s">
        <v>281</v>
      </c>
      <c r="U606" s="14">
        <f t="shared" si="19"/>
        <v>19572.501</v>
      </c>
    </row>
    <row r="607" spans="1:21" x14ac:dyDescent="0.25">
      <c r="A607" t="s">
        <v>60</v>
      </c>
      <c r="B607" t="s">
        <v>61</v>
      </c>
      <c r="C607" s="8">
        <v>10026940</v>
      </c>
      <c r="D607" t="s">
        <v>74</v>
      </c>
      <c r="E607" t="s">
        <v>10</v>
      </c>
      <c r="F607" t="s">
        <v>75</v>
      </c>
      <c r="G607" s="9">
        <v>16249.19</v>
      </c>
      <c r="H607" s="9">
        <v>2437.3784999999998</v>
      </c>
      <c r="I607" s="9">
        <v>2437.3784999999998</v>
      </c>
      <c r="J607" s="9">
        <v>1624.9190000000001</v>
      </c>
      <c r="K607" s="9">
        <v>4062.2975000000001</v>
      </c>
      <c r="L607" s="9">
        <v>3249.8380000000002</v>
      </c>
      <c r="M607" s="9">
        <v>2437.3784999999998</v>
      </c>
      <c r="N607" s="11"/>
      <c r="O607" s="6">
        <v>202012</v>
      </c>
      <c r="P607" s="4">
        <v>202101</v>
      </c>
      <c r="Q607" s="9">
        <f t="shared" si="20"/>
        <v>0</v>
      </c>
      <c r="R607">
        <v>2020</v>
      </c>
      <c r="S607">
        <v>2021</v>
      </c>
      <c r="T607" t="s">
        <v>281</v>
      </c>
      <c r="U607" s="14">
        <f t="shared" si="19"/>
        <v>2437.3784999999998</v>
      </c>
    </row>
    <row r="608" spans="1:21" x14ac:dyDescent="0.25">
      <c r="A608" t="s">
        <v>60</v>
      </c>
      <c r="B608" t="s">
        <v>61</v>
      </c>
      <c r="C608" s="8">
        <v>10025713</v>
      </c>
      <c r="D608" t="s">
        <v>137</v>
      </c>
      <c r="E608" t="s">
        <v>10</v>
      </c>
      <c r="F608" t="s">
        <v>138</v>
      </c>
      <c r="G608" s="9">
        <v>478458.34</v>
      </c>
      <c r="H608" s="9">
        <v>71768.751000000004</v>
      </c>
      <c r="I608" s="9">
        <v>71768.751000000004</v>
      </c>
      <c r="J608" s="9">
        <v>47845.834000000003</v>
      </c>
      <c r="K608" s="9">
        <v>119614.58500000001</v>
      </c>
      <c r="L608" s="9">
        <v>95691.668000000005</v>
      </c>
      <c r="M608" s="9">
        <v>71768.751000000004</v>
      </c>
      <c r="N608" s="11"/>
      <c r="O608" s="6">
        <v>202012</v>
      </c>
      <c r="P608" s="4">
        <v>202101</v>
      </c>
      <c r="Q608" s="9">
        <f t="shared" si="20"/>
        <v>0</v>
      </c>
      <c r="R608">
        <v>2020</v>
      </c>
      <c r="S608">
        <v>2021</v>
      </c>
      <c r="T608" t="s">
        <v>281</v>
      </c>
      <c r="U608" s="14">
        <f t="shared" si="19"/>
        <v>71768.751000000004</v>
      </c>
    </row>
    <row r="609" spans="1:21" x14ac:dyDescent="0.25">
      <c r="A609" t="s">
        <v>60</v>
      </c>
      <c r="B609" t="s">
        <v>61</v>
      </c>
      <c r="C609" s="8">
        <v>10026945</v>
      </c>
      <c r="D609" t="s">
        <v>92</v>
      </c>
      <c r="E609" t="s">
        <v>10</v>
      </c>
      <c r="F609" t="s">
        <v>93</v>
      </c>
      <c r="G609" s="9">
        <v>1744.31</v>
      </c>
      <c r="H609" s="9">
        <v>261.6465</v>
      </c>
      <c r="I609" s="9">
        <v>261.6465</v>
      </c>
      <c r="J609" s="9">
        <v>174.43100000000001</v>
      </c>
      <c r="K609" s="9">
        <v>436.07749999999999</v>
      </c>
      <c r="L609" s="9">
        <v>348.86200000000002</v>
      </c>
      <c r="M609" s="9">
        <v>261.6465</v>
      </c>
      <c r="N609" s="11">
        <f>+ROUND(H609*0.6,2)</f>
        <v>156.99</v>
      </c>
      <c r="O609" s="6">
        <v>202012</v>
      </c>
      <c r="P609" s="4">
        <v>202101</v>
      </c>
      <c r="Q609" s="9">
        <f t="shared" si="20"/>
        <v>-156.99</v>
      </c>
      <c r="R609">
        <v>2020</v>
      </c>
      <c r="S609">
        <v>2021</v>
      </c>
      <c r="T609" t="s">
        <v>281</v>
      </c>
      <c r="U609" s="14">
        <f t="shared" si="19"/>
        <v>104.65649999999999</v>
      </c>
    </row>
    <row r="610" spans="1:21" x14ac:dyDescent="0.25">
      <c r="A610" t="s">
        <v>60</v>
      </c>
      <c r="B610" t="s">
        <v>61</v>
      </c>
      <c r="C610" s="8">
        <v>10027078</v>
      </c>
      <c r="D610" t="s">
        <v>211</v>
      </c>
      <c r="E610" t="s">
        <v>10</v>
      </c>
      <c r="F610" t="s">
        <v>212</v>
      </c>
      <c r="G610" s="9">
        <v>16020.58</v>
      </c>
      <c r="H610" s="9">
        <v>2403.087</v>
      </c>
      <c r="I610" s="9">
        <v>2403.087</v>
      </c>
      <c r="J610" s="9">
        <v>1602.058</v>
      </c>
      <c r="K610" s="9">
        <v>4005.145</v>
      </c>
      <c r="L610" s="9">
        <v>3204.116</v>
      </c>
      <c r="M610" s="9">
        <v>2403.087</v>
      </c>
      <c r="N610" s="11"/>
      <c r="O610" s="6">
        <v>202012</v>
      </c>
      <c r="P610" s="4">
        <v>202101</v>
      </c>
      <c r="Q610" s="9">
        <f t="shared" si="20"/>
        <v>0</v>
      </c>
      <c r="R610">
        <v>2020</v>
      </c>
      <c r="S610">
        <v>2021</v>
      </c>
      <c r="T610" t="s">
        <v>281</v>
      </c>
      <c r="U610" s="14">
        <f t="shared" si="19"/>
        <v>2403.087</v>
      </c>
    </row>
    <row r="611" spans="1:21" x14ac:dyDescent="0.25">
      <c r="A611" t="s">
        <v>60</v>
      </c>
      <c r="B611" t="s">
        <v>61</v>
      </c>
      <c r="C611" s="8">
        <v>10026956</v>
      </c>
      <c r="D611" t="s">
        <v>233</v>
      </c>
      <c r="E611" t="s">
        <v>10</v>
      </c>
      <c r="F611" t="s">
        <v>234</v>
      </c>
      <c r="G611" s="9">
        <v>1730.84</v>
      </c>
      <c r="H611" s="9">
        <v>259.62599999999998</v>
      </c>
      <c r="I611" s="9">
        <v>259.62599999999998</v>
      </c>
      <c r="J611" s="9">
        <v>173.084</v>
      </c>
      <c r="K611" s="9">
        <v>432.71</v>
      </c>
      <c r="L611" s="9">
        <v>346.16800000000001</v>
      </c>
      <c r="M611" s="9">
        <v>259.62599999999998</v>
      </c>
      <c r="N611" s="11"/>
      <c r="O611" s="6">
        <v>202012</v>
      </c>
      <c r="P611" s="4">
        <v>202101</v>
      </c>
      <c r="Q611" s="9">
        <f t="shared" si="20"/>
        <v>0</v>
      </c>
      <c r="R611">
        <v>2020</v>
      </c>
      <c r="S611">
        <v>2021</v>
      </c>
      <c r="T611" t="s">
        <v>281</v>
      </c>
      <c r="U611" s="14">
        <f t="shared" si="19"/>
        <v>259.62599999999998</v>
      </c>
    </row>
    <row r="612" spans="1:21" x14ac:dyDescent="0.25">
      <c r="A612" t="s">
        <v>60</v>
      </c>
      <c r="B612" t="s">
        <v>61</v>
      </c>
      <c r="C612" s="8">
        <v>10026777</v>
      </c>
      <c r="D612" t="s">
        <v>98</v>
      </c>
      <c r="E612" t="s">
        <v>10</v>
      </c>
      <c r="F612" t="s">
        <v>99</v>
      </c>
      <c r="G612" s="9">
        <v>361405.26</v>
      </c>
      <c r="H612" s="9">
        <v>54210.788999999997</v>
      </c>
      <c r="I612" s="9">
        <v>54210.788999999997</v>
      </c>
      <c r="J612" s="9">
        <v>36140.525999999998</v>
      </c>
      <c r="K612" s="9">
        <v>90351.315000000002</v>
      </c>
      <c r="L612" s="9">
        <v>72281.051999999996</v>
      </c>
      <c r="M612" s="9">
        <v>54210.788999999997</v>
      </c>
      <c r="N612" s="11"/>
      <c r="O612" s="6">
        <v>202012</v>
      </c>
      <c r="P612" s="4">
        <v>202101</v>
      </c>
      <c r="Q612" s="9">
        <f t="shared" si="20"/>
        <v>0</v>
      </c>
      <c r="R612">
        <v>2020</v>
      </c>
      <c r="S612">
        <v>2021</v>
      </c>
      <c r="T612" t="s">
        <v>281</v>
      </c>
      <c r="U612" s="14">
        <f t="shared" si="19"/>
        <v>54210.788999999997</v>
      </c>
    </row>
    <row r="613" spans="1:21" x14ac:dyDescent="0.25">
      <c r="A613" t="s">
        <v>60</v>
      </c>
      <c r="B613" t="s">
        <v>61</v>
      </c>
      <c r="C613" s="8">
        <v>10026965</v>
      </c>
      <c r="D613" t="s">
        <v>155</v>
      </c>
      <c r="E613" t="s">
        <v>10</v>
      </c>
      <c r="F613" t="s">
        <v>156</v>
      </c>
      <c r="G613" s="9">
        <v>24694.07</v>
      </c>
      <c r="H613" s="9">
        <v>3704.1104999999998</v>
      </c>
      <c r="I613" s="9">
        <v>3704.1104999999998</v>
      </c>
      <c r="J613" s="9">
        <v>2469.4070000000002</v>
      </c>
      <c r="K613" s="9">
        <v>6173.5174999999999</v>
      </c>
      <c r="L613" s="9">
        <v>4938.8140000000003</v>
      </c>
      <c r="M613" s="9">
        <v>3704.1104999999998</v>
      </c>
      <c r="N613" s="11">
        <f>+H613</f>
        <v>3704.1104999999998</v>
      </c>
      <c r="O613" s="6">
        <v>202012</v>
      </c>
      <c r="P613" s="4">
        <v>202101</v>
      </c>
      <c r="Q613" s="9">
        <f t="shared" si="20"/>
        <v>-3704.1104999999998</v>
      </c>
      <c r="R613">
        <v>2020</v>
      </c>
      <c r="S613">
        <v>2021</v>
      </c>
      <c r="T613" t="s">
        <v>281</v>
      </c>
      <c r="U613" s="14">
        <f t="shared" si="19"/>
        <v>0</v>
      </c>
    </row>
    <row r="614" spans="1:21" x14ac:dyDescent="0.25">
      <c r="A614" t="s">
        <v>60</v>
      </c>
      <c r="B614" t="s">
        <v>61</v>
      </c>
      <c r="C614" s="8">
        <v>10025721</v>
      </c>
      <c r="D614" t="s">
        <v>205</v>
      </c>
      <c r="E614" t="s">
        <v>10</v>
      </c>
      <c r="F614" t="s">
        <v>206</v>
      </c>
      <c r="G614" s="9">
        <v>308085.42</v>
      </c>
      <c r="H614" s="9">
        <v>46212.813000000002</v>
      </c>
      <c r="I614" s="9">
        <v>46212.813000000002</v>
      </c>
      <c r="J614" s="9">
        <v>30808.542000000001</v>
      </c>
      <c r="K614" s="9">
        <v>77021.354999999996</v>
      </c>
      <c r="L614" s="9">
        <v>61617.084000000003</v>
      </c>
      <c r="M614" s="9">
        <v>46212.813000000002</v>
      </c>
      <c r="N614" s="11"/>
      <c r="O614" s="6">
        <v>202012</v>
      </c>
      <c r="P614" s="4">
        <v>202101</v>
      </c>
      <c r="Q614" s="9">
        <f t="shared" si="20"/>
        <v>0</v>
      </c>
      <c r="R614">
        <v>2020</v>
      </c>
      <c r="S614">
        <v>2021</v>
      </c>
      <c r="T614" t="s">
        <v>281</v>
      </c>
      <c r="U614" s="14">
        <f t="shared" si="19"/>
        <v>46212.813000000002</v>
      </c>
    </row>
    <row r="615" spans="1:21" x14ac:dyDescent="0.25">
      <c r="A615" t="s">
        <v>60</v>
      </c>
      <c r="B615" t="s">
        <v>61</v>
      </c>
      <c r="C615" s="8">
        <v>10025717</v>
      </c>
      <c r="D615" t="s">
        <v>101</v>
      </c>
      <c r="E615" t="s">
        <v>10</v>
      </c>
      <c r="F615" t="s">
        <v>102</v>
      </c>
      <c r="G615" s="9">
        <v>317255.52</v>
      </c>
      <c r="H615" s="9">
        <v>47588.328000000001</v>
      </c>
      <c r="I615" s="9">
        <v>47588.328000000001</v>
      </c>
      <c r="J615" s="9">
        <v>31725.552</v>
      </c>
      <c r="K615" s="9">
        <v>79313.88</v>
      </c>
      <c r="L615" s="9">
        <v>63451.103999999999</v>
      </c>
      <c r="M615" s="9">
        <v>47588.328000000001</v>
      </c>
      <c r="N615" s="11"/>
      <c r="O615" s="6">
        <v>202012</v>
      </c>
      <c r="P615" s="4">
        <v>202101</v>
      </c>
      <c r="Q615" s="9">
        <f t="shared" si="20"/>
        <v>0</v>
      </c>
      <c r="R615">
        <v>2020</v>
      </c>
      <c r="S615">
        <v>2021</v>
      </c>
      <c r="T615" t="s">
        <v>281</v>
      </c>
      <c r="U615" s="14">
        <f t="shared" si="19"/>
        <v>47588.328000000001</v>
      </c>
    </row>
    <row r="616" spans="1:21" x14ac:dyDescent="0.25">
      <c r="A616" t="s">
        <v>60</v>
      </c>
      <c r="B616" t="s">
        <v>61</v>
      </c>
      <c r="C616" s="8">
        <v>10026947</v>
      </c>
      <c r="D616" t="s">
        <v>182</v>
      </c>
      <c r="E616" t="s">
        <v>10</v>
      </c>
      <c r="F616" t="s">
        <v>183</v>
      </c>
      <c r="G616" s="9">
        <v>29840</v>
      </c>
      <c r="H616" s="9">
        <v>4476</v>
      </c>
      <c r="I616" s="9">
        <v>4476</v>
      </c>
      <c r="J616" s="9">
        <v>2984</v>
      </c>
      <c r="K616" s="9">
        <v>7460</v>
      </c>
      <c r="L616" s="9">
        <v>5968</v>
      </c>
      <c r="M616" s="9">
        <v>4476</v>
      </c>
      <c r="N616" s="11"/>
      <c r="O616" s="6">
        <v>202012</v>
      </c>
      <c r="P616" s="4">
        <v>202101</v>
      </c>
      <c r="Q616" s="9">
        <f t="shared" si="20"/>
        <v>0</v>
      </c>
      <c r="R616">
        <v>2020</v>
      </c>
      <c r="S616">
        <v>2021</v>
      </c>
      <c r="T616" t="s">
        <v>281</v>
      </c>
      <c r="U616" s="14">
        <f t="shared" si="19"/>
        <v>4476</v>
      </c>
    </row>
    <row r="617" spans="1:21" x14ac:dyDescent="0.25">
      <c r="A617" t="s">
        <v>60</v>
      </c>
      <c r="B617" t="s">
        <v>61</v>
      </c>
      <c r="C617" s="8">
        <v>10026948</v>
      </c>
      <c r="D617" t="s">
        <v>251</v>
      </c>
      <c r="E617" t="s">
        <v>10</v>
      </c>
      <c r="F617" t="s">
        <v>252</v>
      </c>
      <c r="G617" s="9">
        <v>46545.77</v>
      </c>
      <c r="H617" s="9">
        <v>6981.8654999999999</v>
      </c>
      <c r="I617" s="9">
        <v>6981.8654999999999</v>
      </c>
      <c r="J617" s="9">
        <v>4654.5770000000002</v>
      </c>
      <c r="K617" s="9">
        <v>11636.442499999999</v>
      </c>
      <c r="L617" s="9">
        <v>9309.1540000000005</v>
      </c>
      <c r="M617" s="9">
        <v>6981.8654999999999</v>
      </c>
      <c r="N617" s="11"/>
      <c r="O617" s="6">
        <v>202012</v>
      </c>
      <c r="P617" s="4">
        <v>202101</v>
      </c>
      <c r="Q617" s="9">
        <f t="shared" si="20"/>
        <v>0</v>
      </c>
      <c r="R617">
        <v>2020</v>
      </c>
      <c r="S617">
        <v>2021</v>
      </c>
      <c r="T617" t="s">
        <v>281</v>
      </c>
      <c r="U617" s="14">
        <f t="shared" si="19"/>
        <v>6981.8654999999999</v>
      </c>
    </row>
    <row r="618" spans="1:21" x14ac:dyDescent="0.25">
      <c r="A618" t="s">
        <v>60</v>
      </c>
      <c r="B618" t="s">
        <v>61</v>
      </c>
      <c r="C618" s="8">
        <v>10026981</v>
      </c>
      <c r="D618" t="s">
        <v>237</v>
      </c>
      <c r="E618" t="s">
        <v>10</v>
      </c>
      <c r="F618" t="s">
        <v>238</v>
      </c>
      <c r="G618" s="9">
        <v>38354.769999999997</v>
      </c>
      <c r="H618" s="9">
        <v>5753.2155000000002</v>
      </c>
      <c r="I618" s="9">
        <v>5753.2155000000002</v>
      </c>
      <c r="J618" s="9">
        <v>3835.4769999999999</v>
      </c>
      <c r="K618" s="9">
        <v>9588.6924999999992</v>
      </c>
      <c r="L618" s="9">
        <v>7670.9539999999997</v>
      </c>
      <c r="M618" s="9">
        <v>5753.2155000000002</v>
      </c>
      <c r="N618" s="11"/>
      <c r="O618" s="6">
        <v>202012</v>
      </c>
      <c r="P618" s="4">
        <v>202101</v>
      </c>
      <c r="Q618" s="9">
        <f t="shared" si="20"/>
        <v>0</v>
      </c>
      <c r="R618">
        <v>2020</v>
      </c>
      <c r="S618">
        <v>2021</v>
      </c>
      <c r="T618" t="s">
        <v>281</v>
      </c>
      <c r="U618" s="14">
        <f t="shared" si="19"/>
        <v>5753.2155000000002</v>
      </c>
    </row>
    <row r="619" spans="1:21" x14ac:dyDescent="0.25">
      <c r="A619" t="s">
        <v>60</v>
      </c>
      <c r="B619" t="s">
        <v>61</v>
      </c>
      <c r="C619" s="8">
        <v>10025719</v>
      </c>
      <c r="D619" t="s">
        <v>158</v>
      </c>
      <c r="E619" t="s">
        <v>10</v>
      </c>
      <c r="F619" t="s">
        <v>159</v>
      </c>
      <c r="G619" s="9">
        <v>2237.5700000000002</v>
      </c>
      <c r="H619" s="9">
        <v>335.63549999999998</v>
      </c>
      <c r="I619" s="9">
        <v>335.63549999999998</v>
      </c>
      <c r="J619" s="9">
        <v>223.75700000000001</v>
      </c>
      <c r="K619" s="9">
        <v>559.39250000000004</v>
      </c>
      <c r="L619" s="9">
        <v>447.51400000000001</v>
      </c>
      <c r="M619" s="9">
        <v>335.63549999999998</v>
      </c>
      <c r="N619" s="11"/>
      <c r="O619" s="6">
        <v>202012</v>
      </c>
      <c r="P619" s="4">
        <v>202101</v>
      </c>
      <c r="Q619" s="9">
        <f t="shared" si="20"/>
        <v>0</v>
      </c>
      <c r="R619">
        <v>2020</v>
      </c>
      <c r="S619">
        <v>2021</v>
      </c>
      <c r="T619" t="s">
        <v>281</v>
      </c>
      <c r="U619" s="14">
        <f t="shared" si="19"/>
        <v>335.63549999999998</v>
      </c>
    </row>
    <row r="620" spans="1:21" x14ac:dyDescent="0.25">
      <c r="A620" t="s">
        <v>60</v>
      </c>
      <c r="B620" t="s">
        <v>61</v>
      </c>
      <c r="C620" s="8">
        <v>10025718</v>
      </c>
      <c r="D620" t="s">
        <v>223</v>
      </c>
      <c r="E620" t="s">
        <v>10</v>
      </c>
      <c r="F620" t="s">
        <v>224</v>
      </c>
      <c r="G620" s="9">
        <v>315467.93</v>
      </c>
      <c r="H620" s="9">
        <v>47320.1895</v>
      </c>
      <c r="I620" s="9">
        <v>47320.1895</v>
      </c>
      <c r="J620" s="9">
        <v>31546.793000000001</v>
      </c>
      <c r="K620" s="9">
        <v>78866.982499999998</v>
      </c>
      <c r="L620" s="9">
        <v>63093.586000000003</v>
      </c>
      <c r="M620" s="9">
        <v>47320.1895</v>
      </c>
      <c r="N620" s="11"/>
      <c r="O620" s="6">
        <v>202012</v>
      </c>
      <c r="P620" s="4">
        <v>202101</v>
      </c>
      <c r="Q620" s="9">
        <f t="shared" si="20"/>
        <v>0</v>
      </c>
      <c r="R620">
        <v>2020</v>
      </c>
      <c r="S620">
        <v>2021</v>
      </c>
      <c r="T620" t="s">
        <v>281</v>
      </c>
      <c r="U620" s="14">
        <f t="shared" si="19"/>
        <v>47320.1895</v>
      </c>
    </row>
    <row r="621" spans="1:21" x14ac:dyDescent="0.25">
      <c r="A621" t="s">
        <v>60</v>
      </c>
      <c r="B621" t="s">
        <v>61</v>
      </c>
      <c r="C621" s="8">
        <v>10026798</v>
      </c>
      <c r="D621" t="s">
        <v>13</v>
      </c>
      <c r="E621" t="s">
        <v>10</v>
      </c>
      <c r="F621" t="s">
        <v>14</v>
      </c>
      <c r="G621" s="9">
        <v>13017.1</v>
      </c>
      <c r="H621" s="9">
        <v>1952.5650000000001</v>
      </c>
      <c r="I621" s="9">
        <v>1952.5650000000001</v>
      </c>
      <c r="J621" s="9">
        <v>1301.71</v>
      </c>
      <c r="K621" s="9">
        <v>3254.2750000000001</v>
      </c>
      <c r="L621" s="9">
        <v>2603.42</v>
      </c>
      <c r="M621" s="9">
        <v>1952.5650000000001</v>
      </c>
      <c r="N621" s="11"/>
      <c r="O621" s="6">
        <v>202012</v>
      </c>
      <c r="P621" s="4">
        <v>202101</v>
      </c>
      <c r="Q621" s="9">
        <f t="shared" si="20"/>
        <v>0</v>
      </c>
      <c r="R621">
        <v>2020</v>
      </c>
      <c r="S621">
        <v>2021</v>
      </c>
      <c r="T621" t="s">
        <v>281</v>
      </c>
      <c r="U621" s="14">
        <f t="shared" si="19"/>
        <v>1952.5650000000001</v>
      </c>
    </row>
    <row r="622" spans="1:21" x14ac:dyDescent="0.25">
      <c r="A622" t="s">
        <v>60</v>
      </c>
      <c r="B622" t="s">
        <v>61</v>
      </c>
      <c r="C622" s="8">
        <v>10027001</v>
      </c>
      <c r="D622" t="s">
        <v>140</v>
      </c>
      <c r="E622" t="s">
        <v>10</v>
      </c>
      <c r="F622" t="s">
        <v>141</v>
      </c>
      <c r="G622" s="9">
        <v>-1758785.4</v>
      </c>
      <c r="H622" s="9">
        <v>-263817.81</v>
      </c>
      <c r="I622" s="9">
        <v>-263817.81</v>
      </c>
      <c r="J622" s="9">
        <v>-175878.54</v>
      </c>
      <c r="K622" s="9">
        <v>-439696.35</v>
      </c>
      <c r="L622" s="9">
        <v>-351757.08</v>
      </c>
      <c r="M622" s="9">
        <v>-263817.81</v>
      </c>
      <c r="N622" s="11"/>
      <c r="O622" s="6">
        <v>202012</v>
      </c>
      <c r="P622" s="4">
        <v>202101</v>
      </c>
      <c r="Q622" s="9">
        <f t="shared" si="20"/>
        <v>0</v>
      </c>
      <c r="R622">
        <v>2020</v>
      </c>
      <c r="S622">
        <v>2021</v>
      </c>
      <c r="T622" t="s">
        <v>281</v>
      </c>
      <c r="U622" s="14">
        <f t="shared" si="19"/>
        <v>-263817.81</v>
      </c>
    </row>
    <row r="623" spans="1:21" x14ac:dyDescent="0.25">
      <c r="A623" t="s">
        <v>60</v>
      </c>
      <c r="B623" t="s">
        <v>61</v>
      </c>
      <c r="C623" s="8">
        <v>10026979</v>
      </c>
      <c r="D623" t="s">
        <v>176</v>
      </c>
      <c r="E623" t="s">
        <v>10</v>
      </c>
      <c r="F623" t="s">
        <v>177</v>
      </c>
      <c r="G623" s="9">
        <v>5643.38</v>
      </c>
      <c r="H623" s="9">
        <v>846.50699999999995</v>
      </c>
      <c r="I623" s="9">
        <v>846.50699999999995</v>
      </c>
      <c r="J623" s="9">
        <v>564.33799999999997</v>
      </c>
      <c r="K623" s="9">
        <v>1410.845</v>
      </c>
      <c r="L623" s="9">
        <v>1128.6759999999999</v>
      </c>
      <c r="M623" s="9">
        <v>846.50699999999995</v>
      </c>
      <c r="N623" s="11"/>
      <c r="O623" s="6">
        <v>202012</v>
      </c>
      <c r="P623" s="4">
        <v>202101</v>
      </c>
      <c r="Q623" s="9">
        <f t="shared" si="20"/>
        <v>0</v>
      </c>
      <c r="R623">
        <v>2020</v>
      </c>
      <c r="S623">
        <v>2021</v>
      </c>
      <c r="T623" t="s">
        <v>281</v>
      </c>
      <c r="U623" s="14">
        <f t="shared" si="19"/>
        <v>846.50699999999995</v>
      </c>
    </row>
    <row r="624" spans="1:21" x14ac:dyDescent="0.25">
      <c r="A624" t="s">
        <v>60</v>
      </c>
      <c r="B624" t="s">
        <v>61</v>
      </c>
      <c r="C624" s="8">
        <v>10026955</v>
      </c>
      <c r="D624" t="s">
        <v>104</v>
      </c>
      <c r="E624" t="s">
        <v>10</v>
      </c>
      <c r="F624" t="s">
        <v>105</v>
      </c>
      <c r="G624" s="9">
        <v>-30555.62</v>
      </c>
      <c r="H624" s="9">
        <v>-4583.3429999999998</v>
      </c>
      <c r="I624" s="9">
        <v>-4583.3429999999998</v>
      </c>
      <c r="J624" s="9">
        <v>-3055.5619999999999</v>
      </c>
      <c r="K624" s="9">
        <v>-7638.9049999999997</v>
      </c>
      <c r="L624" s="9">
        <v>-6111.1239999999998</v>
      </c>
      <c r="M624" s="9">
        <v>-4583.3429999999998</v>
      </c>
      <c r="N624" s="11"/>
      <c r="O624" s="6">
        <v>202012</v>
      </c>
      <c r="P624" s="4">
        <v>202101</v>
      </c>
      <c r="Q624" s="9">
        <f t="shared" si="20"/>
        <v>0</v>
      </c>
      <c r="R624">
        <v>2020</v>
      </c>
      <c r="S624">
        <v>2021</v>
      </c>
      <c r="T624" t="s">
        <v>281</v>
      </c>
      <c r="U624" s="14">
        <f t="shared" si="19"/>
        <v>-4583.3429999999998</v>
      </c>
    </row>
    <row r="625" spans="1:21" x14ac:dyDescent="0.25">
      <c r="A625" t="s">
        <v>60</v>
      </c>
      <c r="B625" t="s">
        <v>61</v>
      </c>
      <c r="C625" s="8">
        <v>10026163</v>
      </c>
      <c r="D625" t="s">
        <v>239</v>
      </c>
      <c r="E625" t="s">
        <v>10</v>
      </c>
      <c r="F625" t="s">
        <v>240</v>
      </c>
      <c r="G625" s="9">
        <v>30915.360000000001</v>
      </c>
      <c r="H625" s="9">
        <v>4637.3040000000001</v>
      </c>
      <c r="I625" s="9">
        <v>4637.3040000000001</v>
      </c>
      <c r="J625" s="9">
        <v>3091.5360000000001</v>
      </c>
      <c r="K625" s="9">
        <v>7728.84</v>
      </c>
      <c r="L625" s="9">
        <v>6183.0720000000001</v>
      </c>
      <c r="M625" s="9">
        <v>4637.3040000000001</v>
      </c>
      <c r="N625" s="11"/>
      <c r="O625" s="6">
        <v>202012</v>
      </c>
      <c r="P625" s="4">
        <v>202101</v>
      </c>
      <c r="Q625" s="9">
        <f t="shared" si="20"/>
        <v>0</v>
      </c>
      <c r="R625">
        <v>2020</v>
      </c>
      <c r="S625">
        <v>2021</v>
      </c>
      <c r="T625" t="s">
        <v>281</v>
      </c>
      <c r="U625" s="14">
        <f t="shared" si="19"/>
        <v>4637.3040000000001</v>
      </c>
    </row>
    <row r="626" spans="1:21" x14ac:dyDescent="0.25">
      <c r="A626" t="s">
        <v>60</v>
      </c>
      <c r="B626" t="s">
        <v>61</v>
      </c>
      <c r="C626" s="8">
        <v>10027023</v>
      </c>
      <c r="D626" t="s">
        <v>134</v>
      </c>
      <c r="E626" t="s">
        <v>10</v>
      </c>
      <c r="F626" t="s">
        <v>135</v>
      </c>
      <c r="G626" s="9">
        <v>-43875</v>
      </c>
      <c r="H626" s="9">
        <v>-6581.25</v>
      </c>
      <c r="I626" s="9">
        <v>-6581.25</v>
      </c>
      <c r="J626" s="9">
        <v>-4387.5</v>
      </c>
      <c r="K626" s="9">
        <v>-10968.75</v>
      </c>
      <c r="L626" s="9">
        <v>-8775</v>
      </c>
      <c r="M626" s="9">
        <v>-6581.25</v>
      </c>
      <c r="N626" s="11"/>
      <c r="O626" s="6">
        <v>202012</v>
      </c>
      <c r="P626" s="4">
        <v>202101</v>
      </c>
      <c r="Q626" s="9">
        <f t="shared" si="20"/>
        <v>0</v>
      </c>
      <c r="R626">
        <v>2020</v>
      </c>
      <c r="S626">
        <v>2021</v>
      </c>
      <c r="T626" t="s">
        <v>281</v>
      </c>
      <c r="U626" s="14">
        <f t="shared" si="19"/>
        <v>-6581.25</v>
      </c>
    </row>
    <row r="627" spans="1:21" x14ac:dyDescent="0.25">
      <c r="A627" t="s">
        <v>60</v>
      </c>
      <c r="B627" t="s">
        <v>61</v>
      </c>
      <c r="C627" s="8">
        <v>10027022</v>
      </c>
      <c r="D627" t="s">
        <v>146</v>
      </c>
      <c r="E627" t="s">
        <v>10</v>
      </c>
      <c r="F627" t="s">
        <v>147</v>
      </c>
      <c r="G627" s="9">
        <v>1044476.04</v>
      </c>
      <c r="H627" s="9">
        <v>156671.40599999999</v>
      </c>
      <c r="I627" s="9">
        <v>156671.40599999999</v>
      </c>
      <c r="J627" s="9">
        <v>104447.60400000001</v>
      </c>
      <c r="K627" s="9">
        <v>261119.01</v>
      </c>
      <c r="L627" s="9">
        <v>208895.20800000001</v>
      </c>
      <c r="M627" s="9">
        <v>156671.40599999999</v>
      </c>
      <c r="N627" s="11"/>
      <c r="O627" s="6">
        <v>202012</v>
      </c>
      <c r="P627" s="4">
        <v>202101</v>
      </c>
      <c r="Q627" s="9">
        <f t="shared" si="20"/>
        <v>0</v>
      </c>
      <c r="R627">
        <v>2020</v>
      </c>
      <c r="S627">
        <v>2021</v>
      </c>
      <c r="T627" t="s">
        <v>281</v>
      </c>
      <c r="U627" s="14">
        <f t="shared" si="19"/>
        <v>156671.40599999999</v>
      </c>
    </row>
    <row r="628" spans="1:21" x14ac:dyDescent="0.25">
      <c r="A628" t="s">
        <v>60</v>
      </c>
      <c r="B628" t="s">
        <v>61</v>
      </c>
      <c r="C628" s="8">
        <v>10026969</v>
      </c>
      <c r="D628" t="s">
        <v>194</v>
      </c>
      <c r="E628" t="s">
        <v>10</v>
      </c>
      <c r="F628" t="s">
        <v>195</v>
      </c>
      <c r="G628" s="9">
        <v>123694.57</v>
      </c>
      <c r="H628" s="9">
        <v>18554.1855</v>
      </c>
      <c r="I628" s="9">
        <v>18554.1855</v>
      </c>
      <c r="J628" s="9">
        <v>12369.457</v>
      </c>
      <c r="K628" s="9">
        <v>30923.642500000002</v>
      </c>
      <c r="L628" s="9">
        <v>24738.914000000001</v>
      </c>
      <c r="M628" s="9">
        <v>18554.1855</v>
      </c>
      <c r="N628" s="11"/>
      <c r="O628" s="6">
        <v>202012</v>
      </c>
      <c r="P628" s="4">
        <v>202101</v>
      </c>
      <c r="Q628" s="9">
        <f t="shared" si="20"/>
        <v>0</v>
      </c>
      <c r="R628">
        <v>2020</v>
      </c>
      <c r="S628">
        <v>2021</v>
      </c>
      <c r="T628" t="s">
        <v>281</v>
      </c>
      <c r="U628" s="14">
        <f t="shared" si="19"/>
        <v>18554.1855</v>
      </c>
    </row>
    <row r="629" spans="1:21" x14ac:dyDescent="0.25">
      <c r="A629" t="s">
        <v>60</v>
      </c>
      <c r="B629" t="s">
        <v>61</v>
      </c>
      <c r="C629" s="8">
        <v>10026188</v>
      </c>
      <c r="D629" t="s">
        <v>22</v>
      </c>
      <c r="E629" t="s">
        <v>10</v>
      </c>
      <c r="F629" t="s">
        <v>23</v>
      </c>
      <c r="G629" s="9">
        <v>43539.63</v>
      </c>
      <c r="H629" s="9">
        <v>6530.9444999999996</v>
      </c>
      <c r="I629" s="9">
        <v>6530.9444999999996</v>
      </c>
      <c r="J629" s="9">
        <v>4353.9629999999997</v>
      </c>
      <c r="K629" s="9">
        <v>10884.907499999999</v>
      </c>
      <c r="L629" s="9">
        <v>8707.9259999999995</v>
      </c>
      <c r="M629" s="9">
        <v>6530.9444999999996</v>
      </c>
      <c r="N629" s="11"/>
      <c r="O629" s="6">
        <v>202012</v>
      </c>
      <c r="P629" s="4">
        <v>202101</v>
      </c>
      <c r="Q629" s="9">
        <f t="shared" si="20"/>
        <v>0</v>
      </c>
      <c r="R629">
        <v>2020</v>
      </c>
      <c r="S629">
        <v>2021</v>
      </c>
      <c r="T629" t="s">
        <v>281</v>
      </c>
      <c r="U629" s="14">
        <f t="shared" si="19"/>
        <v>6530.9444999999996</v>
      </c>
    </row>
    <row r="630" spans="1:21" x14ac:dyDescent="0.25">
      <c r="A630" t="s">
        <v>60</v>
      </c>
      <c r="B630" t="s">
        <v>61</v>
      </c>
      <c r="C630" s="8">
        <v>10026970</v>
      </c>
      <c r="D630" t="s">
        <v>161</v>
      </c>
      <c r="E630" t="s">
        <v>10</v>
      </c>
      <c r="F630" t="s">
        <v>162</v>
      </c>
      <c r="G630" s="9">
        <v>2540.69</v>
      </c>
      <c r="H630" s="9">
        <v>381.1035</v>
      </c>
      <c r="I630" s="9">
        <v>381.1035</v>
      </c>
      <c r="J630" s="9">
        <v>254.06899999999999</v>
      </c>
      <c r="K630" s="9">
        <v>635.17250000000001</v>
      </c>
      <c r="L630" s="9">
        <v>508.13799999999998</v>
      </c>
      <c r="M630" s="9">
        <v>381.1035</v>
      </c>
      <c r="N630" s="11"/>
      <c r="O630" s="6">
        <v>202012</v>
      </c>
      <c r="P630" s="4">
        <v>202101</v>
      </c>
      <c r="Q630" s="9">
        <f t="shared" si="20"/>
        <v>0</v>
      </c>
      <c r="R630">
        <v>2020</v>
      </c>
      <c r="S630">
        <v>2021</v>
      </c>
      <c r="T630" t="s">
        <v>281</v>
      </c>
      <c r="U630" s="14">
        <f t="shared" si="19"/>
        <v>381.1035</v>
      </c>
    </row>
    <row r="631" spans="1:21" x14ac:dyDescent="0.25">
      <c r="A631" t="s">
        <v>60</v>
      </c>
      <c r="B631" t="s">
        <v>61</v>
      </c>
      <c r="C631" s="8">
        <v>10026952</v>
      </c>
      <c r="D631" t="s">
        <v>107</v>
      </c>
      <c r="E631" t="s">
        <v>10</v>
      </c>
      <c r="F631" t="s">
        <v>108</v>
      </c>
      <c r="G631" s="9">
        <v>-43801.33</v>
      </c>
      <c r="H631" s="9">
        <v>-6570.1994999999897</v>
      </c>
      <c r="I631" s="9">
        <v>-6570.1994999999897</v>
      </c>
      <c r="J631" s="9">
        <v>-4380.1329999999998</v>
      </c>
      <c r="K631" s="9">
        <v>-10950.3325</v>
      </c>
      <c r="L631" s="9">
        <v>-8760.2659999999905</v>
      </c>
      <c r="M631" s="9">
        <v>-6570.1994999999897</v>
      </c>
      <c r="N631" s="11">
        <f>+H631</f>
        <v>-6570.1994999999897</v>
      </c>
      <c r="O631" s="6">
        <v>202012</v>
      </c>
      <c r="P631" s="4">
        <v>202101</v>
      </c>
      <c r="Q631" s="9">
        <f t="shared" si="20"/>
        <v>6570.1994999999897</v>
      </c>
      <c r="R631">
        <v>2020</v>
      </c>
      <c r="S631">
        <v>2021</v>
      </c>
      <c r="T631" t="s">
        <v>281</v>
      </c>
      <c r="U631" s="14">
        <f t="shared" si="19"/>
        <v>0</v>
      </c>
    </row>
    <row r="632" spans="1:21" x14ac:dyDescent="0.25">
      <c r="A632" t="s">
        <v>60</v>
      </c>
      <c r="B632" t="s">
        <v>61</v>
      </c>
      <c r="C632" s="8">
        <v>10025865</v>
      </c>
      <c r="D632" t="s">
        <v>167</v>
      </c>
      <c r="E632" t="s">
        <v>10</v>
      </c>
      <c r="F632" t="s">
        <v>197</v>
      </c>
      <c r="G632" s="9">
        <v>-12.55</v>
      </c>
      <c r="H632" s="9">
        <v>-1.8825000000000001</v>
      </c>
      <c r="I632" s="9">
        <v>-1.8825000000000001</v>
      </c>
      <c r="J632" s="9">
        <v>-1.2549999999999999</v>
      </c>
      <c r="K632" s="9">
        <v>-3.1375000000000002</v>
      </c>
      <c r="L632" s="9">
        <v>-2.5099999999999998</v>
      </c>
      <c r="M632" s="9">
        <v>-1.8825000000000001</v>
      </c>
      <c r="N632" s="11"/>
      <c r="O632" s="6">
        <v>202012</v>
      </c>
      <c r="P632" s="4">
        <v>202101</v>
      </c>
      <c r="Q632" s="9">
        <f t="shared" si="20"/>
        <v>0</v>
      </c>
      <c r="R632">
        <v>2020</v>
      </c>
      <c r="S632">
        <v>2021</v>
      </c>
      <c r="T632" t="s">
        <v>281</v>
      </c>
      <c r="U632" s="14">
        <f t="shared" si="19"/>
        <v>-1.8825000000000001</v>
      </c>
    </row>
    <row r="633" spans="1:21" x14ac:dyDescent="0.25">
      <c r="A633" t="s">
        <v>60</v>
      </c>
      <c r="B633" t="s">
        <v>61</v>
      </c>
      <c r="C633" s="8">
        <v>10026160</v>
      </c>
      <c r="D633" t="s">
        <v>110</v>
      </c>
      <c r="E633" t="s">
        <v>10</v>
      </c>
      <c r="F633" t="s">
        <v>111</v>
      </c>
      <c r="G633" s="9">
        <v>502098.99</v>
      </c>
      <c r="H633" s="9">
        <v>75314.848499999993</v>
      </c>
      <c r="I633" s="9">
        <v>75314.848499999993</v>
      </c>
      <c r="J633" s="9">
        <v>50209.898999999998</v>
      </c>
      <c r="K633" s="9">
        <v>125524.7475</v>
      </c>
      <c r="L633" s="9">
        <v>100419.798</v>
      </c>
      <c r="M633" s="9">
        <v>75314.848499999993</v>
      </c>
      <c r="N633" s="11"/>
      <c r="O633" s="6">
        <v>202012</v>
      </c>
      <c r="P633" s="4">
        <v>202101</v>
      </c>
      <c r="Q633" s="9">
        <f t="shared" si="20"/>
        <v>0</v>
      </c>
      <c r="R633">
        <v>2020</v>
      </c>
      <c r="S633">
        <v>2021</v>
      </c>
      <c r="T633" t="s">
        <v>281</v>
      </c>
      <c r="U633" s="14">
        <f t="shared" si="19"/>
        <v>75314.848499999993</v>
      </c>
    </row>
    <row r="634" spans="1:21" x14ac:dyDescent="0.25">
      <c r="A634" t="s">
        <v>60</v>
      </c>
      <c r="B634" t="s">
        <v>61</v>
      </c>
      <c r="C634" s="8">
        <v>10025711</v>
      </c>
      <c r="D634" t="s">
        <v>113</v>
      </c>
      <c r="E634" t="s">
        <v>10</v>
      </c>
      <c r="F634" t="s">
        <v>114</v>
      </c>
      <c r="G634" s="9">
        <v>615985.82999999996</v>
      </c>
      <c r="H634" s="9">
        <v>92397.874500000005</v>
      </c>
      <c r="I634" s="9">
        <v>92397.874500000005</v>
      </c>
      <c r="J634" s="9">
        <v>61598.582999999999</v>
      </c>
      <c r="K634" s="9">
        <v>153996.45749999999</v>
      </c>
      <c r="L634" s="9">
        <v>123197.166</v>
      </c>
      <c r="M634" s="9">
        <v>92397.874500000005</v>
      </c>
      <c r="N634" s="11">
        <v>0</v>
      </c>
      <c r="O634" s="6">
        <v>202012</v>
      </c>
      <c r="P634" s="4">
        <v>202101</v>
      </c>
      <c r="Q634" s="9">
        <f t="shared" si="20"/>
        <v>0</v>
      </c>
      <c r="R634">
        <v>2020</v>
      </c>
      <c r="S634">
        <v>2021</v>
      </c>
      <c r="T634" t="s">
        <v>280</v>
      </c>
      <c r="U634" s="14">
        <f t="shared" si="19"/>
        <v>92397.874500000005</v>
      </c>
    </row>
    <row r="635" spans="1:21" x14ac:dyDescent="0.25">
      <c r="A635" t="s">
        <v>60</v>
      </c>
      <c r="B635" t="s">
        <v>61</v>
      </c>
      <c r="C635" s="8">
        <v>10026951</v>
      </c>
      <c r="D635" t="s">
        <v>116</v>
      </c>
      <c r="E635" t="s">
        <v>10</v>
      </c>
      <c r="F635" t="s">
        <v>117</v>
      </c>
      <c r="G635" s="9">
        <v>13661.36</v>
      </c>
      <c r="H635" s="9">
        <v>2049.2040000000002</v>
      </c>
      <c r="I635" s="9">
        <v>2049.2040000000002</v>
      </c>
      <c r="J635" s="9">
        <v>1366.136</v>
      </c>
      <c r="K635" s="9">
        <v>3415.34</v>
      </c>
      <c r="L635" s="9">
        <v>2732.2719999999999</v>
      </c>
      <c r="M635" s="9">
        <v>2049.2040000000002</v>
      </c>
      <c r="N635" s="11">
        <f>+ROUND(H635*0.6,2)</f>
        <v>1229.52</v>
      </c>
      <c r="O635" s="6">
        <v>202012</v>
      </c>
      <c r="P635" s="4">
        <v>202101</v>
      </c>
      <c r="Q635" s="9">
        <f t="shared" si="20"/>
        <v>-1229.52</v>
      </c>
      <c r="R635">
        <v>2020</v>
      </c>
      <c r="S635">
        <v>2021</v>
      </c>
      <c r="T635" t="s">
        <v>281</v>
      </c>
      <c r="U635" s="14">
        <f t="shared" si="19"/>
        <v>819.6840000000002</v>
      </c>
    </row>
    <row r="636" spans="1:21" x14ac:dyDescent="0.25">
      <c r="A636" t="s">
        <v>60</v>
      </c>
      <c r="B636" t="s">
        <v>61</v>
      </c>
      <c r="C636" s="8">
        <v>10026849</v>
      </c>
      <c r="D636" t="s">
        <v>119</v>
      </c>
      <c r="E636" t="s">
        <v>10</v>
      </c>
      <c r="F636" t="s">
        <v>120</v>
      </c>
      <c r="G636" s="9">
        <v>3982.1</v>
      </c>
      <c r="H636" s="9">
        <v>597.31500000000005</v>
      </c>
      <c r="I636" s="9">
        <v>597.31500000000005</v>
      </c>
      <c r="J636" s="9">
        <v>398.21</v>
      </c>
      <c r="K636" s="9">
        <v>995.52499999999998</v>
      </c>
      <c r="L636" s="9">
        <v>796.42</v>
      </c>
      <c r="M636" s="9">
        <v>597.31500000000005</v>
      </c>
      <c r="N636" s="11"/>
      <c r="O636" s="6">
        <v>202012</v>
      </c>
      <c r="P636" s="4">
        <v>202101</v>
      </c>
      <c r="Q636" s="9">
        <f t="shared" si="20"/>
        <v>0</v>
      </c>
      <c r="R636">
        <v>2020</v>
      </c>
      <c r="S636">
        <v>2021</v>
      </c>
      <c r="T636" t="s">
        <v>281</v>
      </c>
      <c r="U636" s="14">
        <f t="shared" si="19"/>
        <v>597.31500000000005</v>
      </c>
    </row>
    <row r="637" spans="1:21" x14ac:dyDescent="0.25">
      <c r="A637" t="s">
        <v>60</v>
      </c>
      <c r="B637" t="s">
        <v>61</v>
      </c>
      <c r="C637" s="8">
        <v>10026957</v>
      </c>
      <c r="D637" t="s">
        <v>86</v>
      </c>
      <c r="E637" t="s">
        <v>10</v>
      </c>
      <c r="F637" t="s">
        <v>87</v>
      </c>
      <c r="G637" s="9">
        <v>27782.1</v>
      </c>
      <c r="H637" s="9">
        <v>4167.3149999999996</v>
      </c>
      <c r="I637" s="9">
        <v>4167.3149999999996</v>
      </c>
      <c r="J637" s="9">
        <v>2778.21</v>
      </c>
      <c r="K637" s="9">
        <v>6945.5249999999996</v>
      </c>
      <c r="L637" s="9">
        <v>5556.42</v>
      </c>
      <c r="M637" s="9">
        <v>4167.3149999999996</v>
      </c>
      <c r="N637" s="11"/>
      <c r="O637" s="6">
        <v>202012</v>
      </c>
      <c r="P637" s="4">
        <v>202101</v>
      </c>
      <c r="Q637" s="9">
        <f t="shared" si="20"/>
        <v>0</v>
      </c>
      <c r="R637">
        <v>2020</v>
      </c>
      <c r="S637">
        <v>2021</v>
      </c>
      <c r="T637" t="s">
        <v>281</v>
      </c>
      <c r="U637" s="14">
        <f t="shared" si="19"/>
        <v>4167.3149999999996</v>
      </c>
    </row>
    <row r="638" spans="1:21" x14ac:dyDescent="0.25">
      <c r="A638" t="s">
        <v>60</v>
      </c>
      <c r="B638" t="s">
        <v>61</v>
      </c>
      <c r="C638" s="8">
        <v>10026994</v>
      </c>
      <c r="D638" t="s">
        <v>202</v>
      </c>
      <c r="E638" t="s">
        <v>10</v>
      </c>
      <c r="F638" t="s">
        <v>203</v>
      </c>
      <c r="G638" s="9">
        <v>56434.19</v>
      </c>
      <c r="H638" s="9">
        <v>8465.1285000000007</v>
      </c>
      <c r="I638" s="9">
        <v>8465.1285000000007</v>
      </c>
      <c r="J638" s="9">
        <v>5643.4189999999999</v>
      </c>
      <c r="K638" s="9">
        <v>14108.547500000001</v>
      </c>
      <c r="L638" s="9">
        <v>11286.838</v>
      </c>
      <c r="M638" s="9">
        <v>8465.1285000000007</v>
      </c>
      <c r="N638" s="11"/>
      <c r="O638" s="6">
        <v>202012</v>
      </c>
      <c r="P638" s="4">
        <v>202101</v>
      </c>
      <c r="Q638" s="9">
        <f t="shared" si="20"/>
        <v>0</v>
      </c>
      <c r="R638">
        <v>2020</v>
      </c>
      <c r="S638">
        <v>2021</v>
      </c>
      <c r="T638" t="s">
        <v>281</v>
      </c>
      <c r="U638" s="14">
        <f t="shared" si="19"/>
        <v>8465.1285000000007</v>
      </c>
    </row>
    <row r="639" spans="1:21" x14ac:dyDescent="0.25">
      <c r="A639" t="s">
        <v>60</v>
      </c>
      <c r="B639" t="s">
        <v>61</v>
      </c>
      <c r="C639" s="8">
        <v>10026988</v>
      </c>
      <c r="D639" t="s">
        <v>249</v>
      </c>
      <c r="E639" t="s">
        <v>10</v>
      </c>
      <c r="F639" t="s">
        <v>250</v>
      </c>
      <c r="G639" s="9">
        <v>0</v>
      </c>
      <c r="H639" s="9">
        <v>0</v>
      </c>
      <c r="I639" s="9">
        <v>0</v>
      </c>
      <c r="J639" s="9">
        <v>0</v>
      </c>
      <c r="K639" s="9">
        <v>0</v>
      </c>
      <c r="L639" s="9">
        <v>0</v>
      </c>
      <c r="M639" s="9">
        <v>0</v>
      </c>
      <c r="N639" s="11"/>
      <c r="O639" s="6">
        <v>202012</v>
      </c>
      <c r="P639" s="4">
        <v>202101</v>
      </c>
      <c r="Q639" s="9">
        <f t="shared" si="20"/>
        <v>0</v>
      </c>
      <c r="R639">
        <v>2020</v>
      </c>
      <c r="S639">
        <v>2021</v>
      </c>
      <c r="T639" t="s">
        <v>281</v>
      </c>
      <c r="U639" s="14">
        <f t="shared" si="19"/>
        <v>0</v>
      </c>
    </row>
    <row r="640" spans="1:21" x14ac:dyDescent="0.25">
      <c r="A640" t="s">
        <v>60</v>
      </c>
      <c r="B640" t="s">
        <v>61</v>
      </c>
      <c r="C640" s="8">
        <v>10026174</v>
      </c>
      <c r="D640" t="s">
        <v>46</v>
      </c>
      <c r="E640" t="s">
        <v>10</v>
      </c>
      <c r="F640" t="s">
        <v>47</v>
      </c>
      <c r="G640" s="9">
        <v>207</v>
      </c>
      <c r="H640" s="9">
        <v>31.05</v>
      </c>
      <c r="I640" s="9">
        <v>31.05</v>
      </c>
      <c r="J640" s="9">
        <v>20.7</v>
      </c>
      <c r="K640" s="9">
        <v>51.75</v>
      </c>
      <c r="L640" s="9">
        <v>41.4</v>
      </c>
      <c r="M640" s="9">
        <v>31.05</v>
      </c>
      <c r="N640" s="11"/>
      <c r="O640" s="6">
        <v>202012</v>
      </c>
      <c r="P640" s="4">
        <v>202101</v>
      </c>
      <c r="Q640" s="9">
        <f t="shared" si="20"/>
        <v>0</v>
      </c>
      <c r="R640">
        <v>2020</v>
      </c>
      <c r="S640">
        <v>2021</v>
      </c>
      <c r="T640" t="s">
        <v>281</v>
      </c>
      <c r="U640" s="14">
        <f t="shared" si="19"/>
        <v>31.05</v>
      </c>
    </row>
    <row r="641" spans="1:21" x14ac:dyDescent="0.25">
      <c r="A641" t="s">
        <v>60</v>
      </c>
      <c r="B641" t="s">
        <v>61</v>
      </c>
      <c r="C641" s="8">
        <v>10026939</v>
      </c>
      <c r="D641" t="s">
        <v>179</v>
      </c>
      <c r="E641" t="s">
        <v>10</v>
      </c>
      <c r="F641" t="s">
        <v>180</v>
      </c>
      <c r="G641" s="9">
        <v>144344.22</v>
      </c>
      <c r="H641" s="9">
        <v>21651.633000000002</v>
      </c>
      <c r="I641" s="9">
        <v>21651.633000000002</v>
      </c>
      <c r="J641" s="9">
        <v>14434.422</v>
      </c>
      <c r="K641" s="9">
        <v>36086.055</v>
      </c>
      <c r="L641" s="9">
        <v>28868.844000000001</v>
      </c>
      <c r="M641" s="9">
        <v>21651.633000000002</v>
      </c>
      <c r="N641" s="11"/>
      <c r="O641" s="6">
        <v>202012</v>
      </c>
      <c r="P641" s="4">
        <v>202101</v>
      </c>
      <c r="Q641" s="9">
        <f t="shared" si="20"/>
        <v>0</v>
      </c>
      <c r="R641">
        <v>2020</v>
      </c>
      <c r="S641">
        <v>2021</v>
      </c>
      <c r="T641" t="s">
        <v>281</v>
      </c>
      <c r="U641" s="14">
        <f t="shared" si="19"/>
        <v>21651.633000000002</v>
      </c>
    </row>
    <row r="642" spans="1:21" x14ac:dyDescent="0.25">
      <c r="A642" t="s">
        <v>60</v>
      </c>
      <c r="B642" t="s">
        <v>61</v>
      </c>
      <c r="C642" s="8">
        <v>10026780</v>
      </c>
      <c r="D642" t="s">
        <v>128</v>
      </c>
      <c r="E642" t="s">
        <v>10</v>
      </c>
      <c r="F642" t="s">
        <v>129</v>
      </c>
      <c r="G642" s="9">
        <v>-88050.19</v>
      </c>
      <c r="H642" s="9">
        <v>-13207.5285</v>
      </c>
      <c r="I642" s="9">
        <v>-13207.5285</v>
      </c>
      <c r="J642" s="9">
        <v>-8805.0190000000002</v>
      </c>
      <c r="K642" s="9">
        <v>-22012.547500000001</v>
      </c>
      <c r="L642" s="9">
        <v>-17610.038</v>
      </c>
      <c r="M642" s="9">
        <v>-13207.5285</v>
      </c>
      <c r="N642" s="11">
        <f>+ROUND(H642*0.6,2)</f>
        <v>-7924.52</v>
      </c>
      <c r="O642" s="6">
        <v>202012</v>
      </c>
      <c r="P642" s="4">
        <v>202101</v>
      </c>
      <c r="Q642" s="9">
        <f t="shared" si="20"/>
        <v>7924.52</v>
      </c>
      <c r="R642">
        <v>2020</v>
      </c>
      <c r="S642">
        <v>2021</v>
      </c>
      <c r="T642" t="s">
        <v>281</v>
      </c>
      <c r="U642" s="14">
        <f t="shared" si="19"/>
        <v>-5283.0084999999999</v>
      </c>
    </row>
    <row r="643" spans="1:21" x14ac:dyDescent="0.25">
      <c r="B643" t="s">
        <v>593</v>
      </c>
      <c r="D643" t="s">
        <v>282</v>
      </c>
      <c r="H643" s="9">
        <v>494203</v>
      </c>
      <c r="P643" s="4">
        <v>201712</v>
      </c>
      <c r="Q643" s="9">
        <f t="shared" si="20"/>
        <v>0</v>
      </c>
      <c r="S643">
        <v>2017</v>
      </c>
      <c r="T643" t="s">
        <v>284</v>
      </c>
      <c r="U643" s="14">
        <f t="shared" ref="U643:U706" si="21">H643+Q643</f>
        <v>494203</v>
      </c>
    </row>
    <row r="644" spans="1:21" x14ac:dyDescent="0.25">
      <c r="B644" t="s">
        <v>593</v>
      </c>
      <c r="D644" t="s">
        <v>283</v>
      </c>
      <c r="H644" s="9">
        <v>-494203</v>
      </c>
      <c r="P644" s="4">
        <v>201801</v>
      </c>
      <c r="Q644" s="9">
        <f t="shared" si="20"/>
        <v>0</v>
      </c>
      <c r="S644">
        <v>2018</v>
      </c>
      <c r="T644" t="s">
        <v>284</v>
      </c>
      <c r="U644" s="14">
        <f t="shared" si="21"/>
        <v>-494203</v>
      </c>
    </row>
    <row r="645" spans="1:21" x14ac:dyDescent="0.25">
      <c r="B645" t="s">
        <v>593</v>
      </c>
      <c r="D645" t="s">
        <v>282</v>
      </c>
      <c r="H645" s="9">
        <v>149168</v>
      </c>
      <c r="P645" s="4">
        <v>201912</v>
      </c>
      <c r="Q645" s="9">
        <f t="shared" si="20"/>
        <v>0</v>
      </c>
      <c r="S645">
        <v>2019</v>
      </c>
      <c r="T645" t="s">
        <v>284</v>
      </c>
      <c r="U645" s="14">
        <f t="shared" si="21"/>
        <v>149168</v>
      </c>
    </row>
    <row r="646" spans="1:21" x14ac:dyDescent="0.25">
      <c r="B646" t="s">
        <v>593</v>
      </c>
      <c r="D646" t="s">
        <v>283</v>
      </c>
      <c r="H646" s="9">
        <v>-149168</v>
      </c>
      <c r="P646" s="4">
        <v>202001</v>
      </c>
      <c r="Q646" s="9">
        <f t="shared" si="20"/>
        <v>0</v>
      </c>
      <c r="S646">
        <v>2020</v>
      </c>
      <c r="T646" t="s">
        <v>284</v>
      </c>
      <c r="U646" s="14">
        <f t="shared" si="21"/>
        <v>-149168</v>
      </c>
    </row>
    <row r="647" spans="1:21" x14ac:dyDescent="0.25">
      <c r="B647" t="s">
        <v>593</v>
      </c>
      <c r="D647" t="s">
        <v>282</v>
      </c>
      <c r="H647" s="9">
        <v>1971194</v>
      </c>
      <c r="P647" s="4">
        <v>202012</v>
      </c>
      <c r="Q647" s="9">
        <f t="shared" si="20"/>
        <v>0</v>
      </c>
      <c r="S647">
        <v>2020</v>
      </c>
      <c r="T647" t="s">
        <v>284</v>
      </c>
      <c r="U647" s="14">
        <f t="shared" si="21"/>
        <v>1971194</v>
      </c>
    </row>
    <row r="648" spans="1:21" x14ac:dyDescent="0.25">
      <c r="B648" t="s">
        <v>593</v>
      </c>
      <c r="D648" t="s">
        <v>283</v>
      </c>
      <c r="H648" s="9">
        <v>-1971194</v>
      </c>
      <c r="P648" s="4">
        <v>202101</v>
      </c>
      <c r="Q648" s="9">
        <f t="shared" si="20"/>
        <v>0</v>
      </c>
      <c r="S648">
        <v>2021</v>
      </c>
      <c r="T648" t="s">
        <v>284</v>
      </c>
      <c r="U648" s="14">
        <f t="shared" si="21"/>
        <v>-1971194</v>
      </c>
    </row>
    <row r="649" spans="1:21" x14ac:dyDescent="0.25">
      <c r="A649" t="s">
        <v>6</v>
      </c>
      <c r="B649" t="s">
        <v>7</v>
      </c>
      <c r="C649" t="s">
        <v>288</v>
      </c>
      <c r="D649" t="s">
        <v>289</v>
      </c>
      <c r="E649" t="s">
        <v>10</v>
      </c>
      <c r="F649" t="s">
        <v>290</v>
      </c>
      <c r="G649" s="9">
        <v>4088.57</v>
      </c>
      <c r="H649" s="9">
        <v>613.28549999999996</v>
      </c>
      <c r="I649">
        <v>613.28549999999996</v>
      </c>
      <c r="J649">
        <v>408.85700000000003</v>
      </c>
      <c r="K649">
        <v>1022.1425</v>
      </c>
      <c r="L649">
        <v>817.71400000000006</v>
      </c>
      <c r="M649">
        <v>613.28549999999996</v>
      </c>
      <c r="O649">
        <v>201712</v>
      </c>
      <c r="P649">
        <v>201801</v>
      </c>
      <c r="Q649" s="9">
        <f t="shared" ref="Q649:Q712" si="22">N649*-1</f>
        <v>0</v>
      </c>
      <c r="R649">
        <v>2017</v>
      </c>
      <c r="S649">
        <v>2018</v>
      </c>
      <c r="T649" t="s">
        <v>281</v>
      </c>
      <c r="U649" s="14">
        <f t="shared" si="21"/>
        <v>613.28549999999996</v>
      </c>
    </row>
    <row r="650" spans="1:21" x14ac:dyDescent="0.25">
      <c r="A650" t="s">
        <v>6</v>
      </c>
      <c r="B650" t="s">
        <v>7</v>
      </c>
      <c r="C650" t="s">
        <v>291</v>
      </c>
      <c r="D650" t="s">
        <v>292</v>
      </c>
      <c r="E650" t="s">
        <v>10</v>
      </c>
      <c r="F650" t="s">
        <v>293</v>
      </c>
      <c r="G650" s="9">
        <v>1752.25</v>
      </c>
      <c r="H650" s="9">
        <v>262.83749999999998</v>
      </c>
      <c r="I650">
        <v>262.83749999999998</v>
      </c>
      <c r="J650">
        <v>175.22499999999999</v>
      </c>
      <c r="K650">
        <v>438.0625</v>
      </c>
      <c r="L650">
        <v>350.45</v>
      </c>
      <c r="M650">
        <v>262.83749999999998</v>
      </c>
      <c r="O650">
        <v>201712</v>
      </c>
      <c r="P650">
        <v>201801</v>
      </c>
      <c r="Q650" s="9">
        <f t="shared" si="22"/>
        <v>0</v>
      </c>
      <c r="R650">
        <v>2017</v>
      </c>
      <c r="S650">
        <v>2018</v>
      </c>
      <c r="T650" t="s">
        <v>281</v>
      </c>
      <c r="U650" s="14">
        <f t="shared" si="21"/>
        <v>262.83749999999998</v>
      </c>
    </row>
    <row r="651" spans="1:21" x14ac:dyDescent="0.25">
      <c r="A651" t="s">
        <v>6</v>
      </c>
      <c r="B651" t="s">
        <v>7</v>
      </c>
      <c r="C651" t="s">
        <v>294</v>
      </c>
      <c r="D651" t="s">
        <v>295</v>
      </c>
      <c r="E651" t="s">
        <v>10</v>
      </c>
      <c r="F651" t="s">
        <v>296</v>
      </c>
      <c r="G651" s="9">
        <v>145834.46</v>
      </c>
      <c r="H651" s="9">
        <v>21875.169000000002</v>
      </c>
      <c r="I651">
        <v>21875.169000000002</v>
      </c>
      <c r="J651">
        <v>14583.446</v>
      </c>
      <c r="K651">
        <v>36458.614999999998</v>
      </c>
      <c r="L651">
        <v>29166.892</v>
      </c>
      <c r="M651">
        <v>21875.169000000002</v>
      </c>
      <c r="O651">
        <v>201712</v>
      </c>
      <c r="P651">
        <v>201801</v>
      </c>
      <c r="Q651" s="9">
        <f t="shared" si="22"/>
        <v>0</v>
      </c>
      <c r="R651">
        <v>2017</v>
      </c>
      <c r="S651">
        <v>2018</v>
      </c>
      <c r="T651" t="s">
        <v>281</v>
      </c>
      <c r="U651" s="14">
        <f t="shared" si="21"/>
        <v>21875.169000000002</v>
      </c>
    </row>
    <row r="652" spans="1:21" x14ac:dyDescent="0.25">
      <c r="A652" t="s">
        <v>6</v>
      </c>
      <c r="B652" t="s">
        <v>7</v>
      </c>
      <c r="C652" t="s">
        <v>297</v>
      </c>
      <c r="D652" t="s">
        <v>298</v>
      </c>
      <c r="E652" t="s">
        <v>10</v>
      </c>
      <c r="F652" t="s">
        <v>299</v>
      </c>
      <c r="G652" s="9">
        <v>194445.95</v>
      </c>
      <c r="H652" s="9">
        <v>29166.892500000002</v>
      </c>
      <c r="I652">
        <v>29166.892500000002</v>
      </c>
      <c r="J652">
        <v>19444.595000000001</v>
      </c>
      <c r="K652">
        <v>48611.487500000003</v>
      </c>
      <c r="L652">
        <v>38889.19</v>
      </c>
      <c r="M652">
        <v>29166.892500000002</v>
      </c>
      <c r="O652">
        <v>201712</v>
      </c>
      <c r="P652">
        <v>201801</v>
      </c>
      <c r="Q652" s="9">
        <f t="shared" si="22"/>
        <v>0</v>
      </c>
      <c r="R652">
        <v>2017</v>
      </c>
      <c r="S652">
        <v>2018</v>
      </c>
      <c r="T652" t="s">
        <v>281</v>
      </c>
      <c r="U652" s="14">
        <f t="shared" si="21"/>
        <v>29166.892500000002</v>
      </c>
    </row>
    <row r="653" spans="1:21" x14ac:dyDescent="0.25">
      <c r="A653" t="s">
        <v>6</v>
      </c>
      <c r="B653" t="s">
        <v>7</v>
      </c>
      <c r="C653" t="s">
        <v>300</v>
      </c>
      <c r="D653" t="s">
        <v>301</v>
      </c>
      <c r="E653" t="s">
        <v>10</v>
      </c>
      <c r="F653" t="s">
        <v>302</v>
      </c>
      <c r="G653" s="9">
        <v>699433.83</v>
      </c>
      <c r="H653" s="9">
        <v>104915.0745</v>
      </c>
      <c r="I653">
        <v>104915.0745</v>
      </c>
      <c r="J653">
        <v>69943.383000000002</v>
      </c>
      <c r="K653">
        <v>174858.45749999999</v>
      </c>
      <c r="L653">
        <v>139886.766</v>
      </c>
      <c r="M653">
        <v>104915.0745</v>
      </c>
      <c r="O653">
        <v>201712</v>
      </c>
      <c r="P653">
        <v>201801</v>
      </c>
      <c r="Q653" s="9">
        <f t="shared" si="22"/>
        <v>0</v>
      </c>
      <c r="R653">
        <v>2017</v>
      </c>
      <c r="S653">
        <v>2018</v>
      </c>
      <c r="T653" t="s">
        <v>281</v>
      </c>
      <c r="U653" s="14">
        <f t="shared" si="21"/>
        <v>104915.0745</v>
      </c>
    </row>
    <row r="654" spans="1:21" x14ac:dyDescent="0.25">
      <c r="A654" t="s">
        <v>6</v>
      </c>
      <c r="B654" t="s">
        <v>7</v>
      </c>
      <c r="C654" t="s">
        <v>303</v>
      </c>
      <c r="D654" t="s">
        <v>304</v>
      </c>
      <c r="E654" t="s">
        <v>10</v>
      </c>
      <c r="F654" t="s">
        <v>305</v>
      </c>
      <c r="G654" s="9">
        <v>-2430574.35</v>
      </c>
      <c r="H654" s="9">
        <v>-364586.15250000003</v>
      </c>
      <c r="I654">
        <v>-364586.15250000003</v>
      </c>
      <c r="J654">
        <v>-243057.435</v>
      </c>
      <c r="K654">
        <v>-607643.58750000002</v>
      </c>
      <c r="L654">
        <v>-486114.87</v>
      </c>
      <c r="M654">
        <v>-364586.15250000003</v>
      </c>
      <c r="O654">
        <v>201712</v>
      </c>
      <c r="P654">
        <v>201801</v>
      </c>
      <c r="Q654" s="9">
        <f t="shared" si="22"/>
        <v>0</v>
      </c>
      <c r="R654">
        <v>2017</v>
      </c>
      <c r="S654">
        <v>2018</v>
      </c>
      <c r="T654" t="s">
        <v>281</v>
      </c>
      <c r="U654" s="14">
        <f t="shared" si="21"/>
        <v>-364586.15250000003</v>
      </c>
    </row>
    <row r="655" spans="1:21" x14ac:dyDescent="0.25">
      <c r="A655" t="s">
        <v>6</v>
      </c>
      <c r="B655" t="s">
        <v>7</v>
      </c>
      <c r="C655" t="s">
        <v>306</v>
      </c>
      <c r="D655" t="s">
        <v>307</v>
      </c>
      <c r="E655" t="s">
        <v>10</v>
      </c>
      <c r="F655" t="s">
        <v>308</v>
      </c>
      <c r="G655" s="9">
        <v>22600</v>
      </c>
      <c r="H655" s="9">
        <v>3390</v>
      </c>
      <c r="I655">
        <v>3390</v>
      </c>
      <c r="J655">
        <v>2260</v>
      </c>
      <c r="K655">
        <v>5650</v>
      </c>
      <c r="L655">
        <v>4520</v>
      </c>
      <c r="M655">
        <v>3390</v>
      </c>
      <c r="O655">
        <v>201712</v>
      </c>
      <c r="P655">
        <v>201801</v>
      </c>
      <c r="Q655" s="9">
        <f t="shared" si="22"/>
        <v>0</v>
      </c>
      <c r="R655">
        <v>2017</v>
      </c>
      <c r="S655">
        <v>2018</v>
      </c>
      <c r="T655" t="s">
        <v>281</v>
      </c>
      <c r="U655" s="14">
        <f t="shared" si="21"/>
        <v>3390</v>
      </c>
    </row>
    <row r="656" spans="1:21" x14ac:dyDescent="0.25">
      <c r="A656" t="s">
        <v>6</v>
      </c>
      <c r="B656" t="s">
        <v>7</v>
      </c>
      <c r="C656" t="s">
        <v>309</v>
      </c>
      <c r="D656" t="s">
        <v>310</v>
      </c>
      <c r="E656" t="s">
        <v>10</v>
      </c>
      <c r="F656" t="s">
        <v>311</v>
      </c>
      <c r="G656" s="9">
        <v>1991054.18</v>
      </c>
      <c r="H656" s="9">
        <v>298658.12699999998</v>
      </c>
      <c r="I656">
        <v>298658.12699999998</v>
      </c>
      <c r="J656">
        <v>199105.41800000001</v>
      </c>
      <c r="K656">
        <v>497763.54499999998</v>
      </c>
      <c r="L656">
        <v>398210.83600000001</v>
      </c>
      <c r="M656">
        <v>298658.12699999998</v>
      </c>
      <c r="O656">
        <v>201712</v>
      </c>
      <c r="P656">
        <v>201801</v>
      </c>
      <c r="Q656" s="9">
        <f t="shared" si="22"/>
        <v>0</v>
      </c>
      <c r="R656">
        <v>2017</v>
      </c>
      <c r="S656">
        <v>2018</v>
      </c>
      <c r="T656" t="s">
        <v>281</v>
      </c>
      <c r="U656" s="14">
        <f t="shared" si="21"/>
        <v>298658.12699999998</v>
      </c>
    </row>
    <row r="657" spans="1:21" x14ac:dyDescent="0.25">
      <c r="A657" t="s">
        <v>6</v>
      </c>
      <c r="B657" t="s">
        <v>7</v>
      </c>
      <c r="C657" t="s">
        <v>312</v>
      </c>
      <c r="D657" t="s">
        <v>185</v>
      </c>
      <c r="E657" t="s">
        <v>10</v>
      </c>
      <c r="F657" t="s">
        <v>186</v>
      </c>
      <c r="G657" s="9">
        <v>104107.49</v>
      </c>
      <c r="H657" s="9">
        <v>15616.1235</v>
      </c>
      <c r="I657">
        <v>15616.1235</v>
      </c>
      <c r="J657">
        <v>10410.749</v>
      </c>
      <c r="K657">
        <v>26026.872500000001</v>
      </c>
      <c r="L657">
        <v>20821.498</v>
      </c>
      <c r="M657">
        <v>15616.1235</v>
      </c>
      <c r="O657">
        <v>201712</v>
      </c>
      <c r="P657">
        <v>201801</v>
      </c>
      <c r="Q657" s="9">
        <f t="shared" si="22"/>
        <v>0</v>
      </c>
      <c r="R657">
        <v>2017</v>
      </c>
      <c r="S657">
        <v>2018</v>
      </c>
      <c r="T657" t="s">
        <v>281</v>
      </c>
      <c r="U657" s="14">
        <f t="shared" si="21"/>
        <v>15616.1235</v>
      </c>
    </row>
    <row r="658" spans="1:21" x14ac:dyDescent="0.25">
      <c r="A658" t="s">
        <v>6</v>
      </c>
      <c r="B658" t="s">
        <v>7</v>
      </c>
      <c r="C658" t="s">
        <v>313</v>
      </c>
      <c r="D658" t="s">
        <v>314</v>
      </c>
      <c r="E658" t="s">
        <v>10</v>
      </c>
      <c r="F658" t="s">
        <v>315</v>
      </c>
      <c r="G658" s="9">
        <v>7136.62</v>
      </c>
      <c r="H658" s="9">
        <v>1070.4929999999999</v>
      </c>
      <c r="I658">
        <v>1070.4929999999999</v>
      </c>
      <c r="J658">
        <v>713.66200000000003</v>
      </c>
      <c r="K658">
        <v>1784.155</v>
      </c>
      <c r="L658">
        <v>1427.3240000000001</v>
      </c>
      <c r="M658">
        <v>1070.4929999999999</v>
      </c>
      <c r="O658">
        <v>201712</v>
      </c>
      <c r="P658">
        <v>201801</v>
      </c>
      <c r="Q658" s="9">
        <f t="shared" si="22"/>
        <v>0</v>
      </c>
      <c r="R658">
        <v>2017</v>
      </c>
      <c r="S658">
        <v>2018</v>
      </c>
      <c r="T658" t="s">
        <v>281</v>
      </c>
      <c r="U658" s="14">
        <f t="shared" si="21"/>
        <v>1070.4929999999999</v>
      </c>
    </row>
    <row r="659" spans="1:21" x14ac:dyDescent="0.25">
      <c r="A659" t="s">
        <v>6</v>
      </c>
      <c r="B659" t="s">
        <v>7</v>
      </c>
      <c r="C659" t="s">
        <v>316</v>
      </c>
      <c r="D659" t="s">
        <v>317</v>
      </c>
      <c r="E659" t="s">
        <v>10</v>
      </c>
      <c r="F659" t="s">
        <v>318</v>
      </c>
      <c r="G659" s="9">
        <v>6188.01</v>
      </c>
      <c r="H659" s="9">
        <v>928.20150000000001</v>
      </c>
      <c r="I659">
        <v>928.20150000000001</v>
      </c>
      <c r="J659">
        <v>618.80100000000004</v>
      </c>
      <c r="K659">
        <v>1547.0025000000001</v>
      </c>
      <c r="L659">
        <v>1237.6020000000001</v>
      </c>
      <c r="M659">
        <v>928.20150000000001</v>
      </c>
      <c r="O659">
        <v>201712</v>
      </c>
      <c r="P659">
        <v>201801</v>
      </c>
      <c r="Q659" s="9">
        <f t="shared" si="22"/>
        <v>0</v>
      </c>
      <c r="R659">
        <v>2017</v>
      </c>
      <c r="S659">
        <v>2018</v>
      </c>
      <c r="T659" t="s">
        <v>281</v>
      </c>
      <c r="U659" s="14">
        <f t="shared" si="21"/>
        <v>928.20150000000001</v>
      </c>
    </row>
    <row r="660" spans="1:21" x14ac:dyDescent="0.25">
      <c r="A660" t="s">
        <v>6</v>
      </c>
      <c r="B660" t="s">
        <v>7</v>
      </c>
      <c r="C660" t="s">
        <v>319</v>
      </c>
      <c r="D660" t="s">
        <v>320</v>
      </c>
      <c r="E660" t="s">
        <v>10</v>
      </c>
      <c r="F660" t="s">
        <v>321</v>
      </c>
      <c r="G660" s="9">
        <v>25.03</v>
      </c>
      <c r="H660" s="9">
        <v>3.7545000000000002</v>
      </c>
      <c r="I660">
        <v>3.7545000000000002</v>
      </c>
      <c r="J660">
        <v>2.5030000000000001</v>
      </c>
      <c r="K660">
        <v>6.2575000000000003</v>
      </c>
      <c r="L660">
        <v>5.0060000000000002</v>
      </c>
      <c r="M660">
        <v>3.7545000000000002</v>
      </c>
      <c r="O660">
        <v>201712</v>
      </c>
      <c r="P660">
        <v>201801</v>
      </c>
      <c r="Q660" s="9">
        <f t="shared" si="22"/>
        <v>0</v>
      </c>
      <c r="R660">
        <v>2017</v>
      </c>
      <c r="S660">
        <v>2018</v>
      </c>
      <c r="T660" t="s">
        <v>281</v>
      </c>
      <c r="U660" s="14">
        <f t="shared" si="21"/>
        <v>3.7545000000000002</v>
      </c>
    </row>
    <row r="661" spans="1:21" x14ac:dyDescent="0.25">
      <c r="A661" t="s">
        <v>6</v>
      </c>
      <c r="B661" t="s">
        <v>7</v>
      </c>
      <c r="C661" t="s">
        <v>322</v>
      </c>
      <c r="D661" t="s">
        <v>320</v>
      </c>
      <c r="E661" t="s">
        <v>10</v>
      </c>
      <c r="F661" t="s">
        <v>321</v>
      </c>
      <c r="G661" s="9">
        <v>13773.24</v>
      </c>
      <c r="H661" s="9">
        <v>2065.9859999999999</v>
      </c>
      <c r="I661">
        <v>2065.9859999999999</v>
      </c>
      <c r="J661">
        <v>1377.3240000000001</v>
      </c>
      <c r="K661">
        <v>3443.31</v>
      </c>
      <c r="L661">
        <v>2754.6480000000001</v>
      </c>
      <c r="M661">
        <v>2065.9859999999999</v>
      </c>
      <c r="O661">
        <v>201712</v>
      </c>
      <c r="P661">
        <v>201801</v>
      </c>
      <c r="Q661" s="9">
        <f t="shared" si="22"/>
        <v>0</v>
      </c>
      <c r="R661">
        <v>2017</v>
      </c>
      <c r="S661">
        <v>2018</v>
      </c>
      <c r="T661" t="s">
        <v>281</v>
      </c>
      <c r="U661" s="14">
        <f t="shared" si="21"/>
        <v>2065.9859999999999</v>
      </c>
    </row>
    <row r="662" spans="1:21" x14ac:dyDescent="0.25">
      <c r="A662" t="s">
        <v>6</v>
      </c>
      <c r="B662" t="s">
        <v>7</v>
      </c>
      <c r="C662" t="s">
        <v>323</v>
      </c>
      <c r="D662" t="s">
        <v>324</v>
      </c>
      <c r="E662" t="s">
        <v>10</v>
      </c>
      <c r="F662" t="s">
        <v>325</v>
      </c>
      <c r="G662" s="9">
        <v>38815.85</v>
      </c>
      <c r="H662" s="9">
        <v>5822.3774999999996</v>
      </c>
      <c r="I662">
        <v>5822.3774999999996</v>
      </c>
      <c r="J662">
        <v>3881.585</v>
      </c>
      <c r="K662">
        <v>9703.9624999999996</v>
      </c>
      <c r="L662">
        <v>7763.17</v>
      </c>
      <c r="M662">
        <v>5822.3774999999996</v>
      </c>
      <c r="N662" s="9">
        <v>5822.3774999999996</v>
      </c>
      <c r="O662">
        <v>201712</v>
      </c>
      <c r="P662">
        <v>201801</v>
      </c>
      <c r="Q662" s="9">
        <f t="shared" si="22"/>
        <v>-5822.3774999999996</v>
      </c>
      <c r="R662">
        <v>2017</v>
      </c>
      <c r="S662">
        <v>2018</v>
      </c>
      <c r="T662" t="s">
        <v>281</v>
      </c>
      <c r="U662" s="14">
        <f t="shared" si="21"/>
        <v>0</v>
      </c>
    </row>
    <row r="663" spans="1:21" x14ac:dyDescent="0.25">
      <c r="A663" t="s">
        <v>6</v>
      </c>
      <c r="B663" t="s">
        <v>7</v>
      </c>
      <c r="C663" t="s">
        <v>326</v>
      </c>
      <c r="D663" t="s">
        <v>327</v>
      </c>
      <c r="E663" t="s">
        <v>10</v>
      </c>
      <c r="F663" t="s">
        <v>328</v>
      </c>
      <c r="G663" s="9">
        <v>5572.22</v>
      </c>
      <c r="H663" s="9">
        <v>835.83299999999997</v>
      </c>
      <c r="I663">
        <v>835.83299999999997</v>
      </c>
      <c r="J663">
        <v>557.22199999999998</v>
      </c>
      <c r="K663">
        <v>1393.0550000000001</v>
      </c>
      <c r="L663">
        <v>1114.444</v>
      </c>
      <c r="M663">
        <v>835.83299999999997</v>
      </c>
      <c r="O663">
        <v>201712</v>
      </c>
      <c r="P663">
        <v>201801</v>
      </c>
      <c r="Q663" s="9">
        <f t="shared" si="22"/>
        <v>0</v>
      </c>
      <c r="R663">
        <v>2017</v>
      </c>
      <c r="S663">
        <v>2018</v>
      </c>
      <c r="T663" t="s">
        <v>281</v>
      </c>
      <c r="U663" s="14">
        <f t="shared" si="21"/>
        <v>835.83299999999997</v>
      </c>
    </row>
    <row r="664" spans="1:21" x14ac:dyDescent="0.25">
      <c r="A664" t="s">
        <v>6</v>
      </c>
      <c r="B664" t="s">
        <v>7</v>
      </c>
      <c r="C664" t="s">
        <v>329</v>
      </c>
      <c r="D664" t="s">
        <v>330</v>
      </c>
      <c r="E664" t="s">
        <v>10</v>
      </c>
      <c r="F664" t="s">
        <v>331</v>
      </c>
      <c r="G664" s="9">
        <v>29474.400000000001</v>
      </c>
      <c r="H664" s="9">
        <v>4421.16</v>
      </c>
      <c r="I664">
        <v>4421.16</v>
      </c>
      <c r="J664">
        <v>2947.44</v>
      </c>
      <c r="K664">
        <v>7368.6</v>
      </c>
      <c r="L664">
        <v>5894.88</v>
      </c>
      <c r="M664">
        <v>4421.16</v>
      </c>
      <c r="O664">
        <v>201712</v>
      </c>
      <c r="P664">
        <v>201801</v>
      </c>
      <c r="Q664" s="9">
        <f t="shared" si="22"/>
        <v>0</v>
      </c>
      <c r="R664">
        <v>2017</v>
      </c>
      <c r="S664">
        <v>2018</v>
      </c>
      <c r="T664" t="s">
        <v>281</v>
      </c>
      <c r="U664" s="14">
        <f t="shared" si="21"/>
        <v>4421.16</v>
      </c>
    </row>
    <row r="665" spans="1:21" x14ac:dyDescent="0.25">
      <c r="A665" t="s">
        <v>6</v>
      </c>
      <c r="B665" t="s">
        <v>7</v>
      </c>
      <c r="C665" t="s">
        <v>332</v>
      </c>
      <c r="D665" t="s">
        <v>333</v>
      </c>
      <c r="E665" t="s">
        <v>10</v>
      </c>
      <c r="F665" t="s">
        <v>334</v>
      </c>
      <c r="G665" s="9">
        <v>10491</v>
      </c>
      <c r="H665" s="9">
        <v>1573.65</v>
      </c>
      <c r="I665">
        <v>1573.65</v>
      </c>
      <c r="J665">
        <v>1049.0999999999999</v>
      </c>
      <c r="K665">
        <v>2622.75</v>
      </c>
      <c r="L665">
        <v>2098.1999999999998</v>
      </c>
      <c r="M665">
        <v>1573.65</v>
      </c>
      <c r="O665">
        <v>201712</v>
      </c>
      <c r="P665">
        <v>201801</v>
      </c>
      <c r="Q665" s="9">
        <f t="shared" si="22"/>
        <v>0</v>
      </c>
      <c r="R665">
        <v>2017</v>
      </c>
      <c r="S665">
        <v>2018</v>
      </c>
      <c r="T665" t="s">
        <v>281</v>
      </c>
      <c r="U665" s="14">
        <f t="shared" si="21"/>
        <v>1573.65</v>
      </c>
    </row>
    <row r="666" spans="1:21" x14ac:dyDescent="0.25">
      <c r="A666" t="s">
        <v>6</v>
      </c>
      <c r="B666" t="s">
        <v>7</v>
      </c>
      <c r="C666" t="s">
        <v>335</v>
      </c>
      <c r="D666" t="s">
        <v>336</v>
      </c>
      <c r="E666" t="s">
        <v>10</v>
      </c>
      <c r="F666" t="s">
        <v>337</v>
      </c>
      <c r="G666" s="9">
        <v>1306.3800000000001</v>
      </c>
      <c r="H666" s="9">
        <v>195.95699999999999</v>
      </c>
      <c r="I666">
        <v>195.95699999999999</v>
      </c>
      <c r="J666">
        <v>130.63800000000001</v>
      </c>
      <c r="K666">
        <v>326.59500000000003</v>
      </c>
      <c r="L666">
        <v>261.27600000000001</v>
      </c>
      <c r="M666">
        <v>195.95699999999999</v>
      </c>
      <c r="O666">
        <v>201712</v>
      </c>
      <c r="P666">
        <v>201801</v>
      </c>
      <c r="Q666" s="9">
        <f t="shared" si="22"/>
        <v>0</v>
      </c>
      <c r="R666">
        <v>2017</v>
      </c>
      <c r="S666">
        <v>2018</v>
      </c>
      <c r="T666" t="s">
        <v>281</v>
      </c>
      <c r="U666" s="14">
        <f t="shared" si="21"/>
        <v>195.95699999999999</v>
      </c>
    </row>
    <row r="667" spans="1:21" x14ac:dyDescent="0.25">
      <c r="A667" t="s">
        <v>6</v>
      </c>
      <c r="B667" t="s">
        <v>7</v>
      </c>
      <c r="C667" t="s">
        <v>338</v>
      </c>
      <c r="D667" t="s">
        <v>339</v>
      </c>
      <c r="E667" t="s">
        <v>10</v>
      </c>
      <c r="F667" t="s">
        <v>340</v>
      </c>
      <c r="G667" s="9">
        <v>121528.71</v>
      </c>
      <c r="H667" s="9">
        <v>18229.306499999999</v>
      </c>
      <c r="I667">
        <v>18229.306499999999</v>
      </c>
      <c r="J667">
        <v>12152.870999999999</v>
      </c>
      <c r="K667">
        <v>30382.177500000002</v>
      </c>
      <c r="L667">
        <v>24305.741999999998</v>
      </c>
      <c r="M667">
        <v>18229.306499999999</v>
      </c>
      <c r="N667" s="9">
        <v>18229.306499999999</v>
      </c>
      <c r="O667">
        <v>201712</v>
      </c>
      <c r="P667">
        <v>201801</v>
      </c>
      <c r="Q667" s="9">
        <f t="shared" si="22"/>
        <v>-18229.306499999999</v>
      </c>
      <c r="R667">
        <v>2017</v>
      </c>
      <c r="S667">
        <v>2018</v>
      </c>
      <c r="T667" t="s">
        <v>281</v>
      </c>
      <c r="U667" s="14">
        <f t="shared" si="21"/>
        <v>0</v>
      </c>
    </row>
    <row r="668" spans="1:21" x14ac:dyDescent="0.25">
      <c r="A668" t="s">
        <v>6</v>
      </c>
      <c r="B668" t="s">
        <v>7</v>
      </c>
      <c r="C668" t="s">
        <v>341</v>
      </c>
      <c r="D668" t="s">
        <v>342</v>
      </c>
      <c r="E668" t="s">
        <v>10</v>
      </c>
      <c r="F668" t="s">
        <v>343</v>
      </c>
      <c r="G668" s="9">
        <v>486114.87</v>
      </c>
      <c r="H668" s="9">
        <v>72917.230500000005</v>
      </c>
      <c r="I668">
        <v>72917.230500000005</v>
      </c>
      <c r="J668">
        <v>48611.487000000001</v>
      </c>
      <c r="K668">
        <v>121528.7175</v>
      </c>
      <c r="L668">
        <v>97222.974000000002</v>
      </c>
      <c r="M668">
        <v>72917.230500000005</v>
      </c>
      <c r="O668">
        <v>201712</v>
      </c>
      <c r="P668">
        <v>201801</v>
      </c>
      <c r="Q668" s="9">
        <f t="shared" si="22"/>
        <v>0</v>
      </c>
      <c r="R668">
        <v>2017</v>
      </c>
      <c r="S668">
        <v>2018</v>
      </c>
      <c r="T668" t="s">
        <v>281</v>
      </c>
      <c r="U668" s="14">
        <f t="shared" si="21"/>
        <v>72917.230500000005</v>
      </c>
    </row>
    <row r="669" spans="1:21" x14ac:dyDescent="0.25">
      <c r="A669" t="s">
        <v>6</v>
      </c>
      <c r="B669" t="s">
        <v>7</v>
      </c>
      <c r="C669" t="s">
        <v>344</v>
      </c>
      <c r="D669" t="s">
        <v>25</v>
      </c>
      <c r="E669" t="s">
        <v>10</v>
      </c>
      <c r="F669" t="s">
        <v>26</v>
      </c>
      <c r="G669" s="9">
        <v>9532.99</v>
      </c>
      <c r="H669" s="9">
        <v>1429.9485</v>
      </c>
      <c r="I669">
        <v>1429.9485</v>
      </c>
      <c r="J669">
        <v>953.29899999999998</v>
      </c>
      <c r="K669">
        <v>2383.2474999999999</v>
      </c>
      <c r="L669">
        <v>1906.598</v>
      </c>
      <c r="M669">
        <v>1429.9485</v>
      </c>
      <c r="O669">
        <v>201712</v>
      </c>
      <c r="P669">
        <v>201801</v>
      </c>
      <c r="Q669" s="9">
        <f t="shared" si="22"/>
        <v>0</v>
      </c>
      <c r="R669">
        <v>2017</v>
      </c>
      <c r="S669">
        <v>2018</v>
      </c>
      <c r="T669" t="s">
        <v>281</v>
      </c>
      <c r="U669" s="14">
        <f t="shared" si="21"/>
        <v>1429.9485</v>
      </c>
    </row>
    <row r="670" spans="1:21" x14ac:dyDescent="0.25">
      <c r="A670" t="s">
        <v>6</v>
      </c>
      <c r="B670" t="s">
        <v>7</v>
      </c>
      <c r="C670" t="s">
        <v>196</v>
      </c>
      <c r="D670" t="s">
        <v>345</v>
      </c>
      <c r="E670" t="s">
        <v>10</v>
      </c>
      <c r="F670" t="s">
        <v>346</v>
      </c>
      <c r="G670" s="9">
        <v>260446.24</v>
      </c>
      <c r="H670" s="9">
        <v>39066.936000000002</v>
      </c>
      <c r="I670">
        <v>39066.936000000002</v>
      </c>
      <c r="J670">
        <v>26044.624</v>
      </c>
      <c r="K670">
        <v>65111.56</v>
      </c>
      <c r="L670">
        <v>52089.248</v>
      </c>
      <c r="M670">
        <v>39066.936000000002</v>
      </c>
      <c r="O670">
        <v>201712</v>
      </c>
      <c r="P670">
        <v>201801</v>
      </c>
      <c r="Q670" s="9">
        <f t="shared" si="22"/>
        <v>0</v>
      </c>
      <c r="R670">
        <v>2017</v>
      </c>
      <c r="S670">
        <v>2018</v>
      </c>
      <c r="T670" t="s">
        <v>281</v>
      </c>
      <c r="U670" s="14">
        <f t="shared" si="21"/>
        <v>39066.936000000002</v>
      </c>
    </row>
    <row r="671" spans="1:21" x14ac:dyDescent="0.25">
      <c r="A671" t="s">
        <v>6</v>
      </c>
      <c r="B671" t="s">
        <v>7</v>
      </c>
      <c r="C671" t="s">
        <v>166</v>
      </c>
      <c r="D671" t="s">
        <v>347</v>
      </c>
      <c r="E671" t="s">
        <v>10</v>
      </c>
      <c r="F671" t="s">
        <v>348</v>
      </c>
      <c r="G671" s="9">
        <v>254196.24</v>
      </c>
      <c r="H671" s="9">
        <v>38129.436000000002</v>
      </c>
      <c r="I671">
        <v>38129.436000000002</v>
      </c>
      <c r="J671">
        <v>25419.624</v>
      </c>
      <c r="K671">
        <v>63549.06</v>
      </c>
      <c r="L671">
        <v>50839.248</v>
      </c>
      <c r="M671">
        <v>38129.436000000002</v>
      </c>
      <c r="O671">
        <v>201712</v>
      </c>
      <c r="P671">
        <v>201801</v>
      </c>
      <c r="Q671" s="9">
        <f t="shared" si="22"/>
        <v>0</v>
      </c>
      <c r="R671">
        <v>2017</v>
      </c>
      <c r="S671">
        <v>2018</v>
      </c>
      <c r="T671" t="s">
        <v>281</v>
      </c>
      <c r="U671" s="14">
        <f t="shared" si="21"/>
        <v>38129.436000000002</v>
      </c>
    </row>
    <row r="672" spans="1:21" x14ac:dyDescent="0.25">
      <c r="A672" t="s">
        <v>6</v>
      </c>
      <c r="B672" t="s">
        <v>7</v>
      </c>
      <c r="C672" t="s">
        <v>349</v>
      </c>
      <c r="D672" t="s">
        <v>350</v>
      </c>
      <c r="E672" t="s">
        <v>10</v>
      </c>
      <c r="F672" t="s">
        <v>351</v>
      </c>
      <c r="G672" s="9">
        <v>7418.16</v>
      </c>
      <c r="H672" s="9">
        <v>1112.7239999999999</v>
      </c>
      <c r="I672">
        <v>1112.7239999999999</v>
      </c>
      <c r="J672">
        <v>741.81600000000003</v>
      </c>
      <c r="K672">
        <v>1854.54</v>
      </c>
      <c r="L672">
        <v>1483.6320000000001</v>
      </c>
      <c r="M672">
        <v>1112.7239999999999</v>
      </c>
      <c r="O672">
        <v>201712</v>
      </c>
      <c r="P672">
        <v>201801</v>
      </c>
      <c r="Q672" s="9">
        <f t="shared" si="22"/>
        <v>0</v>
      </c>
      <c r="R672">
        <v>2017</v>
      </c>
      <c r="S672">
        <v>2018</v>
      </c>
      <c r="T672" t="s">
        <v>281</v>
      </c>
      <c r="U672" s="14">
        <f t="shared" si="21"/>
        <v>1112.7239999999999</v>
      </c>
    </row>
    <row r="673" spans="1:21" x14ac:dyDescent="0.25">
      <c r="A673" t="s">
        <v>6</v>
      </c>
      <c r="B673" t="s">
        <v>7</v>
      </c>
      <c r="C673" t="s">
        <v>352</v>
      </c>
      <c r="D673" t="s">
        <v>353</v>
      </c>
      <c r="E673" t="s">
        <v>10</v>
      </c>
      <c r="F673" t="s">
        <v>354</v>
      </c>
      <c r="G673" s="9">
        <v>2.92</v>
      </c>
      <c r="H673" s="9">
        <v>0.438</v>
      </c>
      <c r="I673">
        <v>0.438</v>
      </c>
      <c r="J673">
        <v>0.29199999999999998</v>
      </c>
      <c r="K673">
        <v>0.73</v>
      </c>
      <c r="L673">
        <v>0.58399999999999996</v>
      </c>
      <c r="M673">
        <v>0.438</v>
      </c>
      <c r="O673">
        <v>201712</v>
      </c>
      <c r="P673">
        <v>201801</v>
      </c>
      <c r="Q673" s="9">
        <f t="shared" si="22"/>
        <v>0</v>
      </c>
      <c r="R673">
        <v>2017</v>
      </c>
      <c r="S673">
        <v>2018</v>
      </c>
      <c r="T673" t="s">
        <v>281</v>
      </c>
      <c r="U673" s="14">
        <f t="shared" si="21"/>
        <v>0.438</v>
      </c>
    </row>
    <row r="674" spans="1:21" x14ac:dyDescent="0.25">
      <c r="A674" t="s">
        <v>6</v>
      </c>
      <c r="B674" t="s">
        <v>7</v>
      </c>
      <c r="C674" t="s">
        <v>355</v>
      </c>
      <c r="D674" t="s">
        <v>356</v>
      </c>
      <c r="E674" t="s">
        <v>10</v>
      </c>
      <c r="F674" t="s">
        <v>357</v>
      </c>
      <c r="G674" s="9">
        <v>1795.75</v>
      </c>
      <c r="H674" s="9">
        <v>269.36250000000001</v>
      </c>
      <c r="I674">
        <v>269.36250000000001</v>
      </c>
      <c r="J674">
        <v>179.57499999999999</v>
      </c>
      <c r="K674">
        <v>448.9375</v>
      </c>
      <c r="L674">
        <v>359.15</v>
      </c>
      <c r="M674">
        <v>269.36250000000001</v>
      </c>
      <c r="O674">
        <v>201712</v>
      </c>
      <c r="P674">
        <v>201801</v>
      </c>
      <c r="Q674" s="9">
        <f t="shared" si="22"/>
        <v>0</v>
      </c>
      <c r="R674">
        <v>2017</v>
      </c>
      <c r="S674">
        <v>2018</v>
      </c>
      <c r="T674" t="s">
        <v>281</v>
      </c>
      <c r="U674" s="14">
        <f t="shared" si="21"/>
        <v>269.36250000000001</v>
      </c>
    </row>
    <row r="675" spans="1:21" x14ac:dyDescent="0.25">
      <c r="A675" t="s">
        <v>6</v>
      </c>
      <c r="B675" t="s">
        <v>7</v>
      </c>
      <c r="C675" t="s">
        <v>358</v>
      </c>
      <c r="D675" t="s">
        <v>359</v>
      </c>
      <c r="E675" t="s">
        <v>10</v>
      </c>
      <c r="F675" t="s">
        <v>360</v>
      </c>
      <c r="G675" s="9">
        <v>21490.93</v>
      </c>
      <c r="H675" s="9">
        <v>3223.6395000000002</v>
      </c>
      <c r="I675">
        <v>3223.6395000000002</v>
      </c>
      <c r="J675">
        <v>2149.0929999999998</v>
      </c>
      <c r="K675">
        <v>5372.7325000000001</v>
      </c>
      <c r="L675">
        <v>4298.1859999999997</v>
      </c>
      <c r="M675">
        <v>3223.6395000000002</v>
      </c>
      <c r="O675">
        <v>201712</v>
      </c>
      <c r="P675">
        <v>201801</v>
      </c>
      <c r="Q675" s="9">
        <f t="shared" si="22"/>
        <v>0</v>
      </c>
      <c r="R675">
        <v>2017</v>
      </c>
      <c r="S675">
        <v>2018</v>
      </c>
      <c r="T675" t="s">
        <v>281</v>
      </c>
      <c r="U675" s="14">
        <f t="shared" si="21"/>
        <v>3223.6395000000002</v>
      </c>
    </row>
    <row r="676" spans="1:21" x14ac:dyDescent="0.25">
      <c r="A676" t="s">
        <v>6</v>
      </c>
      <c r="B676" t="s">
        <v>7</v>
      </c>
      <c r="C676" t="s">
        <v>361</v>
      </c>
      <c r="D676" t="s">
        <v>362</v>
      </c>
      <c r="E676" t="s">
        <v>10</v>
      </c>
      <c r="F676" t="s">
        <v>363</v>
      </c>
      <c r="G676" s="9">
        <v>51814.17</v>
      </c>
      <c r="H676" s="9">
        <v>7772.1255000000001</v>
      </c>
      <c r="I676">
        <v>7772.1255000000001</v>
      </c>
      <c r="J676">
        <v>5181.4170000000004</v>
      </c>
      <c r="K676">
        <v>12953.5425</v>
      </c>
      <c r="L676">
        <v>10362.834000000001</v>
      </c>
      <c r="M676">
        <v>7772.1255000000001</v>
      </c>
      <c r="O676">
        <v>201712</v>
      </c>
      <c r="P676">
        <v>201801</v>
      </c>
      <c r="Q676" s="9">
        <f t="shared" si="22"/>
        <v>0</v>
      </c>
      <c r="R676">
        <v>2017</v>
      </c>
      <c r="S676">
        <v>2018</v>
      </c>
      <c r="T676" t="s">
        <v>281</v>
      </c>
      <c r="U676" s="14">
        <f t="shared" si="21"/>
        <v>7772.1255000000001</v>
      </c>
    </row>
    <row r="677" spans="1:21" x14ac:dyDescent="0.25">
      <c r="A677" t="s">
        <v>6</v>
      </c>
      <c r="B677" t="s">
        <v>7</v>
      </c>
      <c r="C677" t="s">
        <v>364</v>
      </c>
      <c r="D677" t="s">
        <v>365</v>
      </c>
      <c r="E677" t="s">
        <v>10</v>
      </c>
      <c r="F677" t="s">
        <v>366</v>
      </c>
      <c r="G677" s="9">
        <v>121528.72</v>
      </c>
      <c r="H677" s="9">
        <v>18229.308000000001</v>
      </c>
      <c r="I677">
        <v>18229.308000000001</v>
      </c>
      <c r="J677">
        <v>12152.871999999999</v>
      </c>
      <c r="K677">
        <v>30382.18</v>
      </c>
      <c r="L677">
        <v>24305.743999999999</v>
      </c>
      <c r="M677">
        <v>18229.308000000001</v>
      </c>
      <c r="O677">
        <v>201712</v>
      </c>
      <c r="P677">
        <v>201801</v>
      </c>
      <c r="Q677" s="9">
        <f t="shared" si="22"/>
        <v>0</v>
      </c>
      <c r="R677">
        <v>2017</v>
      </c>
      <c r="S677">
        <v>2018</v>
      </c>
      <c r="T677" t="s">
        <v>281</v>
      </c>
      <c r="U677" s="14">
        <f t="shared" si="21"/>
        <v>18229.308000000001</v>
      </c>
    </row>
    <row r="678" spans="1:21" x14ac:dyDescent="0.25">
      <c r="A678" t="s">
        <v>6</v>
      </c>
      <c r="B678" t="s">
        <v>7</v>
      </c>
      <c r="C678" t="s">
        <v>367</v>
      </c>
      <c r="D678" t="s">
        <v>368</v>
      </c>
      <c r="E678" t="s">
        <v>10</v>
      </c>
      <c r="F678" t="s">
        <v>369</v>
      </c>
      <c r="G678" s="9">
        <v>12106.68</v>
      </c>
      <c r="H678" s="9">
        <v>1816.002</v>
      </c>
      <c r="I678">
        <v>1816.002</v>
      </c>
      <c r="J678">
        <v>1210.6679999999999</v>
      </c>
      <c r="K678">
        <v>3026.67</v>
      </c>
      <c r="L678">
        <v>2421.3359999999998</v>
      </c>
      <c r="M678">
        <v>1816.002</v>
      </c>
      <c r="O678">
        <v>201712</v>
      </c>
      <c r="P678">
        <v>201801</v>
      </c>
      <c r="Q678" s="9">
        <f t="shared" si="22"/>
        <v>0</v>
      </c>
      <c r="R678">
        <v>2017</v>
      </c>
      <c r="S678">
        <v>2018</v>
      </c>
      <c r="T678" t="s">
        <v>281</v>
      </c>
      <c r="U678" s="14">
        <f t="shared" si="21"/>
        <v>1816.002</v>
      </c>
    </row>
    <row r="679" spans="1:21" x14ac:dyDescent="0.25">
      <c r="A679" t="s">
        <v>6</v>
      </c>
      <c r="B679" t="s">
        <v>7</v>
      </c>
      <c r="C679" t="s">
        <v>370</v>
      </c>
      <c r="D679" t="s">
        <v>371</v>
      </c>
      <c r="E679" t="s">
        <v>10</v>
      </c>
      <c r="F679" t="s">
        <v>372</v>
      </c>
      <c r="G679" s="9">
        <v>19041.830000000002</v>
      </c>
      <c r="H679" s="9">
        <v>2856.2745</v>
      </c>
      <c r="I679">
        <v>2856.2745</v>
      </c>
      <c r="J679">
        <v>1904.183</v>
      </c>
      <c r="K679">
        <v>4760.4575000000004</v>
      </c>
      <c r="L679">
        <v>3808.366</v>
      </c>
      <c r="M679">
        <v>2856.2745</v>
      </c>
      <c r="O679">
        <v>201712</v>
      </c>
      <c r="P679">
        <v>201801</v>
      </c>
      <c r="Q679" s="9">
        <f t="shared" si="22"/>
        <v>0</v>
      </c>
      <c r="R679">
        <v>2017</v>
      </c>
      <c r="S679">
        <v>2018</v>
      </c>
      <c r="T679" t="s">
        <v>281</v>
      </c>
      <c r="U679" s="14">
        <f t="shared" si="21"/>
        <v>2856.2745</v>
      </c>
    </row>
    <row r="680" spans="1:21" x14ac:dyDescent="0.25">
      <c r="A680" t="s">
        <v>6</v>
      </c>
      <c r="B680" t="s">
        <v>7</v>
      </c>
      <c r="C680" t="s">
        <v>373</v>
      </c>
      <c r="D680" t="s">
        <v>374</v>
      </c>
      <c r="E680" t="s">
        <v>10</v>
      </c>
      <c r="F680" t="s">
        <v>375</v>
      </c>
      <c r="G680" s="9">
        <v>33852.11</v>
      </c>
      <c r="H680" s="9">
        <v>5077.8164999999999</v>
      </c>
      <c r="I680">
        <v>5077.8164999999999</v>
      </c>
      <c r="J680">
        <v>3385.2109999999998</v>
      </c>
      <c r="K680">
        <v>8463.0275000000001</v>
      </c>
      <c r="L680">
        <v>6770.4219999999996</v>
      </c>
      <c r="M680">
        <v>5077.8164999999999</v>
      </c>
      <c r="O680">
        <v>201712</v>
      </c>
      <c r="P680">
        <v>201801</v>
      </c>
      <c r="Q680" s="9">
        <f t="shared" si="22"/>
        <v>0</v>
      </c>
      <c r="R680">
        <v>2017</v>
      </c>
      <c r="S680">
        <v>2018</v>
      </c>
      <c r="T680" t="s">
        <v>281</v>
      </c>
      <c r="U680" s="14">
        <f t="shared" si="21"/>
        <v>5077.8164999999999</v>
      </c>
    </row>
    <row r="681" spans="1:21" x14ac:dyDescent="0.25">
      <c r="A681" t="s">
        <v>6</v>
      </c>
      <c r="B681" t="s">
        <v>7</v>
      </c>
      <c r="C681" t="s">
        <v>376</v>
      </c>
      <c r="D681" t="s">
        <v>377</v>
      </c>
      <c r="E681" t="s">
        <v>10</v>
      </c>
      <c r="F681" t="s">
        <v>378</v>
      </c>
      <c r="G681" s="9">
        <v>-1779.55</v>
      </c>
      <c r="H681" s="9">
        <v>-266.9325</v>
      </c>
      <c r="I681">
        <v>-266.9325</v>
      </c>
      <c r="J681">
        <v>-177.95500000000001</v>
      </c>
      <c r="K681">
        <v>-444.88749999999999</v>
      </c>
      <c r="L681">
        <v>-355.91</v>
      </c>
      <c r="M681">
        <v>-266.9325</v>
      </c>
      <c r="O681">
        <v>201712</v>
      </c>
      <c r="P681">
        <v>201801</v>
      </c>
      <c r="Q681" s="9">
        <f t="shared" si="22"/>
        <v>0</v>
      </c>
      <c r="R681">
        <v>2017</v>
      </c>
      <c r="S681">
        <v>2018</v>
      </c>
      <c r="T681" t="s">
        <v>281</v>
      </c>
      <c r="U681" s="14">
        <f t="shared" si="21"/>
        <v>-266.9325</v>
      </c>
    </row>
    <row r="682" spans="1:21" x14ac:dyDescent="0.25">
      <c r="A682" t="s">
        <v>6</v>
      </c>
      <c r="B682" t="s">
        <v>7</v>
      </c>
      <c r="C682" t="s">
        <v>379</v>
      </c>
      <c r="D682" t="s">
        <v>380</v>
      </c>
      <c r="E682" t="s">
        <v>10</v>
      </c>
      <c r="F682" t="s">
        <v>381</v>
      </c>
      <c r="G682" s="9">
        <v>1361.76</v>
      </c>
      <c r="H682" s="9">
        <v>204.26400000000001</v>
      </c>
      <c r="I682">
        <v>204.26400000000001</v>
      </c>
      <c r="J682">
        <v>136.17599999999999</v>
      </c>
      <c r="K682">
        <v>340.44</v>
      </c>
      <c r="L682">
        <v>272.35199999999998</v>
      </c>
      <c r="M682">
        <v>204.26400000000001</v>
      </c>
      <c r="O682">
        <v>201712</v>
      </c>
      <c r="P682">
        <v>201801</v>
      </c>
      <c r="Q682" s="9">
        <f t="shared" si="22"/>
        <v>0</v>
      </c>
      <c r="R682">
        <v>2017</v>
      </c>
      <c r="S682">
        <v>2018</v>
      </c>
      <c r="T682" t="s">
        <v>281</v>
      </c>
      <c r="U682" s="14">
        <f t="shared" si="21"/>
        <v>204.26400000000001</v>
      </c>
    </row>
    <row r="683" spans="1:21" x14ac:dyDescent="0.25">
      <c r="A683" t="s">
        <v>6</v>
      </c>
      <c r="B683" t="s">
        <v>7</v>
      </c>
      <c r="C683" t="s">
        <v>382</v>
      </c>
      <c r="D683" t="s">
        <v>383</v>
      </c>
      <c r="E683" t="s">
        <v>10</v>
      </c>
      <c r="F683" t="s">
        <v>384</v>
      </c>
      <c r="G683" s="9">
        <v>158313.51999999999</v>
      </c>
      <c r="H683" s="9">
        <v>23747.027999999998</v>
      </c>
      <c r="I683">
        <v>23747.027999999998</v>
      </c>
      <c r="J683">
        <v>15831.352000000001</v>
      </c>
      <c r="K683">
        <v>39578.379999999997</v>
      </c>
      <c r="L683">
        <v>31662.704000000002</v>
      </c>
      <c r="M683">
        <v>23747.027999999998</v>
      </c>
      <c r="O683">
        <v>201712</v>
      </c>
      <c r="P683">
        <v>201801</v>
      </c>
      <c r="Q683" s="9">
        <f t="shared" si="22"/>
        <v>0</v>
      </c>
      <c r="R683">
        <v>2017</v>
      </c>
      <c r="S683">
        <v>2018</v>
      </c>
      <c r="T683" t="s">
        <v>281</v>
      </c>
      <c r="U683" s="14">
        <f t="shared" si="21"/>
        <v>23747.027999999998</v>
      </c>
    </row>
    <row r="684" spans="1:21" x14ac:dyDescent="0.25">
      <c r="A684" t="s">
        <v>6</v>
      </c>
      <c r="B684" t="s">
        <v>7</v>
      </c>
      <c r="C684" t="s">
        <v>385</v>
      </c>
      <c r="D684" t="s">
        <v>386</v>
      </c>
      <c r="E684" t="s">
        <v>10</v>
      </c>
      <c r="F684" t="s">
        <v>387</v>
      </c>
      <c r="G684" s="9">
        <v>-1.9999999996798599E-2</v>
      </c>
      <c r="H684" s="9">
        <v>-2.99999999951979E-3</v>
      </c>
      <c r="I684">
        <v>-2.99999999951979E-3</v>
      </c>
      <c r="J684">
        <v>-1.9999999996798599E-3</v>
      </c>
      <c r="K684">
        <v>-4.9999999991996403E-3</v>
      </c>
      <c r="L684">
        <v>-3.9999999993597197E-3</v>
      </c>
      <c r="M684">
        <v>-2.99999999951979E-3</v>
      </c>
      <c r="O684">
        <v>201712</v>
      </c>
      <c r="P684">
        <v>201801</v>
      </c>
      <c r="Q684" s="9">
        <f t="shared" si="22"/>
        <v>0</v>
      </c>
      <c r="R684">
        <v>2017</v>
      </c>
      <c r="S684">
        <v>2018</v>
      </c>
      <c r="T684" t="s">
        <v>281</v>
      </c>
      <c r="U684" s="14">
        <f t="shared" si="21"/>
        <v>-2.99999999951979E-3</v>
      </c>
    </row>
    <row r="685" spans="1:21" x14ac:dyDescent="0.25">
      <c r="A685" t="s">
        <v>6</v>
      </c>
      <c r="B685" t="s">
        <v>7</v>
      </c>
      <c r="C685" t="s">
        <v>388</v>
      </c>
      <c r="D685" t="s">
        <v>389</v>
      </c>
      <c r="E685" t="s">
        <v>10</v>
      </c>
      <c r="F685" t="s">
        <v>390</v>
      </c>
      <c r="G685" s="9">
        <v>19459.72</v>
      </c>
      <c r="H685" s="9">
        <v>2918.9580000000001</v>
      </c>
      <c r="I685">
        <v>2918.9580000000001</v>
      </c>
      <c r="J685">
        <v>1945.972</v>
      </c>
      <c r="K685">
        <v>4864.93</v>
      </c>
      <c r="L685">
        <v>3891.944</v>
      </c>
      <c r="M685">
        <v>2918.9580000000001</v>
      </c>
      <c r="N685" s="9">
        <v>2918.9580000000001</v>
      </c>
      <c r="O685">
        <v>201712</v>
      </c>
      <c r="P685">
        <v>201801</v>
      </c>
      <c r="Q685" s="9">
        <f t="shared" si="22"/>
        <v>-2918.9580000000001</v>
      </c>
      <c r="R685">
        <v>2017</v>
      </c>
      <c r="S685">
        <v>2018</v>
      </c>
      <c r="T685" t="s">
        <v>281</v>
      </c>
      <c r="U685" s="14">
        <f t="shared" si="21"/>
        <v>0</v>
      </c>
    </row>
    <row r="686" spans="1:21" x14ac:dyDescent="0.25">
      <c r="A686" t="s">
        <v>6</v>
      </c>
      <c r="B686" t="s">
        <v>7</v>
      </c>
      <c r="C686" t="s">
        <v>391</v>
      </c>
      <c r="D686" t="s">
        <v>392</v>
      </c>
      <c r="E686" t="s">
        <v>10</v>
      </c>
      <c r="F686" t="s">
        <v>393</v>
      </c>
      <c r="G686" s="9">
        <v>233500</v>
      </c>
      <c r="H686" s="9">
        <v>35025</v>
      </c>
      <c r="I686">
        <v>35025</v>
      </c>
      <c r="J686">
        <v>23350</v>
      </c>
      <c r="K686">
        <v>58375</v>
      </c>
      <c r="L686">
        <v>46700</v>
      </c>
      <c r="M686">
        <v>35025</v>
      </c>
      <c r="O686">
        <v>201712</v>
      </c>
      <c r="P686">
        <v>201801</v>
      </c>
      <c r="Q686" s="9">
        <f t="shared" si="22"/>
        <v>0</v>
      </c>
      <c r="R686">
        <v>2017</v>
      </c>
      <c r="S686">
        <v>2018</v>
      </c>
      <c r="T686" t="s">
        <v>281</v>
      </c>
      <c r="U686" s="14">
        <f t="shared" si="21"/>
        <v>35025</v>
      </c>
    </row>
    <row r="687" spans="1:21" x14ac:dyDescent="0.25">
      <c r="A687" t="s">
        <v>6</v>
      </c>
      <c r="B687" t="s">
        <v>7</v>
      </c>
      <c r="C687" t="s">
        <v>394</v>
      </c>
      <c r="D687" t="s">
        <v>395</v>
      </c>
      <c r="E687" t="s">
        <v>10</v>
      </c>
      <c r="F687" t="s">
        <v>396</v>
      </c>
      <c r="G687" s="9">
        <v>64171.199999999997</v>
      </c>
      <c r="H687" s="9">
        <v>9625.68</v>
      </c>
      <c r="I687">
        <v>9625.68</v>
      </c>
      <c r="J687">
        <v>6417.12</v>
      </c>
      <c r="K687">
        <v>16042.8</v>
      </c>
      <c r="L687">
        <v>12834.24</v>
      </c>
      <c r="M687">
        <v>9625.68</v>
      </c>
      <c r="O687">
        <v>201712</v>
      </c>
      <c r="P687">
        <v>201801</v>
      </c>
      <c r="Q687" s="9">
        <f t="shared" si="22"/>
        <v>0</v>
      </c>
      <c r="R687">
        <v>2017</v>
      </c>
      <c r="S687">
        <v>2018</v>
      </c>
      <c r="T687" t="s">
        <v>281</v>
      </c>
      <c r="U687" s="14">
        <f t="shared" si="21"/>
        <v>9625.68</v>
      </c>
    </row>
    <row r="688" spans="1:21" x14ac:dyDescent="0.25">
      <c r="A688" t="s">
        <v>6</v>
      </c>
      <c r="B688" t="s">
        <v>7</v>
      </c>
      <c r="C688" t="s">
        <v>397</v>
      </c>
      <c r="D688" t="s">
        <v>398</v>
      </c>
      <c r="E688" t="s">
        <v>10</v>
      </c>
      <c r="F688" t="s">
        <v>399</v>
      </c>
      <c r="G688" s="9">
        <v>75358.490000000005</v>
      </c>
      <c r="H688" s="9">
        <v>11303.773499999999</v>
      </c>
      <c r="I688">
        <v>11303.773499999999</v>
      </c>
      <c r="J688">
        <v>7535.8490000000002</v>
      </c>
      <c r="K688">
        <v>18839.622500000001</v>
      </c>
      <c r="L688">
        <v>15071.698</v>
      </c>
      <c r="M688">
        <v>11303.773499999999</v>
      </c>
      <c r="O688">
        <v>201712</v>
      </c>
      <c r="P688">
        <v>201801</v>
      </c>
      <c r="Q688" s="9">
        <f t="shared" si="22"/>
        <v>0</v>
      </c>
      <c r="R688">
        <v>2017</v>
      </c>
      <c r="S688">
        <v>2018</v>
      </c>
      <c r="T688" t="s">
        <v>281</v>
      </c>
      <c r="U688" s="14">
        <f t="shared" si="21"/>
        <v>11303.773499999999</v>
      </c>
    </row>
    <row r="689" spans="1:21" x14ac:dyDescent="0.25">
      <c r="A689" t="s">
        <v>6</v>
      </c>
      <c r="B689" t="s">
        <v>7</v>
      </c>
      <c r="C689" t="s">
        <v>400</v>
      </c>
      <c r="D689" t="s">
        <v>401</v>
      </c>
      <c r="E689" t="s">
        <v>10</v>
      </c>
      <c r="F689" t="s">
        <v>402</v>
      </c>
      <c r="G689" s="9">
        <v>48349.86</v>
      </c>
      <c r="H689" s="9">
        <v>7252.4790000000003</v>
      </c>
      <c r="I689">
        <v>7252.4790000000003</v>
      </c>
      <c r="J689">
        <v>4834.9859999999999</v>
      </c>
      <c r="K689">
        <v>12087.465</v>
      </c>
      <c r="L689">
        <v>9669.9719999999998</v>
      </c>
      <c r="M689">
        <v>7252.4790000000003</v>
      </c>
      <c r="O689">
        <v>201712</v>
      </c>
      <c r="P689">
        <v>201801</v>
      </c>
      <c r="Q689" s="9">
        <f t="shared" si="22"/>
        <v>0</v>
      </c>
      <c r="R689">
        <v>2017</v>
      </c>
      <c r="S689">
        <v>2018</v>
      </c>
      <c r="T689" t="s">
        <v>281</v>
      </c>
      <c r="U689" s="14">
        <f t="shared" si="21"/>
        <v>7252.4790000000003</v>
      </c>
    </row>
    <row r="690" spans="1:21" x14ac:dyDescent="0.25">
      <c r="A690" t="s">
        <v>6</v>
      </c>
      <c r="B690" t="s">
        <v>7</v>
      </c>
      <c r="C690" t="s">
        <v>403</v>
      </c>
      <c r="D690" t="s">
        <v>404</v>
      </c>
      <c r="E690" t="s">
        <v>10</v>
      </c>
      <c r="F690" t="s">
        <v>405</v>
      </c>
      <c r="G690" s="9">
        <v>2010821.17</v>
      </c>
      <c r="H690" s="9">
        <v>301623.17550000001</v>
      </c>
      <c r="I690">
        <v>301623.17550000001</v>
      </c>
      <c r="J690">
        <v>201082.117</v>
      </c>
      <c r="K690">
        <v>502705.29249999998</v>
      </c>
      <c r="L690">
        <v>402164.234</v>
      </c>
      <c r="M690">
        <v>301623.17550000001</v>
      </c>
      <c r="O690">
        <v>201712</v>
      </c>
      <c r="P690">
        <v>201801</v>
      </c>
      <c r="Q690" s="9">
        <f t="shared" si="22"/>
        <v>0</v>
      </c>
      <c r="R690">
        <v>2017</v>
      </c>
      <c r="S690">
        <v>2018</v>
      </c>
      <c r="T690" t="s">
        <v>281</v>
      </c>
      <c r="U690" s="14">
        <f t="shared" si="21"/>
        <v>301623.17550000001</v>
      </c>
    </row>
    <row r="691" spans="1:21" x14ac:dyDescent="0.25">
      <c r="A691" t="s">
        <v>6</v>
      </c>
      <c r="B691" t="s">
        <v>7</v>
      </c>
      <c r="C691" t="s">
        <v>406</v>
      </c>
      <c r="D691" t="s">
        <v>407</v>
      </c>
      <c r="E691" t="s">
        <v>10</v>
      </c>
      <c r="F691" t="s">
        <v>408</v>
      </c>
      <c r="G691" s="9">
        <v>58223.040000000001</v>
      </c>
      <c r="H691" s="9">
        <v>8733.4560000000001</v>
      </c>
      <c r="I691">
        <v>8733.4560000000001</v>
      </c>
      <c r="J691">
        <v>5822.3040000000001</v>
      </c>
      <c r="K691">
        <v>14555.76</v>
      </c>
      <c r="L691">
        <v>11644.608</v>
      </c>
      <c r="M691">
        <v>8733.4560000000001</v>
      </c>
      <c r="O691">
        <v>201712</v>
      </c>
      <c r="P691">
        <v>201801</v>
      </c>
      <c r="Q691" s="9">
        <f t="shared" si="22"/>
        <v>0</v>
      </c>
      <c r="R691">
        <v>2017</v>
      </c>
      <c r="S691">
        <v>2018</v>
      </c>
      <c r="T691" t="s">
        <v>281</v>
      </c>
      <c r="U691" s="14">
        <f t="shared" si="21"/>
        <v>8733.4560000000001</v>
      </c>
    </row>
    <row r="692" spans="1:21" x14ac:dyDescent="0.25">
      <c r="A692" t="s">
        <v>6</v>
      </c>
      <c r="B692" t="s">
        <v>7</v>
      </c>
      <c r="C692" t="s">
        <v>409</v>
      </c>
      <c r="D692" t="s">
        <v>410</v>
      </c>
      <c r="E692" t="s">
        <v>10</v>
      </c>
      <c r="F692" t="s">
        <v>411</v>
      </c>
      <c r="G692" s="9">
        <v>67112.399999999994</v>
      </c>
      <c r="H692" s="9">
        <v>10066.86</v>
      </c>
      <c r="I692">
        <v>10066.86</v>
      </c>
      <c r="J692">
        <v>6711.24</v>
      </c>
      <c r="K692">
        <v>16778.099999999999</v>
      </c>
      <c r="L692">
        <v>13422.48</v>
      </c>
      <c r="M692">
        <v>10066.86</v>
      </c>
      <c r="O692">
        <v>201712</v>
      </c>
      <c r="P692">
        <v>201801</v>
      </c>
      <c r="Q692" s="9">
        <f t="shared" si="22"/>
        <v>0</v>
      </c>
      <c r="R692">
        <v>2017</v>
      </c>
      <c r="S692">
        <v>2018</v>
      </c>
      <c r="T692" t="s">
        <v>281</v>
      </c>
      <c r="U692" s="14">
        <f t="shared" si="21"/>
        <v>10066.86</v>
      </c>
    </row>
    <row r="693" spans="1:21" x14ac:dyDescent="0.25">
      <c r="A693" t="s">
        <v>6</v>
      </c>
      <c r="B693" t="s">
        <v>7</v>
      </c>
      <c r="C693" t="s">
        <v>412</v>
      </c>
      <c r="D693" t="s">
        <v>413</v>
      </c>
      <c r="E693" t="s">
        <v>10</v>
      </c>
      <c r="F693" t="s">
        <v>414</v>
      </c>
      <c r="G693" s="9">
        <v>26685.119999999999</v>
      </c>
      <c r="H693" s="9">
        <v>4002.768</v>
      </c>
      <c r="I693">
        <v>4002.768</v>
      </c>
      <c r="J693">
        <v>2668.5120000000002</v>
      </c>
      <c r="K693">
        <v>6671.28</v>
      </c>
      <c r="L693">
        <v>5337.0240000000003</v>
      </c>
      <c r="M693">
        <v>4002.768</v>
      </c>
      <c r="N693" s="9">
        <v>4002.768</v>
      </c>
      <c r="O693">
        <v>201712</v>
      </c>
      <c r="P693">
        <v>201801</v>
      </c>
      <c r="Q693" s="9">
        <f t="shared" si="22"/>
        <v>-4002.768</v>
      </c>
      <c r="R693">
        <v>2017</v>
      </c>
      <c r="S693">
        <v>2018</v>
      </c>
      <c r="T693" t="s">
        <v>281</v>
      </c>
      <c r="U693" s="14">
        <f t="shared" si="21"/>
        <v>0</v>
      </c>
    </row>
    <row r="694" spans="1:21" x14ac:dyDescent="0.25">
      <c r="A694" t="s">
        <v>6</v>
      </c>
      <c r="B694" t="s">
        <v>7</v>
      </c>
      <c r="C694" t="s">
        <v>415</v>
      </c>
      <c r="D694" t="s">
        <v>416</v>
      </c>
      <c r="E694" t="s">
        <v>10</v>
      </c>
      <c r="F694" t="s">
        <v>417</v>
      </c>
      <c r="G694" s="9">
        <v>3040.8</v>
      </c>
      <c r="H694" s="9">
        <v>456.12</v>
      </c>
      <c r="I694">
        <v>456.12</v>
      </c>
      <c r="J694">
        <v>304.08</v>
      </c>
      <c r="K694">
        <v>760.2</v>
      </c>
      <c r="L694">
        <v>608.16</v>
      </c>
      <c r="M694">
        <v>456.12</v>
      </c>
      <c r="O694">
        <v>201712</v>
      </c>
      <c r="P694">
        <v>201801</v>
      </c>
      <c r="Q694" s="9">
        <f t="shared" si="22"/>
        <v>0</v>
      </c>
      <c r="R694">
        <v>2017</v>
      </c>
      <c r="S694">
        <v>2018</v>
      </c>
      <c r="T694" t="s">
        <v>281</v>
      </c>
      <c r="U694" s="14">
        <f t="shared" si="21"/>
        <v>456.12</v>
      </c>
    </row>
    <row r="695" spans="1:21" x14ac:dyDescent="0.25">
      <c r="A695" t="s">
        <v>6</v>
      </c>
      <c r="B695" t="s">
        <v>7</v>
      </c>
      <c r="C695" t="s">
        <v>418</v>
      </c>
      <c r="D695" t="s">
        <v>419</v>
      </c>
      <c r="E695" t="s">
        <v>10</v>
      </c>
      <c r="F695" t="s">
        <v>420</v>
      </c>
      <c r="G695" s="9">
        <v>141027.51</v>
      </c>
      <c r="H695" s="9">
        <v>21154.126499999998</v>
      </c>
      <c r="I695">
        <v>21154.126499999998</v>
      </c>
      <c r="J695">
        <v>14102.751</v>
      </c>
      <c r="K695">
        <v>35256.877500000002</v>
      </c>
      <c r="L695">
        <v>28205.502</v>
      </c>
      <c r="M695">
        <v>21154.126499999998</v>
      </c>
      <c r="N695" s="9">
        <v>15865.594874999999</v>
      </c>
      <c r="O695">
        <v>201712</v>
      </c>
      <c r="P695">
        <v>201801</v>
      </c>
      <c r="Q695" s="9">
        <f t="shared" si="22"/>
        <v>-15865.594874999999</v>
      </c>
      <c r="R695">
        <v>2017</v>
      </c>
      <c r="S695">
        <v>2018</v>
      </c>
      <c r="T695" t="s">
        <v>281</v>
      </c>
      <c r="U695" s="14">
        <f t="shared" si="21"/>
        <v>5288.5316249999996</v>
      </c>
    </row>
    <row r="696" spans="1:21" x14ac:dyDescent="0.25">
      <c r="A696" t="s">
        <v>6</v>
      </c>
      <c r="B696" t="s">
        <v>7</v>
      </c>
      <c r="C696" t="s">
        <v>421</v>
      </c>
      <c r="D696" t="s">
        <v>422</v>
      </c>
      <c r="E696" t="s">
        <v>10</v>
      </c>
      <c r="F696" t="s">
        <v>423</v>
      </c>
      <c r="G696" s="9">
        <v>15316.27</v>
      </c>
      <c r="H696" s="9">
        <v>2297.4405000000002</v>
      </c>
      <c r="I696">
        <v>2297.4405000000002</v>
      </c>
      <c r="J696">
        <v>1531.627</v>
      </c>
      <c r="K696">
        <v>3829.0675000000001</v>
      </c>
      <c r="L696">
        <v>3063.2539999999999</v>
      </c>
      <c r="M696">
        <v>2297.4405000000002</v>
      </c>
      <c r="O696">
        <v>201712</v>
      </c>
      <c r="P696">
        <v>201801</v>
      </c>
      <c r="Q696" s="9">
        <f t="shared" si="22"/>
        <v>0</v>
      </c>
      <c r="R696">
        <v>2017</v>
      </c>
      <c r="S696">
        <v>2018</v>
      </c>
      <c r="T696" t="s">
        <v>281</v>
      </c>
      <c r="U696" s="14">
        <f t="shared" si="21"/>
        <v>2297.4405000000002</v>
      </c>
    </row>
    <row r="697" spans="1:21" x14ac:dyDescent="0.25">
      <c r="A697" t="s">
        <v>6</v>
      </c>
      <c r="B697" t="s">
        <v>7</v>
      </c>
      <c r="C697" t="s">
        <v>424</v>
      </c>
      <c r="D697" t="s">
        <v>425</v>
      </c>
      <c r="E697" t="s">
        <v>10</v>
      </c>
      <c r="F697" t="s">
        <v>426</v>
      </c>
      <c r="G697" s="9">
        <v>34511.11</v>
      </c>
      <c r="H697" s="9">
        <v>5176.6665000000003</v>
      </c>
      <c r="I697">
        <v>5176.6665000000003</v>
      </c>
      <c r="J697">
        <v>3451.1109999999999</v>
      </c>
      <c r="K697">
        <v>8627.7775000000001</v>
      </c>
      <c r="L697">
        <v>6902.2219999999998</v>
      </c>
      <c r="M697">
        <v>5176.6665000000003</v>
      </c>
      <c r="O697">
        <v>201712</v>
      </c>
      <c r="P697">
        <v>201801</v>
      </c>
      <c r="Q697" s="9">
        <f t="shared" si="22"/>
        <v>0</v>
      </c>
      <c r="R697">
        <v>2017</v>
      </c>
      <c r="S697">
        <v>2018</v>
      </c>
      <c r="T697" t="s">
        <v>281</v>
      </c>
      <c r="U697" s="14">
        <f t="shared" si="21"/>
        <v>5176.6665000000003</v>
      </c>
    </row>
    <row r="698" spans="1:21" x14ac:dyDescent="0.25">
      <c r="A698" t="s">
        <v>6</v>
      </c>
      <c r="B698" t="s">
        <v>7</v>
      </c>
      <c r="C698" t="s">
        <v>54</v>
      </c>
      <c r="D698" t="s">
        <v>55</v>
      </c>
      <c r="E698" t="s">
        <v>10</v>
      </c>
      <c r="F698" t="s">
        <v>56</v>
      </c>
      <c r="G698" s="9">
        <v>712881.52</v>
      </c>
      <c r="H698" s="9">
        <v>106932.228</v>
      </c>
      <c r="I698">
        <v>106932.228</v>
      </c>
      <c r="J698">
        <v>71288.152000000002</v>
      </c>
      <c r="K698">
        <v>178220.38</v>
      </c>
      <c r="L698">
        <v>142576.304</v>
      </c>
      <c r="M698">
        <v>106932.228</v>
      </c>
      <c r="O698">
        <v>201712</v>
      </c>
      <c r="P698">
        <v>201801</v>
      </c>
      <c r="Q698" s="9">
        <f t="shared" si="22"/>
        <v>0</v>
      </c>
      <c r="R698">
        <v>2017</v>
      </c>
      <c r="S698">
        <v>2018</v>
      </c>
      <c r="T698" t="s">
        <v>281</v>
      </c>
      <c r="U698" s="14">
        <f t="shared" si="21"/>
        <v>106932.228</v>
      </c>
    </row>
    <row r="699" spans="1:21" x14ac:dyDescent="0.25">
      <c r="A699" t="s">
        <v>60</v>
      </c>
      <c r="B699" t="s">
        <v>61</v>
      </c>
      <c r="C699" t="s">
        <v>288</v>
      </c>
      <c r="D699" t="s">
        <v>289</v>
      </c>
      <c r="E699" t="s">
        <v>10</v>
      </c>
      <c r="F699" t="s">
        <v>290</v>
      </c>
      <c r="G699" s="9">
        <v>4088.56</v>
      </c>
      <c r="H699" s="9">
        <v>613.28399999999999</v>
      </c>
      <c r="I699">
        <v>613.28399999999999</v>
      </c>
      <c r="J699">
        <v>408.85599999999999</v>
      </c>
      <c r="K699">
        <v>1022.14</v>
      </c>
      <c r="L699">
        <v>817.71199999999999</v>
      </c>
      <c r="M699">
        <v>613.28399999999999</v>
      </c>
      <c r="O699">
        <v>201712</v>
      </c>
      <c r="P699">
        <v>201801</v>
      </c>
      <c r="Q699" s="9">
        <f t="shared" si="22"/>
        <v>0</v>
      </c>
      <c r="R699">
        <v>2017</v>
      </c>
      <c r="S699">
        <v>2018</v>
      </c>
      <c r="T699" t="s">
        <v>281</v>
      </c>
      <c r="U699" s="14">
        <f t="shared" si="21"/>
        <v>613.28399999999999</v>
      </c>
    </row>
    <row r="700" spans="1:21" x14ac:dyDescent="0.25">
      <c r="A700" t="s">
        <v>60</v>
      </c>
      <c r="B700" t="s">
        <v>61</v>
      </c>
      <c r="C700" t="s">
        <v>291</v>
      </c>
      <c r="D700" t="s">
        <v>292</v>
      </c>
      <c r="E700" t="s">
        <v>10</v>
      </c>
      <c r="F700" t="s">
        <v>293</v>
      </c>
      <c r="G700" s="9">
        <v>1752.26</v>
      </c>
      <c r="H700" s="9">
        <v>262.839</v>
      </c>
      <c r="I700">
        <v>262.839</v>
      </c>
      <c r="J700">
        <v>175.226</v>
      </c>
      <c r="K700">
        <v>438.065</v>
      </c>
      <c r="L700">
        <v>350.452</v>
      </c>
      <c r="M700">
        <v>262.839</v>
      </c>
      <c r="O700">
        <v>201712</v>
      </c>
      <c r="P700">
        <v>201801</v>
      </c>
      <c r="Q700" s="9">
        <f t="shared" si="22"/>
        <v>0</v>
      </c>
      <c r="R700">
        <v>2017</v>
      </c>
      <c r="S700">
        <v>2018</v>
      </c>
      <c r="T700" t="s">
        <v>281</v>
      </c>
      <c r="U700" s="14">
        <f t="shared" si="21"/>
        <v>262.839</v>
      </c>
    </row>
    <row r="701" spans="1:21" x14ac:dyDescent="0.25">
      <c r="A701" t="s">
        <v>60</v>
      </c>
      <c r="B701" t="s">
        <v>61</v>
      </c>
      <c r="C701" t="s">
        <v>427</v>
      </c>
      <c r="D701" t="s">
        <v>428</v>
      </c>
      <c r="E701" t="s">
        <v>10</v>
      </c>
      <c r="F701" t="s">
        <v>429</v>
      </c>
      <c r="G701" s="9">
        <v>2507.4</v>
      </c>
      <c r="H701" s="9">
        <v>376.11</v>
      </c>
      <c r="I701">
        <v>376.11</v>
      </c>
      <c r="J701">
        <v>250.74</v>
      </c>
      <c r="K701">
        <v>626.85</v>
      </c>
      <c r="L701">
        <v>501.48</v>
      </c>
      <c r="M701">
        <v>376.11</v>
      </c>
      <c r="O701">
        <v>201712</v>
      </c>
      <c r="P701">
        <v>201801</v>
      </c>
      <c r="Q701" s="9">
        <f t="shared" si="22"/>
        <v>0</v>
      </c>
      <c r="R701">
        <v>2017</v>
      </c>
      <c r="S701">
        <v>2018</v>
      </c>
      <c r="T701" t="s">
        <v>281</v>
      </c>
      <c r="U701" s="14">
        <f t="shared" si="21"/>
        <v>376.11</v>
      </c>
    </row>
    <row r="702" spans="1:21" x14ac:dyDescent="0.25">
      <c r="A702" t="s">
        <v>60</v>
      </c>
      <c r="B702" t="s">
        <v>61</v>
      </c>
      <c r="C702" t="s">
        <v>306</v>
      </c>
      <c r="D702" t="s">
        <v>307</v>
      </c>
      <c r="E702" t="s">
        <v>10</v>
      </c>
      <c r="F702" t="s">
        <v>308</v>
      </c>
      <c r="G702" s="9">
        <v>22600</v>
      </c>
      <c r="H702" s="9">
        <v>3390</v>
      </c>
      <c r="I702">
        <v>3390</v>
      </c>
      <c r="J702">
        <v>2260</v>
      </c>
      <c r="K702">
        <v>5650</v>
      </c>
      <c r="L702">
        <v>4520</v>
      </c>
      <c r="M702">
        <v>3390</v>
      </c>
      <c r="O702">
        <v>201712</v>
      </c>
      <c r="P702">
        <v>201801</v>
      </c>
      <c r="Q702" s="9">
        <f t="shared" si="22"/>
        <v>0</v>
      </c>
      <c r="R702">
        <v>2017</v>
      </c>
      <c r="S702">
        <v>2018</v>
      </c>
      <c r="T702" t="s">
        <v>281</v>
      </c>
      <c r="U702" s="14">
        <f t="shared" si="21"/>
        <v>3390</v>
      </c>
    </row>
    <row r="703" spans="1:21" x14ac:dyDescent="0.25">
      <c r="A703" t="s">
        <v>60</v>
      </c>
      <c r="B703" t="s">
        <v>61</v>
      </c>
      <c r="C703" t="s">
        <v>309</v>
      </c>
      <c r="D703" t="s">
        <v>310</v>
      </c>
      <c r="E703" t="s">
        <v>10</v>
      </c>
      <c r="F703" t="s">
        <v>311</v>
      </c>
      <c r="G703" s="9">
        <v>1991053.83</v>
      </c>
      <c r="H703" s="9">
        <v>298658.07449999999</v>
      </c>
      <c r="I703">
        <v>298658.07449999999</v>
      </c>
      <c r="J703">
        <v>199105.383</v>
      </c>
      <c r="K703">
        <v>497763.45750000002</v>
      </c>
      <c r="L703">
        <v>398210.766</v>
      </c>
      <c r="M703">
        <v>298658.07449999999</v>
      </c>
      <c r="O703">
        <v>201712</v>
      </c>
      <c r="P703">
        <v>201801</v>
      </c>
      <c r="Q703" s="9">
        <f t="shared" si="22"/>
        <v>0</v>
      </c>
      <c r="R703">
        <v>2017</v>
      </c>
      <c r="S703">
        <v>2018</v>
      </c>
      <c r="T703" t="s">
        <v>281</v>
      </c>
      <c r="U703" s="14">
        <f t="shared" si="21"/>
        <v>298658.07449999999</v>
      </c>
    </row>
    <row r="704" spans="1:21" x14ac:dyDescent="0.25">
      <c r="A704" t="s">
        <v>60</v>
      </c>
      <c r="B704" t="s">
        <v>61</v>
      </c>
      <c r="C704" t="s">
        <v>312</v>
      </c>
      <c r="D704" t="s">
        <v>185</v>
      </c>
      <c r="E704" t="s">
        <v>10</v>
      </c>
      <c r="F704" t="s">
        <v>186</v>
      </c>
      <c r="G704" s="9">
        <v>104107.49</v>
      </c>
      <c r="H704" s="9">
        <v>15616.1235</v>
      </c>
      <c r="I704">
        <v>15616.1235</v>
      </c>
      <c r="J704">
        <v>10410.749</v>
      </c>
      <c r="K704">
        <v>26026.872500000001</v>
      </c>
      <c r="L704">
        <v>20821.498</v>
      </c>
      <c r="M704">
        <v>15616.1235</v>
      </c>
      <c r="O704">
        <v>201712</v>
      </c>
      <c r="P704">
        <v>201801</v>
      </c>
      <c r="Q704" s="9">
        <f t="shared" si="22"/>
        <v>0</v>
      </c>
      <c r="R704">
        <v>2017</v>
      </c>
      <c r="S704">
        <v>2018</v>
      </c>
      <c r="T704" t="s">
        <v>281</v>
      </c>
      <c r="U704" s="14">
        <f t="shared" si="21"/>
        <v>15616.1235</v>
      </c>
    </row>
    <row r="705" spans="1:21" x14ac:dyDescent="0.25">
      <c r="A705" t="s">
        <v>60</v>
      </c>
      <c r="B705" t="s">
        <v>61</v>
      </c>
      <c r="C705" t="s">
        <v>313</v>
      </c>
      <c r="D705" t="s">
        <v>314</v>
      </c>
      <c r="E705" t="s">
        <v>10</v>
      </c>
      <c r="F705" t="s">
        <v>315</v>
      </c>
      <c r="G705" s="9">
        <v>7136.62</v>
      </c>
      <c r="H705" s="9">
        <v>1070.4929999999999</v>
      </c>
      <c r="I705">
        <v>1070.4929999999999</v>
      </c>
      <c r="J705">
        <v>713.66200000000003</v>
      </c>
      <c r="K705">
        <v>1784.155</v>
      </c>
      <c r="L705">
        <v>1427.3240000000001</v>
      </c>
      <c r="M705">
        <v>1070.4929999999999</v>
      </c>
      <c r="O705">
        <v>201712</v>
      </c>
      <c r="P705">
        <v>201801</v>
      </c>
      <c r="Q705" s="9">
        <f t="shared" si="22"/>
        <v>0</v>
      </c>
      <c r="R705">
        <v>2017</v>
      </c>
      <c r="S705">
        <v>2018</v>
      </c>
      <c r="T705" t="s">
        <v>281</v>
      </c>
      <c r="U705" s="14">
        <f t="shared" si="21"/>
        <v>1070.4929999999999</v>
      </c>
    </row>
    <row r="706" spans="1:21" x14ac:dyDescent="0.25">
      <c r="A706" t="s">
        <v>60</v>
      </c>
      <c r="B706" t="s">
        <v>61</v>
      </c>
      <c r="C706" t="s">
        <v>316</v>
      </c>
      <c r="D706" t="s">
        <v>317</v>
      </c>
      <c r="E706" t="s">
        <v>10</v>
      </c>
      <c r="F706" t="s">
        <v>318</v>
      </c>
      <c r="G706" s="9">
        <v>6187.96</v>
      </c>
      <c r="H706" s="9">
        <v>928.19399999999996</v>
      </c>
      <c r="I706">
        <v>928.19399999999996</v>
      </c>
      <c r="J706">
        <v>618.79600000000005</v>
      </c>
      <c r="K706">
        <v>1546.99</v>
      </c>
      <c r="L706">
        <v>1237.5920000000001</v>
      </c>
      <c r="M706">
        <v>928.19399999999996</v>
      </c>
      <c r="O706">
        <v>201712</v>
      </c>
      <c r="P706">
        <v>201801</v>
      </c>
      <c r="Q706" s="9">
        <f t="shared" si="22"/>
        <v>0</v>
      </c>
      <c r="R706">
        <v>2017</v>
      </c>
      <c r="S706">
        <v>2018</v>
      </c>
      <c r="T706" t="s">
        <v>281</v>
      </c>
      <c r="U706" s="14">
        <f t="shared" si="21"/>
        <v>928.19399999999996</v>
      </c>
    </row>
    <row r="707" spans="1:21" x14ac:dyDescent="0.25">
      <c r="A707" t="s">
        <v>60</v>
      </c>
      <c r="B707" t="s">
        <v>61</v>
      </c>
      <c r="C707" t="s">
        <v>319</v>
      </c>
      <c r="D707" t="s">
        <v>320</v>
      </c>
      <c r="E707" t="s">
        <v>10</v>
      </c>
      <c r="F707" t="s">
        <v>321</v>
      </c>
      <c r="G707" s="9">
        <v>25.03</v>
      </c>
      <c r="H707" s="9">
        <v>3.7545000000000002</v>
      </c>
      <c r="I707">
        <v>3.7545000000000002</v>
      </c>
      <c r="J707">
        <v>2.5030000000000001</v>
      </c>
      <c r="K707">
        <v>6.2575000000000003</v>
      </c>
      <c r="L707">
        <v>5.0060000000000002</v>
      </c>
      <c r="M707">
        <v>3.7545000000000002</v>
      </c>
      <c r="O707">
        <v>201712</v>
      </c>
      <c r="P707">
        <v>201801</v>
      </c>
      <c r="Q707" s="9">
        <f t="shared" si="22"/>
        <v>0</v>
      </c>
      <c r="R707">
        <v>2017</v>
      </c>
      <c r="S707">
        <v>2018</v>
      </c>
      <c r="T707" t="s">
        <v>281</v>
      </c>
      <c r="U707" s="14">
        <f t="shared" ref="U707:U770" si="23">H707+Q707</f>
        <v>3.7545000000000002</v>
      </c>
    </row>
    <row r="708" spans="1:21" x14ac:dyDescent="0.25">
      <c r="A708" t="s">
        <v>60</v>
      </c>
      <c r="B708" t="s">
        <v>61</v>
      </c>
      <c r="C708" t="s">
        <v>322</v>
      </c>
      <c r="D708" t="s">
        <v>320</v>
      </c>
      <c r="E708" t="s">
        <v>10</v>
      </c>
      <c r="F708" t="s">
        <v>321</v>
      </c>
      <c r="G708" s="9">
        <v>13773.23</v>
      </c>
      <c r="H708" s="9">
        <v>2065.9845</v>
      </c>
      <c r="I708">
        <v>2065.9845</v>
      </c>
      <c r="J708">
        <v>1377.3230000000001</v>
      </c>
      <c r="K708">
        <v>3443.3074999999999</v>
      </c>
      <c r="L708">
        <v>2754.6460000000002</v>
      </c>
      <c r="M708">
        <v>2065.9845</v>
      </c>
      <c r="O708">
        <v>201712</v>
      </c>
      <c r="P708">
        <v>201801</v>
      </c>
      <c r="Q708" s="9">
        <f t="shared" si="22"/>
        <v>0</v>
      </c>
      <c r="R708">
        <v>2017</v>
      </c>
      <c r="S708">
        <v>2018</v>
      </c>
      <c r="T708" t="s">
        <v>281</v>
      </c>
      <c r="U708" s="14">
        <f t="shared" si="23"/>
        <v>2065.9845</v>
      </c>
    </row>
    <row r="709" spans="1:21" x14ac:dyDescent="0.25">
      <c r="A709" t="s">
        <v>60</v>
      </c>
      <c r="B709" t="s">
        <v>61</v>
      </c>
      <c r="C709" t="s">
        <v>323</v>
      </c>
      <c r="D709" t="s">
        <v>324</v>
      </c>
      <c r="E709" t="s">
        <v>10</v>
      </c>
      <c r="F709" t="s">
        <v>325</v>
      </c>
      <c r="G709" s="9">
        <v>38815.85</v>
      </c>
      <c r="H709" s="9">
        <v>5822.3774999999996</v>
      </c>
      <c r="I709">
        <v>5822.3774999999996</v>
      </c>
      <c r="J709">
        <v>3881.585</v>
      </c>
      <c r="K709">
        <v>9703.9624999999996</v>
      </c>
      <c r="L709">
        <v>7763.17</v>
      </c>
      <c r="M709">
        <v>5822.3774999999996</v>
      </c>
      <c r="N709" s="9">
        <v>5822.3774999999996</v>
      </c>
      <c r="O709">
        <v>201712</v>
      </c>
      <c r="P709">
        <v>201801</v>
      </c>
      <c r="Q709" s="9">
        <f t="shared" si="22"/>
        <v>-5822.3774999999996</v>
      </c>
      <c r="R709">
        <v>2017</v>
      </c>
      <c r="S709">
        <v>2018</v>
      </c>
      <c r="T709" t="s">
        <v>281</v>
      </c>
      <c r="U709" s="14">
        <f t="shared" si="23"/>
        <v>0</v>
      </c>
    </row>
    <row r="710" spans="1:21" x14ac:dyDescent="0.25">
      <c r="A710" t="s">
        <v>60</v>
      </c>
      <c r="B710" t="s">
        <v>61</v>
      </c>
      <c r="C710" t="s">
        <v>326</v>
      </c>
      <c r="D710" t="s">
        <v>327</v>
      </c>
      <c r="E710" t="s">
        <v>10</v>
      </c>
      <c r="F710" t="s">
        <v>328</v>
      </c>
      <c r="G710" s="9">
        <v>5572.21</v>
      </c>
      <c r="H710" s="9">
        <v>835.83150000000001</v>
      </c>
      <c r="I710">
        <v>835.83150000000001</v>
      </c>
      <c r="J710">
        <v>557.221</v>
      </c>
      <c r="K710">
        <v>1393.0525</v>
      </c>
      <c r="L710">
        <v>1114.442</v>
      </c>
      <c r="M710">
        <v>835.83150000000001</v>
      </c>
      <c r="O710">
        <v>201712</v>
      </c>
      <c r="P710">
        <v>201801</v>
      </c>
      <c r="Q710" s="9">
        <f t="shared" si="22"/>
        <v>0</v>
      </c>
      <c r="R710">
        <v>2017</v>
      </c>
      <c r="S710">
        <v>2018</v>
      </c>
      <c r="T710" t="s">
        <v>281</v>
      </c>
      <c r="U710" s="14">
        <f t="shared" si="23"/>
        <v>835.83150000000001</v>
      </c>
    </row>
    <row r="711" spans="1:21" x14ac:dyDescent="0.25">
      <c r="A711" t="s">
        <v>60</v>
      </c>
      <c r="B711" t="s">
        <v>61</v>
      </c>
      <c r="C711" t="s">
        <v>329</v>
      </c>
      <c r="D711" t="s">
        <v>330</v>
      </c>
      <c r="E711" t="s">
        <v>10</v>
      </c>
      <c r="F711" t="s">
        <v>331</v>
      </c>
      <c r="G711" s="9">
        <v>29474.400000000001</v>
      </c>
      <c r="H711" s="9">
        <v>4421.16</v>
      </c>
      <c r="I711">
        <v>4421.16</v>
      </c>
      <c r="J711">
        <v>2947.44</v>
      </c>
      <c r="K711">
        <v>7368.6</v>
      </c>
      <c r="L711">
        <v>5894.88</v>
      </c>
      <c r="M711">
        <v>4421.16</v>
      </c>
      <c r="O711">
        <v>201712</v>
      </c>
      <c r="P711">
        <v>201801</v>
      </c>
      <c r="Q711" s="9">
        <f t="shared" si="22"/>
        <v>0</v>
      </c>
      <c r="R711">
        <v>2017</v>
      </c>
      <c r="S711">
        <v>2018</v>
      </c>
      <c r="T711" t="s">
        <v>281</v>
      </c>
      <c r="U711" s="14">
        <f t="shared" si="23"/>
        <v>4421.16</v>
      </c>
    </row>
    <row r="712" spans="1:21" x14ac:dyDescent="0.25">
      <c r="A712" t="s">
        <v>60</v>
      </c>
      <c r="B712" t="s">
        <v>61</v>
      </c>
      <c r="C712" t="s">
        <v>430</v>
      </c>
      <c r="D712" t="s">
        <v>431</v>
      </c>
      <c r="E712" t="s">
        <v>10</v>
      </c>
      <c r="F712" t="s">
        <v>432</v>
      </c>
      <c r="G712" s="9">
        <v>10919</v>
      </c>
      <c r="H712" s="9">
        <v>1637.85</v>
      </c>
      <c r="I712">
        <v>1637.85</v>
      </c>
      <c r="J712">
        <v>1091.9000000000001</v>
      </c>
      <c r="K712">
        <v>2729.75</v>
      </c>
      <c r="L712">
        <v>2183.8000000000002</v>
      </c>
      <c r="M712">
        <v>1637.85</v>
      </c>
      <c r="O712">
        <v>201712</v>
      </c>
      <c r="P712">
        <v>201801</v>
      </c>
      <c r="Q712" s="9">
        <f t="shared" si="22"/>
        <v>0</v>
      </c>
      <c r="R712">
        <v>2017</v>
      </c>
      <c r="S712">
        <v>2018</v>
      </c>
      <c r="T712" t="s">
        <v>281</v>
      </c>
      <c r="U712" s="14">
        <f t="shared" si="23"/>
        <v>1637.85</v>
      </c>
    </row>
    <row r="713" spans="1:21" x14ac:dyDescent="0.25">
      <c r="A713" t="s">
        <v>60</v>
      </c>
      <c r="B713" t="s">
        <v>61</v>
      </c>
      <c r="C713" t="s">
        <v>335</v>
      </c>
      <c r="D713" t="s">
        <v>336</v>
      </c>
      <c r="E713" t="s">
        <v>10</v>
      </c>
      <c r="F713" t="s">
        <v>337</v>
      </c>
      <c r="G713" s="9">
        <v>1306.32</v>
      </c>
      <c r="H713" s="9">
        <v>195.94800000000001</v>
      </c>
      <c r="I713">
        <v>195.94800000000001</v>
      </c>
      <c r="J713">
        <v>130.63200000000001</v>
      </c>
      <c r="K713">
        <v>326.58</v>
      </c>
      <c r="L713">
        <v>261.26400000000001</v>
      </c>
      <c r="M713">
        <v>195.94800000000001</v>
      </c>
      <c r="O713">
        <v>201712</v>
      </c>
      <c r="P713">
        <v>201801</v>
      </c>
      <c r="Q713" s="9">
        <f t="shared" ref="Q713:Q776" si="24">N713*-1</f>
        <v>0</v>
      </c>
      <c r="R713">
        <v>2017</v>
      </c>
      <c r="S713">
        <v>2018</v>
      </c>
      <c r="T713" t="s">
        <v>281</v>
      </c>
      <c r="U713" s="14">
        <f t="shared" si="23"/>
        <v>195.94800000000001</v>
      </c>
    </row>
    <row r="714" spans="1:21" x14ac:dyDescent="0.25">
      <c r="A714" t="s">
        <v>60</v>
      </c>
      <c r="B714" t="s">
        <v>61</v>
      </c>
      <c r="C714" t="s">
        <v>344</v>
      </c>
      <c r="D714" t="s">
        <v>25</v>
      </c>
      <c r="E714" t="s">
        <v>10</v>
      </c>
      <c r="F714" t="s">
        <v>26</v>
      </c>
      <c r="G714" s="9">
        <v>9532.99</v>
      </c>
      <c r="H714" s="9">
        <v>1429.9485</v>
      </c>
      <c r="I714">
        <v>1429.9485</v>
      </c>
      <c r="J714">
        <v>953.29899999999998</v>
      </c>
      <c r="K714">
        <v>2383.2474999999999</v>
      </c>
      <c r="L714">
        <v>1906.598</v>
      </c>
      <c r="M714">
        <v>1429.9485</v>
      </c>
      <c r="O714">
        <v>201712</v>
      </c>
      <c r="P714">
        <v>201801</v>
      </c>
      <c r="Q714" s="9">
        <f t="shared" si="24"/>
        <v>0</v>
      </c>
      <c r="R714">
        <v>2017</v>
      </c>
      <c r="S714">
        <v>2018</v>
      </c>
      <c r="T714" t="s">
        <v>281</v>
      </c>
      <c r="U714" s="14">
        <f t="shared" si="23"/>
        <v>1429.9485</v>
      </c>
    </row>
    <row r="715" spans="1:21" x14ac:dyDescent="0.25">
      <c r="A715" t="s">
        <v>60</v>
      </c>
      <c r="B715" t="s">
        <v>61</v>
      </c>
      <c r="C715" t="s">
        <v>196</v>
      </c>
      <c r="D715" t="s">
        <v>345</v>
      </c>
      <c r="E715" t="s">
        <v>10</v>
      </c>
      <c r="F715" t="s">
        <v>346</v>
      </c>
      <c r="G715" s="9">
        <v>260446.24</v>
      </c>
      <c r="H715" s="9">
        <v>39066.936000000002</v>
      </c>
      <c r="I715">
        <v>39066.936000000002</v>
      </c>
      <c r="J715">
        <v>26044.624</v>
      </c>
      <c r="K715">
        <v>65111.56</v>
      </c>
      <c r="L715">
        <v>52089.248</v>
      </c>
      <c r="M715">
        <v>39066.936000000002</v>
      </c>
      <c r="O715">
        <v>201712</v>
      </c>
      <c r="P715">
        <v>201801</v>
      </c>
      <c r="Q715" s="9">
        <f t="shared" si="24"/>
        <v>0</v>
      </c>
      <c r="R715">
        <v>2017</v>
      </c>
      <c r="S715">
        <v>2018</v>
      </c>
      <c r="T715" t="s">
        <v>281</v>
      </c>
      <c r="U715" s="14">
        <f t="shared" si="23"/>
        <v>39066.936000000002</v>
      </c>
    </row>
    <row r="716" spans="1:21" x14ac:dyDescent="0.25">
      <c r="A716" t="s">
        <v>60</v>
      </c>
      <c r="B716" t="s">
        <v>61</v>
      </c>
      <c r="C716" t="s">
        <v>166</v>
      </c>
      <c r="D716" t="s">
        <v>347</v>
      </c>
      <c r="E716" t="s">
        <v>10</v>
      </c>
      <c r="F716" t="s">
        <v>348</v>
      </c>
      <c r="G716" s="9">
        <v>254196.24</v>
      </c>
      <c r="H716" s="9">
        <v>38129.436000000002</v>
      </c>
      <c r="I716">
        <v>38129.436000000002</v>
      </c>
      <c r="J716">
        <v>25419.624</v>
      </c>
      <c r="K716">
        <v>63549.06</v>
      </c>
      <c r="L716">
        <v>50839.248</v>
      </c>
      <c r="M716">
        <v>38129.436000000002</v>
      </c>
      <c r="O716">
        <v>201712</v>
      </c>
      <c r="P716">
        <v>201801</v>
      </c>
      <c r="Q716" s="9">
        <f t="shared" si="24"/>
        <v>0</v>
      </c>
      <c r="R716">
        <v>2017</v>
      </c>
      <c r="S716">
        <v>2018</v>
      </c>
      <c r="T716" t="s">
        <v>281</v>
      </c>
      <c r="U716" s="14">
        <f t="shared" si="23"/>
        <v>38129.436000000002</v>
      </c>
    </row>
    <row r="717" spans="1:21" x14ac:dyDescent="0.25">
      <c r="A717" t="s">
        <v>60</v>
      </c>
      <c r="B717" t="s">
        <v>61</v>
      </c>
      <c r="C717" t="s">
        <v>433</v>
      </c>
      <c r="D717" t="s">
        <v>434</v>
      </c>
      <c r="E717" t="s">
        <v>10</v>
      </c>
      <c r="F717" t="s">
        <v>435</v>
      </c>
      <c r="G717" s="9">
        <v>115.04</v>
      </c>
      <c r="H717" s="9">
        <v>17.256</v>
      </c>
      <c r="I717">
        <v>17.256</v>
      </c>
      <c r="J717">
        <v>11.504</v>
      </c>
      <c r="K717">
        <v>28.76</v>
      </c>
      <c r="L717">
        <v>23.007999999999999</v>
      </c>
      <c r="M717">
        <v>17.256</v>
      </c>
      <c r="O717">
        <v>201712</v>
      </c>
      <c r="P717">
        <v>201801</v>
      </c>
      <c r="Q717" s="9">
        <f t="shared" si="24"/>
        <v>0</v>
      </c>
      <c r="R717">
        <v>2017</v>
      </c>
      <c r="S717">
        <v>2018</v>
      </c>
      <c r="T717" t="s">
        <v>281</v>
      </c>
      <c r="U717" s="14">
        <f t="shared" si="23"/>
        <v>17.256</v>
      </c>
    </row>
    <row r="718" spans="1:21" x14ac:dyDescent="0.25">
      <c r="A718" t="s">
        <v>60</v>
      </c>
      <c r="B718" t="s">
        <v>61</v>
      </c>
      <c r="C718" t="s">
        <v>352</v>
      </c>
      <c r="D718" t="s">
        <v>353</v>
      </c>
      <c r="E718" t="s">
        <v>10</v>
      </c>
      <c r="F718" t="s">
        <v>354</v>
      </c>
      <c r="G718" s="9">
        <v>2.91</v>
      </c>
      <c r="H718" s="9">
        <v>0.4365</v>
      </c>
      <c r="I718">
        <v>0.4365</v>
      </c>
      <c r="J718">
        <v>0.29099999999999998</v>
      </c>
      <c r="K718">
        <v>0.72750000000000004</v>
      </c>
      <c r="L718">
        <v>0.58199999999999996</v>
      </c>
      <c r="M718">
        <v>0.4365</v>
      </c>
      <c r="O718">
        <v>201712</v>
      </c>
      <c r="P718">
        <v>201801</v>
      </c>
      <c r="Q718" s="9">
        <f t="shared" si="24"/>
        <v>0</v>
      </c>
      <c r="R718">
        <v>2017</v>
      </c>
      <c r="S718">
        <v>2018</v>
      </c>
      <c r="T718" t="s">
        <v>281</v>
      </c>
      <c r="U718" s="14">
        <f t="shared" si="23"/>
        <v>0.4365</v>
      </c>
    </row>
    <row r="719" spans="1:21" x14ac:dyDescent="0.25">
      <c r="A719" t="s">
        <v>60</v>
      </c>
      <c r="B719" t="s">
        <v>61</v>
      </c>
      <c r="C719" t="s">
        <v>355</v>
      </c>
      <c r="D719" t="s">
        <v>356</v>
      </c>
      <c r="E719" t="s">
        <v>10</v>
      </c>
      <c r="F719" t="s">
        <v>357</v>
      </c>
      <c r="G719" s="9">
        <v>1795.75</v>
      </c>
      <c r="H719" s="9">
        <v>269.36250000000001</v>
      </c>
      <c r="I719">
        <v>269.36250000000001</v>
      </c>
      <c r="J719">
        <v>179.57499999999999</v>
      </c>
      <c r="K719">
        <v>448.9375</v>
      </c>
      <c r="L719">
        <v>359.15</v>
      </c>
      <c r="M719">
        <v>269.36250000000001</v>
      </c>
      <c r="O719">
        <v>201712</v>
      </c>
      <c r="P719">
        <v>201801</v>
      </c>
      <c r="Q719" s="9">
        <f t="shared" si="24"/>
        <v>0</v>
      </c>
      <c r="R719">
        <v>2017</v>
      </c>
      <c r="S719">
        <v>2018</v>
      </c>
      <c r="T719" t="s">
        <v>281</v>
      </c>
      <c r="U719" s="14">
        <f t="shared" si="23"/>
        <v>269.36250000000001</v>
      </c>
    </row>
    <row r="720" spans="1:21" x14ac:dyDescent="0.25">
      <c r="A720" t="s">
        <v>60</v>
      </c>
      <c r="B720" t="s">
        <v>61</v>
      </c>
      <c r="C720" t="s">
        <v>358</v>
      </c>
      <c r="D720" t="s">
        <v>359</v>
      </c>
      <c r="E720" t="s">
        <v>10</v>
      </c>
      <c r="F720" t="s">
        <v>360</v>
      </c>
      <c r="G720" s="9">
        <v>21490.93</v>
      </c>
      <c r="H720" s="9">
        <v>3223.6395000000002</v>
      </c>
      <c r="I720">
        <v>3223.6395000000002</v>
      </c>
      <c r="J720">
        <v>2149.0929999999998</v>
      </c>
      <c r="K720">
        <v>5372.7325000000001</v>
      </c>
      <c r="L720">
        <v>4298.1859999999997</v>
      </c>
      <c r="M720">
        <v>3223.6395000000002</v>
      </c>
      <c r="O720">
        <v>201712</v>
      </c>
      <c r="P720">
        <v>201801</v>
      </c>
      <c r="Q720" s="9">
        <f t="shared" si="24"/>
        <v>0</v>
      </c>
      <c r="R720">
        <v>2017</v>
      </c>
      <c r="S720">
        <v>2018</v>
      </c>
      <c r="T720" t="s">
        <v>281</v>
      </c>
      <c r="U720" s="14">
        <f t="shared" si="23"/>
        <v>3223.6395000000002</v>
      </c>
    </row>
    <row r="721" spans="1:21" x14ac:dyDescent="0.25">
      <c r="A721" t="s">
        <v>60</v>
      </c>
      <c r="B721" t="s">
        <v>61</v>
      </c>
      <c r="C721" t="s">
        <v>361</v>
      </c>
      <c r="D721" t="s">
        <v>362</v>
      </c>
      <c r="E721" t="s">
        <v>10</v>
      </c>
      <c r="F721" t="s">
        <v>363</v>
      </c>
      <c r="G721" s="9">
        <v>51814.17</v>
      </c>
      <c r="H721" s="9">
        <v>7772.1255000000001</v>
      </c>
      <c r="I721">
        <v>7772.1255000000001</v>
      </c>
      <c r="J721">
        <v>5181.4170000000004</v>
      </c>
      <c r="K721">
        <v>12953.5425</v>
      </c>
      <c r="L721">
        <v>10362.834000000001</v>
      </c>
      <c r="M721">
        <v>7772.1255000000001</v>
      </c>
      <c r="O721">
        <v>201712</v>
      </c>
      <c r="P721">
        <v>201801</v>
      </c>
      <c r="Q721" s="9">
        <f t="shared" si="24"/>
        <v>0</v>
      </c>
      <c r="R721">
        <v>2017</v>
      </c>
      <c r="S721">
        <v>2018</v>
      </c>
      <c r="T721" t="s">
        <v>281</v>
      </c>
      <c r="U721" s="14">
        <f t="shared" si="23"/>
        <v>7772.1255000000001</v>
      </c>
    </row>
    <row r="722" spans="1:21" x14ac:dyDescent="0.25">
      <c r="A722" t="s">
        <v>60</v>
      </c>
      <c r="B722" t="s">
        <v>61</v>
      </c>
      <c r="C722" t="s">
        <v>367</v>
      </c>
      <c r="D722" t="s">
        <v>368</v>
      </c>
      <c r="E722" t="s">
        <v>10</v>
      </c>
      <c r="F722" t="s">
        <v>369</v>
      </c>
      <c r="G722" s="9">
        <v>12106.67</v>
      </c>
      <c r="H722" s="9">
        <v>1816.0005000000001</v>
      </c>
      <c r="I722">
        <v>1816.0005000000001</v>
      </c>
      <c r="J722">
        <v>1210.6669999999999</v>
      </c>
      <c r="K722">
        <v>3026.6675</v>
      </c>
      <c r="L722">
        <v>2421.3339999999998</v>
      </c>
      <c r="M722">
        <v>1816.0005000000001</v>
      </c>
      <c r="O722">
        <v>201712</v>
      </c>
      <c r="P722">
        <v>201801</v>
      </c>
      <c r="Q722" s="9">
        <f t="shared" si="24"/>
        <v>0</v>
      </c>
      <c r="R722">
        <v>2017</v>
      </c>
      <c r="S722">
        <v>2018</v>
      </c>
      <c r="T722" t="s">
        <v>281</v>
      </c>
      <c r="U722" s="14">
        <f t="shared" si="23"/>
        <v>1816.0005000000001</v>
      </c>
    </row>
    <row r="723" spans="1:21" x14ac:dyDescent="0.25">
      <c r="A723" t="s">
        <v>60</v>
      </c>
      <c r="B723" t="s">
        <v>61</v>
      </c>
      <c r="C723" t="s">
        <v>370</v>
      </c>
      <c r="D723" t="s">
        <v>371</v>
      </c>
      <c r="E723" t="s">
        <v>10</v>
      </c>
      <c r="F723" t="s">
        <v>372</v>
      </c>
      <c r="G723" s="9">
        <v>19041.86</v>
      </c>
      <c r="H723" s="9">
        <v>2856.279</v>
      </c>
      <c r="I723">
        <v>2856.279</v>
      </c>
      <c r="J723">
        <v>1904.1859999999999</v>
      </c>
      <c r="K723">
        <v>4760.4650000000001</v>
      </c>
      <c r="L723">
        <v>3808.3719999999998</v>
      </c>
      <c r="M723">
        <v>2856.279</v>
      </c>
      <c r="O723">
        <v>201712</v>
      </c>
      <c r="P723">
        <v>201801</v>
      </c>
      <c r="Q723" s="9">
        <f t="shared" si="24"/>
        <v>0</v>
      </c>
      <c r="R723">
        <v>2017</v>
      </c>
      <c r="S723">
        <v>2018</v>
      </c>
      <c r="T723" t="s">
        <v>281</v>
      </c>
      <c r="U723" s="14">
        <f t="shared" si="23"/>
        <v>2856.279</v>
      </c>
    </row>
    <row r="724" spans="1:21" x14ac:dyDescent="0.25">
      <c r="A724" t="s">
        <v>60</v>
      </c>
      <c r="B724" t="s">
        <v>61</v>
      </c>
      <c r="C724" t="s">
        <v>373</v>
      </c>
      <c r="D724" t="s">
        <v>374</v>
      </c>
      <c r="E724" t="s">
        <v>10</v>
      </c>
      <c r="F724" t="s">
        <v>375</v>
      </c>
      <c r="G724" s="9">
        <v>33852.1</v>
      </c>
      <c r="H724" s="9">
        <v>5077.8149999999996</v>
      </c>
      <c r="I724">
        <v>5077.8149999999996</v>
      </c>
      <c r="J724">
        <v>3385.21</v>
      </c>
      <c r="K724">
        <v>8463.0249999999996</v>
      </c>
      <c r="L724">
        <v>6770.42</v>
      </c>
      <c r="M724">
        <v>5077.8149999999996</v>
      </c>
      <c r="O724">
        <v>201712</v>
      </c>
      <c r="P724">
        <v>201801</v>
      </c>
      <c r="Q724" s="9">
        <f t="shared" si="24"/>
        <v>0</v>
      </c>
      <c r="R724">
        <v>2017</v>
      </c>
      <c r="S724">
        <v>2018</v>
      </c>
      <c r="T724" t="s">
        <v>281</v>
      </c>
      <c r="U724" s="14">
        <f t="shared" si="23"/>
        <v>5077.8149999999996</v>
      </c>
    </row>
    <row r="725" spans="1:21" x14ac:dyDescent="0.25">
      <c r="A725" t="s">
        <v>60</v>
      </c>
      <c r="B725" t="s">
        <v>61</v>
      </c>
      <c r="C725" t="s">
        <v>436</v>
      </c>
      <c r="D725" t="s">
        <v>437</v>
      </c>
      <c r="E725" t="s">
        <v>10</v>
      </c>
      <c r="F725" t="s">
        <v>438</v>
      </c>
      <c r="G725" s="9">
        <v>34602</v>
      </c>
      <c r="H725" s="9">
        <v>5190.3</v>
      </c>
      <c r="I725">
        <v>5190.3</v>
      </c>
      <c r="J725">
        <v>3460.2</v>
      </c>
      <c r="K725">
        <v>8650.5</v>
      </c>
      <c r="L725">
        <v>6920.4</v>
      </c>
      <c r="M725">
        <v>5190.3</v>
      </c>
      <c r="O725">
        <v>201712</v>
      </c>
      <c r="P725">
        <v>201801</v>
      </c>
      <c r="Q725" s="9">
        <f t="shared" si="24"/>
        <v>0</v>
      </c>
      <c r="R725">
        <v>2017</v>
      </c>
      <c r="S725">
        <v>2018</v>
      </c>
      <c r="T725" t="s">
        <v>281</v>
      </c>
      <c r="U725" s="14">
        <f t="shared" si="23"/>
        <v>5190.3</v>
      </c>
    </row>
    <row r="726" spans="1:21" x14ac:dyDescent="0.25">
      <c r="A726" t="s">
        <v>60</v>
      </c>
      <c r="B726" t="s">
        <v>61</v>
      </c>
      <c r="C726" t="s">
        <v>379</v>
      </c>
      <c r="D726" t="s">
        <v>380</v>
      </c>
      <c r="E726" t="s">
        <v>10</v>
      </c>
      <c r="F726" t="s">
        <v>381</v>
      </c>
      <c r="G726" s="9">
        <v>1361.76</v>
      </c>
      <c r="H726" s="9">
        <v>204.26400000000001</v>
      </c>
      <c r="I726">
        <v>204.26400000000001</v>
      </c>
      <c r="J726">
        <v>136.17599999999999</v>
      </c>
      <c r="K726">
        <v>340.44</v>
      </c>
      <c r="L726">
        <v>272.35199999999998</v>
      </c>
      <c r="M726">
        <v>204.26400000000001</v>
      </c>
      <c r="O726">
        <v>201712</v>
      </c>
      <c r="P726">
        <v>201801</v>
      </c>
      <c r="Q726" s="9">
        <f t="shared" si="24"/>
        <v>0</v>
      </c>
      <c r="R726">
        <v>2017</v>
      </c>
      <c r="S726">
        <v>2018</v>
      </c>
      <c r="T726" t="s">
        <v>281</v>
      </c>
      <c r="U726" s="14">
        <f t="shared" si="23"/>
        <v>204.26400000000001</v>
      </c>
    </row>
    <row r="727" spans="1:21" x14ac:dyDescent="0.25">
      <c r="A727" t="s">
        <v>60</v>
      </c>
      <c r="B727" t="s">
        <v>61</v>
      </c>
      <c r="C727" t="s">
        <v>382</v>
      </c>
      <c r="D727" t="s">
        <v>383</v>
      </c>
      <c r="E727" t="s">
        <v>10</v>
      </c>
      <c r="F727" t="s">
        <v>384</v>
      </c>
      <c r="G727" s="9">
        <v>158313.5</v>
      </c>
      <c r="H727" s="9">
        <v>23747.025000000001</v>
      </c>
      <c r="I727">
        <v>23747.025000000001</v>
      </c>
      <c r="J727">
        <v>15831.35</v>
      </c>
      <c r="K727">
        <v>39578.375</v>
      </c>
      <c r="L727">
        <v>31662.7</v>
      </c>
      <c r="M727">
        <v>23747.025000000001</v>
      </c>
      <c r="O727">
        <v>201712</v>
      </c>
      <c r="P727">
        <v>201801</v>
      </c>
      <c r="Q727" s="9">
        <f t="shared" si="24"/>
        <v>0</v>
      </c>
      <c r="R727">
        <v>2017</v>
      </c>
      <c r="S727">
        <v>2018</v>
      </c>
      <c r="T727" t="s">
        <v>281</v>
      </c>
      <c r="U727" s="14">
        <f t="shared" si="23"/>
        <v>23747.025000000001</v>
      </c>
    </row>
    <row r="728" spans="1:21" x14ac:dyDescent="0.25">
      <c r="A728" t="s">
        <v>60</v>
      </c>
      <c r="B728" t="s">
        <v>61</v>
      </c>
      <c r="C728" t="s">
        <v>385</v>
      </c>
      <c r="D728" t="s">
        <v>386</v>
      </c>
      <c r="E728" t="s">
        <v>10</v>
      </c>
      <c r="F728" t="s">
        <v>387</v>
      </c>
      <c r="G728" s="9">
        <v>-1.9999999996798599E-2</v>
      </c>
      <c r="H728" s="9">
        <v>-2.99999999951979E-3</v>
      </c>
      <c r="I728">
        <v>-2.99999999951979E-3</v>
      </c>
      <c r="J728">
        <v>-1.9999999996798599E-3</v>
      </c>
      <c r="K728">
        <v>-4.9999999991996403E-3</v>
      </c>
      <c r="L728">
        <v>-3.9999999993597197E-3</v>
      </c>
      <c r="M728">
        <v>-2.99999999951979E-3</v>
      </c>
      <c r="O728">
        <v>201712</v>
      </c>
      <c r="P728">
        <v>201801</v>
      </c>
      <c r="Q728" s="9">
        <f t="shared" si="24"/>
        <v>0</v>
      </c>
      <c r="R728">
        <v>2017</v>
      </c>
      <c r="S728">
        <v>2018</v>
      </c>
      <c r="T728" t="s">
        <v>281</v>
      </c>
      <c r="U728" s="14">
        <f t="shared" si="23"/>
        <v>-2.99999999951979E-3</v>
      </c>
    </row>
    <row r="729" spans="1:21" x14ac:dyDescent="0.25">
      <c r="A729" t="s">
        <v>60</v>
      </c>
      <c r="B729" t="s">
        <v>61</v>
      </c>
      <c r="C729" t="s">
        <v>388</v>
      </c>
      <c r="D729" t="s">
        <v>389</v>
      </c>
      <c r="E729" t="s">
        <v>10</v>
      </c>
      <c r="F729" t="s">
        <v>390</v>
      </c>
      <c r="G729" s="9">
        <v>19459.7</v>
      </c>
      <c r="H729" s="9">
        <v>2918.9549999999999</v>
      </c>
      <c r="I729">
        <v>2918.9549999999999</v>
      </c>
      <c r="J729">
        <v>1945.97</v>
      </c>
      <c r="K729">
        <v>4864.9250000000002</v>
      </c>
      <c r="L729">
        <v>3891.94</v>
      </c>
      <c r="M729">
        <v>2918.9549999999999</v>
      </c>
      <c r="N729" s="9">
        <v>2918.9549999999999</v>
      </c>
      <c r="O729">
        <v>201712</v>
      </c>
      <c r="P729">
        <v>201801</v>
      </c>
      <c r="Q729" s="9">
        <f t="shared" si="24"/>
        <v>-2918.9549999999999</v>
      </c>
      <c r="R729">
        <v>2017</v>
      </c>
      <c r="S729">
        <v>2018</v>
      </c>
      <c r="T729" t="s">
        <v>281</v>
      </c>
      <c r="U729" s="14">
        <f t="shared" si="23"/>
        <v>0</v>
      </c>
    </row>
    <row r="730" spans="1:21" x14ac:dyDescent="0.25">
      <c r="A730" t="s">
        <v>60</v>
      </c>
      <c r="B730" t="s">
        <v>61</v>
      </c>
      <c r="C730" t="s">
        <v>391</v>
      </c>
      <c r="D730" t="s">
        <v>392</v>
      </c>
      <c r="E730" t="s">
        <v>10</v>
      </c>
      <c r="F730" t="s">
        <v>393</v>
      </c>
      <c r="G730" s="9">
        <v>233500</v>
      </c>
      <c r="H730" s="9">
        <v>35025</v>
      </c>
      <c r="I730">
        <v>35025</v>
      </c>
      <c r="J730">
        <v>23350</v>
      </c>
      <c r="K730">
        <v>58375</v>
      </c>
      <c r="L730">
        <v>46700</v>
      </c>
      <c r="M730">
        <v>35025</v>
      </c>
      <c r="O730">
        <v>201712</v>
      </c>
      <c r="P730">
        <v>201801</v>
      </c>
      <c r="Q730" s="9">
        <f t="shared" si="24"/>
        <v>0</v>
      </c>
      <c r="R730">
        <v>2017</v>
      </c>
      <c r="S730">
        <v>2018</v>
      </c>
      <c r="T730" t="s">
        <v>281</v>
      </c>
      <c r="U730" s="14">
        <f t="shared" si="23"/>
        <v>35025</v>
      </c>
    </row>
    <row r="731" spans="1:21" x14ac:dyDescent="0.25">
      <c r="A731" t="s">
        <v>60</v>
      </c>
      <c r="B731" t="s">
        <v>61</v>
      </c>
      <c r="C731" t="s">
        <v>394</v>
      </c>
      <c r="D731" t="s">
        <v>395</v>
      </c>
      <c r="E731" t="s">
        <v>10</v>
      </c>
      <c r="F731" t="s">
        <v>396</v>
      </c>
      <c r="G731" s="9">
        <v>64171.18</v>
      </c>
      <c r="H731" s="9">
        <v>9625.6769999999997</v>
      </c>
      <c r="I731">
        <v>9625.6769999999997</v>
      </c>
      <c r="J731">
        <v>6417.1180000000004</v>
      </c>
      <c r="K731">
        <v>16042.795</v>
      </c>
      <c r="L731">
        <v>12834.236000000001</v>
      </c>
      <c r="M731">
        <v>9625.6769999999997</v>
      </c>
      <c r="O731">
        <v>201712</v>
      </c>
      <c r="P731">
        <v>201801</v>
      </c>
      <c r="Q731" s="9">
        <f t="shared" si="24"/>
        <v>0</v>
      </c>
      <c r="R731">
        <v>2017</v>
      </c>
      <c r="S731">
        <v>2018</v>
      </c>
      <c r="T731" t="s">
        <v>281</v>
      </c>
      <c r="U731" s="14">
        <f t="shared" si="23"/>
        <v>9625.6769999999997</v>
      </c>
    </row>
    <row r="732" spans="1:21" x14ac:dyDescent="0.25">
      <c r="A732" t="s">
        <v>60</v>
      </c>
      <c r="B732" t="s">
        <v>61</v>
      </c>
      <c r="C732" t="s">
        <v>397</v>
      </c>
      <c r="D732" t="s">
        <v>398</v>
      </c>
      <c r="E732" t="s">
        <v>10</v>
      </c>
      <c r="F732" t="s">
        <v>399</v>
      </c>
      <c r="G732" s="9">
        <v>75358.490000000005</v>
      </c>
      <c r="H732" s="9">
        <v>11303.773499999999</v>
      </c>
      <c r="I732">
        <v>11303.773499999999</v>
      </c>
      <c r="J732">
        <v>7535.8490000000002</v>
      </c>
      <c r="K732">
        <v>18839.622500000001</v>
      </c>
      <c r="L732">
        <v>15071.698</v>
      </c>
      <c r="M732">
        <v>11303.773499999999</v>
      </c>
      <c r="O732">
        <v>201712</v>
      </c>
      <c r="P732">
        <v>201801</v>
      </c>
      <c r="Q732" s="9">
        <f t="shared" si="24"/>
        <v>0</v>
      </c>
      <c r="R732">
        <v>2017</v>
      </c>
      <c r="S732">
        <v>2018</v>
      </c>
      <c r="T732" t="s">
        <v>281</v>
      </c>
      <c r="U732" s="14">
        <f t="shared" si="23"/>
        <v>11303.773499999999</v>
      </c>
    </row>
    <row r="733" spans="1:21" x14ac:dyDescent="0.25">
      <c r="A733" t="s">
        <v>60</v>
      </c>
      <c r="B733" t="s">
        <v>61</v>
      </c>
      <c r="C733" t="s">
        <v>412</v>
      </c>
      <c r="D733" t="s">
        <v>413</v>
      </c>
      <c r="E733" t="s">
        <v>10</v>
      </c>
      <c r="F733" t="s">
        <v>414</v>
      </c>
      <c r="G733" s="9">
        <v>26685.11</v>
      </c>
      <c r="H733" s="9">
        <v>4002.7665000000002</v>
      </c>
      <c r="I733">
        <v>4002.7665000000002</v>
      </c>
      <c r="J733">
        <v>2668.511</v>
      </c>
      <c r="K733">
        <v>6671.2775000000001</v>
      </c>
      <c r="L733">
        <v>5337.0219999999999</v>
      </c>
      <c r="M733">
        <v>4002.7665000000002</v>
      </c>
      <c r="N733" s="9">
        <v>4002.7665000000002</v>
      </c>
      <c r="O733">
        <v>201712</v>
      </c>
      <c r="P733">
        <v>201801</v>
      </c>
      <c r="Q733" s="9">
        <f t="shared" si="24"/>
        <v>-4002.7665000000002</v>
      </c>
      <c r="R733">
        <v>2017</v>
      </c>
      <c r="S733">
        <v>2018</v>
      </c>
      <c r="T733" t="s">
        <v>281</v>
      </c>
      <c r="U733" s="14">
        <f t="shared" si="23"/>
        <v>0</v>
      </c>
    </row>
    <row r="734" spans="1:21" x14ac:dyDescent="0.25">
      <c r="A734" t="s">
        <v>60</v>
      </c>
      <c r="B734" t="s">
        <v>61</v>
      </c>
      <c r="C734" t="s">
        <v>415</v>
      </c>
      <c r="D734" t="s">
        <v>416</v>
      </c>
      <c r="E734" t="s">
        <v>10</v>
      </c>
      <c r="F734" t="s">
        <v>417</v>
      </c>
      <c r="G734" s="9">
        <v>3040.8</v>
      </c>
      <c r="H734" s="9">
        <v>456.12</v>
      </c>
      <c r="I734">
        <v>456.12</v>
      </c>
      <c r="J734">
        <v>304.08</v>
      </c>
      <c r="K734">
        <v>760.2</v>
      </c>
      <c r="L734">
        <v>608.16</v>
      </c>
      <c r="M734">
        <v>456.12</v>
      </c>
      <c r="O734">
        <v>201712</v>
      </c>
      <c r="P734">
        <v>201801</v>
      </c>
      <c r="Q734" s="9">
        <f t="shared" si="24"/>
        <v>0</v>
      </c>
      <c r="R734">
        <v>2017</v>
      </c>
      <c r="S734">
        <v>2018</v>
      </c>
      <c r="T734" t="s">
        <v>281</v>
      </c>
      <c r="U734" s="14">
        <f t="shared" si="23"/>
        <v>456.12</v>
      </c>
    </row>
    <row r="735" spans="1:21" x14ac:dyDescent="0.25">
      <c r="A735" t="s">
        <v>60</v>
      </c>
      <c r="B735" t="s">
        <v>61</v>
      </c>
      <c r="C735" t="s">
        <v>439</v>
      </c>
      <c r="D735" t="s">
        <v>440</v>
      </c>
      <c r="E735" t="s">
        <v>10</v>
      </c>
      <c r="F735" t="s">
        <v>441</v>
      </c>
      <c r="G735" s="9">
        <v>27743.85</v>
      </c>
      <c r="H735" s="9">
        <v>4161.5775000000003</v>
      </c>
      <c r="I735">
        <v>4161.5775000000003</v>
      </c>
      <c r="J735">
        <v>2774.3850000000002</v>
      </c>
      <c r="K735">
        <v>6935.9624999999996</v>
      </c>
      <c r="L735">
        <v>5548.77</v>
      </c>
      <c r="M735">
        <v>4161.5775000000003</v>
      </c>
      <c r="O735">
        <v>201712</v>
      </c>
      <c r="P735">
        <v>201801</v>
      </c>
      <c r="Q735" s="9">
        <f t="shared" si="24"/>
        <v>0</v>
      </c>
      <c r="R735">
        <v>2017</v>
      </c>
      <c r="S735">
        <v>2018</v>
      </c>
      <c r="T735" t="s">
        <v>281</v>
      </c>
      <c r="U735" s="14">
        <f t="shared" si="23"/>
        <v>4161.5775000000003</v>
      </c>
    </row>
    <row r="736" spans="1:21" x14ac:dyDescent="0.25">
      <c r="A736" t="s">
        <v>60</v>
      </c>
      <c r="B736" t="s">
        <v>61</v>
      </c>
      <c r="C736" t="s">
        <v>54</v>
      </c>
      <c r="D736" t="s">
        <v>55</v>
      </c>
      <c r="E736" t="s">
        <v>10</v>
      </c>
      <c r="F736" t="s">
        <v>56</v>
      </c>
      <c r="G736" s="9">
        <v>712881.49</v>
      </c>
      <c r="H736" s="9">
        <v>106932.22349999999</v>
      </c>
      <c r="I736">
        <v>106932.22349999999</v>
      </c>
      <c r="J736">
        <v>71288.149000000005</v>
      </c>
      <c r="K736">
        <v>178220.3725</v>
      </c>
      <c r="L736">
        <v>142576.29800000001</v>
      </c>
      <c r="M736">
        <v>106932.22349999999</v>
      </c>
      <c r="O736">
        <v>201712</v>
      </c>
      <c r="P736">
        <v>201801</v>
      </c>
      <c r="Q736" s="9">
        <f t="shared" si="24"/>
        <v>0</v>
      </c>
      <c r="R736">
        <v>2017</v>
      </c>
      <c r="S736">
        <v>2018</v>
      </c>
      <c r="T736" t="s">
        <v>281</v>
      </c>
      <c r="U736" s="14">
        <f t="shared" si="23"/>
        <v>106932.22349999999</v>
      </c>
    </row>
    <row r="737" spans="1:21" x14ac:dyDescent="0.25">
      <c r="A737" t="s">
        <v>6</v>
      </c>
      <c r="B737" t="s">
        <v>7</v>
      </c>
      <c r="C737" t="s">
        <v>288</v>
      </c>
      <c r="D737" t="s">
        <v>289</v>
      </c>
      <c r="E737" t="s">
        <v>10</v>
      </c>
      <c r="F737" t="s">
        <v>290</v>
      </c>
      <c r="G737" s="9">
        <v>26.44</v>
      </c>
      <c r="H737" s="9">
        <v>3.9660000000000002</v>
      </c>
      <c r="I737">
        <v>3.9660000000000002</v>
      </c>
      <c r="J737">
        <v>2.6440000000000001</v>
      </c>
      <c r="K737">
        <v>6.61</v>
      </c>
      <c r="L737">
        <v>5.2880000000000003</v>
      </c>
      <c r="M737">
        <v>3.9660000000000002</v>
      </c>
      <c r="O737">
        <v>201801</v>
      </c>
      <c r="P737">
        <v>201802</v>
      </c>
      <c r="Q737" s="9">
        <f t="shared" si="24"/>
        <v>0</v>
      </c>
      <c r="R737">
        <v>2018</v>
      </c>
      <c r="S737">
        <v>2018</v>
      </c>
      <c r="T737" t="s">
        <v>281</v>
      </c>
      <c r="U737" s="14">
        <f t="shared" si="23"/>
        <v>3.9660000000000002</v>
      </c>
    </row>
    <row r="738" spans="1:21" x14ac:dyDescent="0.25">
      <c r="A738" t="s">
        <v>6</v>
      </c>
      <c r="B738" t="s">
        <v>7</v>
      </c>
      <c r="C738" t="s">
        <v>291</v>
      </c>
      <c r="D738" t="s">
        <v>292</v>
      </c>
      <c r="E738" t="s">
        <v>10</v>
      </c>
      <c r="F738" t="s">
        <v>293</v>
      </c>
      <c r="G738" s="9">
        <v>13.02</v>
      </c>
      <c r="H738" s="9">
        <v>1.9530000000000001</v>
      </c>
      <c r="I738">
        <v>1.9530000000000001</v>
      </c>
      <c r="J738">
        <v>1.302</v>
      </c>
      <c r="K738">
        <v>3.2549999999999999</v>
      </c>
      <c r="L738">
        <v>2.6040000000000001</v>
      </c>
      <c r="M738">
        <v>1.9530000000000001</v>
      </c>
      <c r="O738">
        <v>201801</v>
      </c>
      <c r="P738">
        <v>201802</v>
      </c>
      <c r="Q738" s="9">
        <f t="shared" si="24"/>
        <v>0</v>
      </c>
      <c r="R738">
        <v>2018</v>
      </c>
      <c r="S738">
        <v>2018</v>
      </c>
      <c r="T738" t="s">
        <v>281</v>
      </c>
      <c r="U738" s="14">
        <f t="shared" si="23"/>
        <v>1.9530000000000001</v>
      </c>
    </row>
    <row r="739" spans="1:21" x14ac:dyDescent="0.25">
      <c r="A739" t="s">
        <v>6</v>
      </c>
      <c r="B739" t="s">
        <v>7</v>
      </c>
      <c r="C739" t="s">
        <v>442</v>
      </c>
      <c r="D739" t="s">
        <v>443</v>
      </c>
      <c r="E739" t="s">
        <v>10</v>
      </c>
      <c r="F739" t="s">
        <v>444</v>
      </c>
      <c r="G739" s="9">
        <v>851.13</v>
      </c>
      <c r="H739" s="9">
        <v>127.6695</v>
      </c>
      <c r="I739">
        <v>127.6695</v>
      </c>
      <c r="J739">
        <v>85.113</v>
      </c>
      <c r="K739">
        <v>212.7825</v>
      </c>
      <c r="L739">
        <v>170.226</v>
      </c>
      <c r="M739">
        <v>127.6695</v>
      </c>
      <c r="O739">
        <v>201801</v>
      </c>
      <c r="P739">
        <v>201802</v>
      </c>
      <c r="Q739" s="9">
        <f t="shared" si="24"/>
        <v>0</v>
      </c>
      <c r="R739">
        <v>2018</v>
      </c>
      <c r="S739">
        <v>2018</v>
      </c>
      <c r="T739" t="s">
        <v>281</v>
      </c>
      <c r="U739" s="14">
        <f t="shared" si="23"/>
        <v>127.6695</v>
      </c>
    </row>
    <row r="740" spans="1:21" x14ac:dyDescent="0.25">
      <c r="A740" t="s">
        <v>6</v>
      </c>
      <c r="B740" t="s">
        <v>7</v>
      </c>
      <c r="C740" t="s">
        <v>445</v>
      </c>
      <c r="D740" t="s">
        <v>301</v>
      </c>
      <c r="E740" t="s">
        <v>10</v>
      </c>
      <c r="F740" t="s">
        <v>302</v>
      </c>
      <c r="G740" s="9">
        <v>13561.32</v>
      </c>
      <c r="H740" s="9">
        <v>2034.1980000000001</v>
      </c>
      <c r="I740">
        <v>2034.1980000000001</v>
      </c>
      <c r="J740">
        <v>1356.1320000000001</v>
      </c>
      <c r="K740">
        <v>3390.33</v>
      </c>
      <c r="L740">
        <v>2712.2640000000001</v>
      </c>
      <c r="M740">
        <v>2034.1980000000001</v>
      </c>
      <c r="O740">
        <v>201801</v>
      </c>
      <c r="P740">
        <v>201802</v>
      </c>
      <c r="Q740" s="9">
        <f t="shared" si="24"/>
        <v>0</v>
      </c>
      <c r="R740">
        <v>2018</v>
      </c>
      <c r="S740">
        <v>2018</v>
      </c>
      <c r="T740" t="s">
        <v>281</v>
      </c>
      <c r="U740" s="14">
        <f t="shared" si="23"/>
        <v>2034.1980000000001</v>
      </c>
    </row>
    <row r="741" spans="1:21" x14ac:dyDescent="0.25">
      <c r="A741" t="s">
        <v>6</v>
      </c>
      <c r="B741" t="s">
        <v>7</v>
      </c>
      <c r="C741" t="s">
        <v>446</v>
      </c>
      <c r="D741" t="s">
        <v>447</v>
      </c>
      <c r="E741" t="s">
        <v>10</v>
      </c>
      <c r="F741" t="s">
        <v>448</v>
      </c>
      <c r="G741" s="9">
        <v>65506.05</v>
      </c>
      <c r="H741" s="9">
        <v>9825.9074999999993</v>
      </c>
      <c r="I741">
        <v>9825.9074999999993</v>
      </c>
      <c r="J741">
        <v>6550.6049999999996</v>
      </c>
      <c r="K741">
        <v>16376.512500000001</v>
      </c>
      <c r="L741">
        <v>13101.21</v>
      </c>
      <c r="M741">
        <v>9825.9074999999993</v>
      </c>
      <c r="O741">
        <v>201801</v>
      </c>
      <c r="P741">
        <v>201802</v>
      </c>
      <c r="Q741" s="9">
        <f t="shared" si="24"/>
        <v>0</v>
      </c>
      <c r="R741">
        <v>2018</v>
      </c>
      <c r="S741">
        <v>2018</v>
      </c>
      <c r="T741" t="s">
        <v>281</v>
      </c>
      <c r="U741" s="14">
        <f t="shared" si="23"/>
        <v>9825.9074999999993</v>
      </c>
    </row>
    <row r="742" spans="1:21" x14ac:dyDescent="0.25">
      <c r="A742" t="s">
        <v>6</v>
      </c>
      <c r="B742" t="s">
        <v>7</v>
      </c>
      <c r="C742" t="s">
        <v>309</v>
      </c>
      <c r="D742" t="s">
        <v>310</v>
      </c>
      <c r="E742" t="s">
        <v>10</v>
      </c>
      <c r="F742" t="s">
        <v>311</v>
      </c>
      <c r="G742" s="9">
        <v>-13330.14</v>
      </c>
      <c r="H742" s="9">
        <v>-1999.521</v>
      </c>
      <c r="I742">
        <v>-1999.521</v>
      </c>
      <c r="J742">
        <v>-1333.0139999999999</v>
      </c>
      <c r="K742">
        <v>-3332.5349999999999</v>
      </c>
      <c r="L742">
        <v>-2666.0279999999998</v>
      </c>
      <c r="M742">
        <v>-1999.521</v>
      </c>
      <c r="O742">
        <v>201801</v>
      </c>
      <c r="P742">
        <v>201802</v>
      </c>
      <c r="Q742" s="9">
        <f t="shared" si="24"/>
        <v>0</v>
      </c>
      <c r="R742">
        <v>2018</v>
      </c>
      <c r="S742">
        <v>2018</v>
      </c>
      <c r="T742" t="s">
        <v>281</v>
      </c>
      <c r="U742" s="14">
        <f t="shared" si="23"/>
        <v>-1999.521</v>
      </c>
    </row>
    <row r="743" spans="1:21" x14ac:dyDescent="0.25">
      <c r="A743" t="s">
        <v>6</v>
      </c>
      <c r="B743" t="s">
        <v>7</v>
      </c>
      <c r="C743" t="s">
        <v>312</v>
      </c>
      <c r="D743" t="s">
        <v>185</v>
      </c>
      <c r="E743" t="s">
        <v>10</v>
      </c>
      <c r="F743" t="s">
        <v>186</v>
      </c>
      <c r="G743" s="9">
        <v>0.01</v>
      </c>
      <c r="H743" s="9">
        <v>1.5E-3</v>
      </c>
      <c r="I743">
        <v>1.5E-3</v>
      </c>
      <c r="J743">
        <v>1E-3</v>
      </c>
      <c r="K743">
        <v>2.5000000000000001E-3</v>
      </c>
      <c r="L743">
        <v>2E-3</v>
      </c>
      <c r="M743">
        <v>1.5E-3</v>
      </c>
      <c r="O743">
        <v>201801</v>
      </c>
      <c r="P743">
        <v>201802</v>
      </c>
      <c r="Q743" s="9">
        <f t="shared" si="24"/>
        <v>0</v>
      </c>
      <c r="R743">
        <v>2018</v>
      </c>
      <c r="S743">
        <v>2018</v>
      </c>
      <c r="T743" t="s">
        <v>281</v>
      </c>
      <c r="U743" s="14">
        <f t="shared" si="23"/>
        <v>1.5E-3</v>
      </c>
    </row>
    <row r="744" spans="1:21" x14ac:dyDescent="0.25">
      <c r="A744" t="s">
        <v>6</v>
      </c>
      <c r="B744" t="s">
        <v>7</v>
      </c>
      <c r="C744" t="s">
        <v>316</v>
      </c>
      <c r="D744" t="s">
        <v>317</v>
      </c>
      <c r="E744" t="s">
        <v>10</v>
      </c>
      <c r="F744" t="s">
        <v>318</v>
      </c>
      <c r="G744" s="9">
        <v>0</v>
      </c>
      <c r="H744" s="9">
        <v>0</v>
      </c>
      <c r="I744">
        <v>0</v>
      </c>
      <c r="J744">
        <v>0</v>
      </c>
      <c r="K744">
        <v>0</v>
      </c>
      <c r="L744">
        <v>0</v>
      </c>
      <c r="M744">
        <v>0</v>
      </c>
      <c r="O744">
        <v>201801</v>
      </c>
      <c r="P744">
        <v>201802</v>
      </c>
      <c r="Q744" s="9">
        <f t="shared" si="24"/>
        <v>0</v>
      </c>
      <c r="R744">
        <v>2018</v>
      </c>
      <c r="S744">
        <v>2018</v>
      </c>
      <c r="T744" t="s">
        <v>281</v>
      </c>
      <c r="U744" s="14">
        <f t="shared" si="23"/>
        <v>0</v>
      </c>
    </row>
    <row r="745" spans="1:21" x14ac:dyDescent="0.25">
      <c r="A745" t="s">
        <v>6</v>
      </c>
      <c r="B745" t="s">
        <v>7</v>
      </c>
      <c r="C745" t="s">
        <v>323</v>
      </c>
      <c r="D745" t="s">
        <v>324</v>
      </c>
      <c r="E745" t="s">
        <v>10</v>
      </c>
      <c r="F745" t="s">
        <v>325</v>
      </c>
      <c r="G745" s="9">
        <v>0.01</v>
      </c>
      <c r="H745" s="9">
        <v>1.5E-3</v>
      </c>
      <c r="I745">
        <v>1.5E-3</v>
      </c>
      <c r="J745">
        <v>1E-3</v>
      </c>
      <c r="K745">
        <v>2.5000000000000001E-3</v>
      </c>
      <c r="L745">
        <v>2E-3</v>
      </c>
      <c r="M745">
        <v>1.5E-3</v>
      </c>
      <c r="N745" s="9">
        <v>1.5E-3</v>
      </c>
      <c r="O745">
        <v>201801</v>
      </c>
      <c r="P745">
        <v>201802</v>
      </c>
      <c r="Q745" s="9">
        <f t="shared" si="24"/>
        <v>-1.5E-3</v>
      </c>
      <c r="R745">
        <v>2018</v>
      </c>
      <c r="S745">
        <v>2018</v>
      </c>
      <c r="T745" t="s">
        <v>281</v>
      </c>
      <c r="U745" s="14">
        <f t="shared" si="23"/>
        <v>0</v>
      </c>
    </row>
    <row r="746" spans="1:21" x14ac:dyDescent="0.25">
      <c r="A746" t="s">
        <v>6</v>
      </c>
      <c r="B746" t="s">
        <v>7</v>
      </c>
      <c r="C746" t="s">
        <v>449</v>
      </c>
      <c r="D746" t="s">
        <v>450</v>
      </c>
      <c r="E746" t="s">
        <v>10</v>
      </c>
      <c r="F746" t="s">
        <v>451</v>
      </c>
      <c r="G746" s="9">
        <v>1635.63</v>
      </c>
      <c r="H746" s="9">
        <v>245.34450000000001</v>
      </c>
      <c r="I746">
        <v>245.34450000000001</v>
      </c>
      <c r="J746">
        <v>163.56299999999999</v>
      </c>
      <c r="K746">
        <v>408.90750000000003</v>
      </c>
      <c r="L746">
        <v>327.12599999999998</v>
      </c>
      <c r="M746">
        <v>245.34450000000001</v>
      </c>
      <c r="N746" s="9">
        <v>245.34450000000001</v>
      </c>
      <c r="O746">
        <v>201801</v>
      </c>
      <c r="P746">
        <v>201802</v>
      </c>
      <c r="Q746" s="9">
        <f t="shared" si="24"/>
        <v>-245.34450000000001</v>
      </c>
      <c r="R746">
        <v>2018</v>
      </c>
      <c r="S746">
        <v>2018</v>
      </c>
      <c r="T746" t="s">
        <v>281</v>
      </c>
      <c r="U746" s="14">
        <f t="shared" si="23"/>
        <v>0</v>
      </c>
    </row>
    <row r="747" spans="1:21" x14ac:dyDescent="0.25">
      <c r="A747" t="s">
        <v>6</v>
      </c>
      <c r="B747" t="s">
        <v>7</v>
      </c>
      <c r="C747" t="s">
        <v>332</v>
      </c>
      <c r="D747" t="s">
        <v>333</v>
      </c>
      <c r="E747" t="s">
        <v>10</v>
      </c>
      <c r="F747" t="s">
        <v>334</v>
      </c>
      <c r="G747" s="9">
        <v>-0.10000000000036401</v>
      </c>
      <c r="H747" s="9">
        <v>-1.50000000000546E-2</v>
      </c>
      <c r="I747">
        <v>-1.50000000000546E-2</v>
      </c>
      <c r="J747">
        <v>-1.00000000000364E-2</v>
      </c>
      <c r="K747">
        <v>-2.5000000000090901E-2</v>
      </c>
      <c r="L747">
        <v>-2.00000000000728E-2</v>
      </c>
      <c r="M747">
        <v>-1.50000000000546E-2</v>
      </c>
      <c r="O747">
        <v>201801</v>
      </c>
      <c r="P747">
        <v>201802</v>
      </c>
      <c r="Q747" s="9">
        <f t="shared" si="24"/>
        <v>0</v>
      </c>
      <c r="R747">
        <v>2018</v>
      </c>
      <c r="S747">
        <v>2018</v>
      </c>
      <c r="T747" t="s">
        <v>281</v>
      </c>
      <c r="U747" s="14">
        <f t="shared" si="23"/>
        <v>-1.50000000000546E-2</v>
      </c>
    </row>
    <row r="748" spans="1:21" x14ac:dyDescent="0.25">
      <c r="A748" t="s">
        <v>6</v>
      </c>
      <c r="B748" t="s">
        <v>7</v>
      </c>
      <c r="C748" t="s">
        <v>335</v>
      </c>
      <c r="D748" t="s">
        <v>336</v>
      </c>
      <c r="E748" t="s">
        <v>10</v>
      </c>
      <c r="F748" t="s">
        <v>337</v>
      </c>
      <c r="G748" s="9">
        <v>195.38</v>
      </c>
      <c r="H748" s="9">
        <v>29.306999999999999</v>
      </c>
      <c r="I748">
        <v>29.306999999999999</v>
      </c>
      <c r="J748">
        <v>19.538</v>
      </c>
      <c r="K748">
        <v>48.844999999999999</v>
      </c>
      <c r="L748">
        <v>39.076000000000001</v>
      </c>
      <c r="M748">
        <v>29.306999999999999</v>
      </c>
      <c r="O748">
        <v>201801</v>
      </c>
      <c r="P748">
        <v>201802</v>
      </c>
      <c r="Q748" s="9">
        <f t="shared" si="24"/>
        <v>0</v>
      </c>
      <c r="R748">
        <v>2018</v>
      </c>
      <c r="S748">
        <v>2018</v>
      </c>
      <c r="T748" t="s">
        <v>281</v>
      </c>
      <c r="U748" s="14">
        <f t="shared" si="23"/>
        <v>29.306999999999999</v>
      </c>
    </row>
    <row r="749" spans="1:21" x14ac:dyDescent="0.25">
      <c r="A749" t="s">
        <v>6</v>
      </c>
      <c r="B749" t="s">
        <v>7</v>
      </c>
      <c r="C749" t="s">
        <v>196</v>
      </c>
      <c r="D749" t="s">
        <v>345</v>
      </c>
      <c r="E749" t="s">
        <v>10</v>
      </c>
      <c r="F749" t="s">
        <v>346</v>
      </c>
      <c r="G749" s="9">
        <v>3822.9500000000098</v>
      </c>
      <c r="H749" s="9">
        <v>573.44250000000204</v>
      </c>
      <c r="I749">
        <v>573.44250000000204</v>
      </c>
      <c r="J749">
        <v>382.29500000000098</v>
      </c>
      <c r="K749">
        <v>955.73750000000302</v>
      </c>
      <c r="L749">
        <v>764.59000000000196</v>
      </c>
      <c r="M749">
        <v>573.44250000000204</v>
      </c>
      <c r="O749">
        <v>201801</v>
      </c>
      <c r="P749">
        <v>201802</v>
      </c>
      <c r="Q749" s="9">
        <f t="shared" si="24"/>
        <v>0</v>
      </c>
      <c r="R749">
        <v>2018</v>
      </c>
      <c r="S749">
        <v>2018</v>
      </c>
      <c r="T749" t="s">
        <v>281</v>
      </c>
      <c r="U749" s="14">
        <f t="shared" si="23"/>
        <v>573.44250000000204</v>
      </c>
    </row>
    <row r="750" spans="1:21" x14ac:dyDescent="0.25">
      <c r="A750" t="s">
        <v>6</v>
      </c>
      <c r="B750" t="s">
        <v>7</v>
      </c>
      <c r="C750" t="s">
        <v>166</v>
      </c>
      <c r="D750" t="s">
        <v>347</v>
      </c>
      <c r="E750" t="s">
        <v>10</v>
      </c>
      <c r="F750" t="s">
        <v>348</v>
      </c>
      <c r="G750" s="9">
        <v>1.00000000093132E-2</v>
      </c>
      <c r="H750" s="9">
        <v>1.50000000139698E-3</v>
      </c>
      <c r="I750">
        <v>1.50000000139698E-3</v>
      </c>
      <c r="J750">
        <v>1.0000000009313199E-3</v>
      </c>
      <c r="K750">
        <v>2.5000000023283099E-3</v>
      </c>
      <c r="L750">
        <v>2.0000000018626498E-3</v>
      </c>
      <c r="M750">
        <v>1.50000000139698E-3</v>
      </c>
      <c r="O750">
        <v>201801</v>
      </c>
      <c r="P750">
        <v>201802</v>
      </c>
      <c r="Q750" s="9">
        <f t="shared" si="24"/>
        <v>0</v>
      </c>
      <c r="R750">
        <v>2018</v>
      </c>
      <c r="S750">
        <v>2018</v>
      </c>
      <c r="T750" t="s">
        <v>281</v>
      </c>
      <c r="U750" s="14">
        <f t="shared" si="23"/>
        <v>1.50000000139698E-3</v>
      </c>
    </row>
    <row r="751" spans="1:21" x14ac:dyDescent="0.25">
      <c r="A751" t="s">
        <v>6</v>
      </c>
      <c r="B751" t="s">
        <v>7</v>
      </c>
      <c r="C751" t="s">
        <v>358</v>
      </c>
      <c r="D751" t="s">
        <v>359</v>
      </c>
      <c r="E751" t="s">
        <v>10</v>
      </c>
      <c r="F751" t="s">
        <v>360</v>
      </c>
      <c r="G751" s="9">
        <v>95</v>
      </c>
      <c r="H751" s="9">
        <v>14.25</v>
      </c>
      <c r="I751">
        <v>14.25</v>
      </c>
      <c r="J751">
        <v>9.5</v>
      </c>
      <c r="K751">
        <v>23.75</v>
      </c>
      <c r="L751">
        <v>19</v>
      </c>
      <c r="M751">
        <v>14.25</v>
      </c>
      <c r="O751">
        <v>201801</v>
      </c>
      <c r="P751">
        <v>201802</v>
      </c>
      <c r="Q751" s="9">
        <f t="shared" si="24"/>
        <v>0</v>
      </c>
      <c r="R751">
        <v>2018</v>
      </c>
      <c r="S751">
        <v>2018</v>
      </c>
      <c r="T751" t="s">
        <v>281</v>
      </c>
      <c r="U751" s="14">
        <f t="shared" si="23"/>
        <v>14.25</v>
      </c>
    </row>
    <row r="752" spans="1:21" x14ac:dyDescent="0.25">
      <c r="A752" t="s">
        <v>6</v>
      </c>
      <c r="B752" t="s">
        <v>7</v>
      </c>
      <c r="C752" t="s">
        <v>361</v>
      </c>
      <c r="D752" t="s">
        <v>362</v>
      </c>
      <c r="E752" t="s">
        <v>10</v>
      </c>
      <c r="F752" t="s">
        <v>363</v>
      </c>
      <c r="G752" s="9">
        <v>-1782.99</v>
      </c>
      <c r="H752" s="9">
        <v>-267.44850000000002</v>
      </c>
      <c r="I752">
        <v>-267.44850000000002</v>
      </c>
      <c r="J752">
        <v>-178.29900000000001</v>
      </c>
      <c r="K752">
        <v>-445.7475</v>
      </c>
      <c r="L752">
        <v>-356.59800000000001</v>
      </c>
      <c r="M752">
        <v>-267.44850000000002</v>
      </c>
      <c r="O752">
        <v>201801</v>
      </c>
      <c r="P752">
        <v>201802</v>
      </c>
      <c r="Q752" s="9">
        <f t="shared" si="24"/>
        <v>0</v>
      </c>
      <c r="R752">
        <v>2018</v>
      </c>
      <c r="S752">
        <v>2018</v>
      </c>
      <c r="T752" t="s">
        <v>281</v>
      </c>
      <c r="U752" s="14">
        <f t="shared" si="23"/>
        <v>-267.44850000000002</v>
      </c>
    </row>
    <row r="753" spans="1:21" x14ac:dyDescent="0.25">
      <c r="A753" t="s">
        <v>6</v>
      </c>
      <c r="B753" t="s">
        <v>7</v>
      </c>
      <c r="C753" t="s">
        <v>367</v>
      </c>
      <c r="D753" t="s">
        <v>368</v>
      </c>
      <c r="E753" t="s">
        <v>10</v>
      </c>
      <c r="F753" t="s">
        <v>369</v>
      </c>
      <c r="G753" s="9">
        <v>-0.01</v>
      </c>
      <c r="H753" s="9">
        <v>-1.5E-3</v>
      </c>
      <c r="I753">
        <v>-1.5E-3</v>
      </c>
      <c r="J753">
        <v>-1E-3</v>
      </c>
      <c r="K753">
        <v>-2.5000000000000001E-3</v>
      </c>
      <c r="L753">
        <v>-2E-3</v>
      </c>
      <c r="M753">
        <v>-1.5E-3</v>
      </c>
      <c r="O753">
        <v>201801</v>
      </c>
      <c r="P753">
        <v>201802</v>
      </c>
      <c r="Q753" s="9">
        <f t="shared" si="24"/>
        <v>0</v>
      </c>
      <c r="R753">
        <v>2018</v>
      </c>
      <c r="S753">
        <v>2018</v>
      </c>
      <c r="T753" t="s">
        <v>281</v>
      </c>
      <c r="U753" s="14">
        <f t="shared" si="23"/>
        <v>-1.5E-3</v>
      </c>
    </row>
    <row r="754" spans="1:21" x14ac:dyDescent="0.25">
      <c r="A754" t="s">
        <v>6</v>
      </c>
      <c r="B754" t="s">
        <v>7</v>
      </c>
      <c r="C754" t="s">
        <v>452</v>
      </c>
      <c r="D754" t="s">
        <v>453</v>
      </c>
      <c r="E754" t="s">
        <v>10</v>
      </c>
      <c r="F754" t="s">
        <v>454</v>
      </c>
      <c r="G754" s="9">
        <v>21795.81</v>
      </c>
      <c r="H754" s="9">
        <v>3269.3715000000002</v>
      </c>
      <c r="I754">
        <v>3269.3715000000002</v>
      </c>
      <c r="J754">
        <v>2179.5810000000001</v>
      </c>
      <c r="K754">
        <v>5448.9525000000003</v>
      </c>
      <c r="L754">
        <v>4359.1620000000003</v>
      </c>
      <c r="M754">
        <v>3269.3715000000002</v>
      </c>
      <c r="O754">
        <v>201801</v>
      </c>
      <c r="P754">
        <v>201802</v>
      </c>
      <c r="Q754" s="9">
        <f t="shared" si="24"/>
        <v>0</v>
      </c>
      <c r="R754">
        <v>2018</v>
      </c>
      <c r="S754">
        <v>2018</v>
      </c>
      <c r="T754" t="s">
        <v>281</v>
      </c>
      <c r="U754" s="14">
        <f t="shared" si="23"/>
        <v>3269.3715000000002</v>
      </c>
    </row>
    <row r="755" spans="1:21" x14ac:dyDescent="0.25">
      <c r="A755" t="s">
        <v>6</v>
      </c>
      <c r="B755" t="s">
        <v>7</v>
      </c>
      <c r="C755" t="s">
        <v>382</v>
      </c>
      <c r="D755" t="s">
        <v>383</v>
      </c>
      <c r="E755" t="s">
        <v>10</v>
      </c>
      <c r="F755" t="s">
        <v>384</v>
      </c>
      <c r="G755" s="9">
        <v>36458.870000000003</v>
      </c>
      <c r="H755" s="9">
        <v>5468.8305</v>
      </c>
      <c r="I755">
        <v>5468.8305</v>
      </c>
      <c r="J755">
        <v>3645.8870000000002</v>
      </c>
      <c r="K755">
        <v>9114.7175000000007</v>
      </c>
      <c r="L755">
        <v>7291.7740000000003</v>
      </c>
      <c r="M755">
        <v>5468.8305</v>
      </c>
      <c r="O755">
        <v>201801</v>
      </c>
      <c r="P755">
        <v>201802</v>
      </c>
      <c r="Q755" s="9">
        <f t="shared" si="24"/>
        <v>0</v>
      </c>
      <c r="R755">
        <v>2018</v>
      </c>
      <c r="S755">
        <v>2018</v>
      </c>
      <c r="T755" t="s">
        <v>281</v>
      </c>
      <c r="U755" s="14">
        <f t="shared" si="23"/>
        <v>5468.8305</v>
      </c>
    </row>
    <row r="756" spans="1:21" x14ac:dyDescent="0.25">
      <c r="A756" t="s">
        <v>6</v>
      </c>
      <c r="B756" t="s">
        <v>7</v>
      </c>
      <c r="C756" t="s">
        <v>388</v>
      </c>
      <c r="D756" t="s">
        <v>389</v>
      </c>
      <c r="E756" t="s">
        <v>10</v>
      </c>
      <c r="F756" t="s">
        <v>390</v>
      </c>
      <c r="G756" s="9">
        <v>0</v>
      </c>
      <c r="H756" s="9">
        <v>0</v>
      </c>
      <c r="I756">
        <v>0</v>
      </c>
      <c r="J756">
        <v>0</v>
      </c>
      <c r="K756">
        <v>0</v>
      </c>
      <c r="L756">
        <v>0</v>
      </c>
      <c r="M756">
        <v>0</v>
      </c>
      <c r="N756" s="9">
        <v>0</v>
      </c>
      <c r="O756">
        <v>201801</v>
      </c>
      <c r="P756">
        <v>201802</v>
      </c>
      <c r="Q756" s="9">
        <f t="shared" si="24"/>
        <v>0</v>
      </c>
      <c r="R756">
        <v>2018</v>
      </c>
      <c r="S756">
        <v>2018</v>
      </c>
      <c r="T756" t="s">
        <v>281</v>
      </c>
      <c r="U756" s="14">
        <f t="shared" si="23"/>
        <v>0</v>
      </c>
    </row>
    <row r="757" spans="1:21" x14ac:dyDescent="0.25">
      <c r="A757" t="s">
        <v>6</v>
      </c>
      <c r="B757" t="s">
        <v>7</v>
      </c>
      <c r="C757" t="s">
        <v>391</v>
      </c>
      <c r="D757" t="s">
        <v>392</v>
      </c>
      <c r="E757" t="s">
        <v>10</v>
      </c>
      <c r="F757" t="s">
        <v>393</v>
      </c>
      <c r="G757" s="9">
        <v>-249.17</v>
      </c>
      <c r="H757" s="9">
        <v>-37.375500000000002</v>
      </c>
      <c r="I757">
        <v>-37.375500000000002</v>
      </c>
      <c r="J757">
        <v>-24.917000000000002</v>
      </c>
      <c r="K757">
        <v>-62.292499999999997</v>
      </c>
      <c r="L757">
        <v>-49.834000000000003</v>
      </c>
      <c r="M757">
        <v>-37.375500000000002</v>
      </c>
      <c r="O757">
        <v>201801</v>
      </c>
      <c r="P757">
        <v>201802</v>
      </c>
      <c r="Q757" s="9">
        <f t="shared" si="24"/>
        <v>0</v>
      </c>
      <c r="R757">
        <v>2018</v>
      </c>
      <c r="S757">
        <v>2018</v>
      </c>
      <c r="T757" t="s">
        <v>281</v>
      </c>
      <c r="U757" s="14">
        <f t="shared" si="23"/>
        <v>-37.375500000000002</v>
      </c>
    </row>
    <row r="758" spans="1:21" x14ac:dyDescent="0.25">
      <c r="A758" t="s">
        <v>6</v>
      </c>
      <c r="B758" t="s">
        <v>7</v>
      </c>
      <c r="C758" t="s">
        <v>394</v>
      </c>
      <c r="D758" t="s">
        <v>395</v>
      </c>
      <c r="E758" t="s">
        <v>10</v>
      </c>
      <c r="F758" t="s">
        <v>396</v>
      </c>
      <c r="G758" s="9">
        <v>3158.69</v>
      </c>
      <c r="H758" s="9">
        <v>473.80349999999999</v>
      </c>
      <c r="I758">
        <v>473.80349999999999</v>
      </c>
      <c r="J758">
        <v>315.86900000000003</v>
      </c>
      <c r="K758">
        <v>789.67250000000001</v>
      </c>
      <c r="L758">
        <v>631.73800000000006</v>
      </c>
      <c r="M758">
        <v>473.80349999999999</v>
      </c>
      <c r="O758">
        <v>201801</v>
      </c>
      <c r="P758">
        <v>201802</v>
      </c>
      <c r="Q758" s="9">
        <f t="shared" si="24"/>
        <v>0</v>
      </c>
      <c r="R758">
        <v>2018</v>
      </c>
      <c r="S758">
        <v>2018</v>
      </c>
      <c r="T758" t="s">
        <v>281</v>
      </c>
      <c r="U758" s="14">
        <f t="shared" si="23"/>
        <v>473.80349999999999</v>
      </c>
    </row>
    <row r="759" spans="1:21" x14ac:dyDescent="0.25">
      <c r="A759" t="s">
        <v>6</v>
      </c>
      <c r="B759" t="s">
        <v>7</v>
      </c>
      <c r="C759" t="s">
        <v>400</v>
      </c>
      <c r="D759" t="s">
        <v>401</v>
      </c>
      <c r="E759" t="s">
        <v>10</v>
      </c>
      <c r="F759" t="s">
        <v>402</v>
      </c>
      <c r="G759" s="9">
        <v>2020.74000000001</v>
      </c>
      <c r="H759" s="9">
        <v>303.11100000000101</v>
      </c>
      <c r="I759">
        <v>303.11100000000101</v>
      </c>
      <c r="J759">
        <v>202.07400000000101</v>
      </c>
      <c r="K759">
        <v>505.18500000000103</v>
      </c>
      <c r="L759">
        <v>404.14800000000099</v>
      </c>
      <c r="M759">
        <v>303.11100000000101</v>
      </c>
      <c r="O759">
        <v>201801</v>
      </c>
      <c r="P759">
        <v>201802</v>
      </c>
      <c r="Q759" s="9">
        <f t="shared" si="24"/>
        <v>0</v>
      </c>
      <c r="R759">
        <v>2018</v>
      </c>
      <c r="S759">
        <v>2018</v>
      </c>
      <c r="T759" t="s">
        <v>281</v>
      </c>
      <c r="U759" s="14">
        <f t="shared" si="23"/>
        <v>303.11100000000101</v>
      </c>
    </row>
    <row r="760" spans="1:21" x14ac:dyDescent="0.25">
      <c r="A760" t="s">
        <v>6</v>
      </c>
      <c r="B760" t="s">
        <v>7</v>
      </c>
      <c r="C760" t="s">
        <v>403</v>
      </c>
      <c r="D760" t="s">
        <v>404</v>
      </c>
      <c r="E760" t="s">
        <v>10</v>
      </c>
      <c r="F760" t="s">
        <v>405</v>
      </c>
      <c r="G760" s="9">
        <v>15177.23</v>
      </c>
      <c r="H760" s="9">
        <v>2276.5844999999999</v>
      </c>
      <c r="I760">
        <v>2276.5844999999999</v>
      </c>
      <c r="J760">
        <v>1517.723</v>
      </c>
      <c r="K760">
        <v>3794.3074999999999</v>
      </c>
      <c r="L760">
        <v>3035.4459999999999</v>
      </c>
      <c r="M760">
        <v>2276.5844999999999</v>
      </c>
      <c r="O760">
        <v>201801</v>
      </c>
      <c r="P760">
        <v>201802</v>
      </c>
      <c r="Q760" s="9">
        <f t="shared" si="24"/>
        <v>0</v>
      </c>
      <c r="R760">
        <v>2018</v>
      </c>
      <c r="S760">
        <v>2018</v>
      </c>
      <c r="T760" t="s">
        <v>281</v>
      </c>
      <c r="U760" s="14">
        <f t="shared" si="23"/>
        <v>2276.5844999999999</v>
      </c>
    </row>
    <row r="761" spans="1:21" x14ac:dyDescent="0.25">
      <c r="A761" t="s">
        <v>6</v>
      </c>
      <c r="B761" t="s">
        <v>7</v>
      </c>
      <c r="C761" t="s">
        <v>406</v>
      </c>
      <c r="D761" t="s">
        <v>407</v>
      </c>
      <c r="E761" t="s">
        <v>10</v>
      </c>
      <c r="F761" t="s">
        <v>408</v>
      </c>
      <c r="G761" s="9">
        <v>0</v>
      </c>
      <c r="H761" s="9">
        <v>0</v>
      </c>
      <c r="I761">
        <v>0</v>
      </c>
      <c r="J761">
        <v>0</v>
      </c>
      <c r="K761">
        <v>0</v>
      </c>
      <c r="L761">
        <v>0</v>
      </c>
      <c r="M761">
        <v>0</v>
      </c>
      <c r="O761">
        <v>201801</v>
      </c>
      <c r="P761">
        <v>201802</v>
      </c>
      <c r="Q761" s="9">
        <f t="shared" si="24"/>
        <v>0</v>
      </c>
      <c r="R761">
        <v>2018</v>
      </c>
      <c r="S761">
        <v>2018</v>
      </c>
      <c r="T761" t="s">
        <v>281</v>
      </c>
      <c r="U761" s="14">
        <f t="shared" si="23"/>
        <v>0</v>
      </c>
    </row>
    <row r="762" spans="1:21" x14ac:dyDescent="0.25">
      <c r="A762" t="s">
        <v>6</v>
      </c>
      <c r="B762" t="s">
        <v>7</v>
      </c>
      <c r="C762" t="s">
        <v>409</v>
      </c>
      <c r="D762" t="s">
        <v>410</v>
      </c>
      <c r="E762" t="s">
        <v>10</v>
      </c>
      <c r="F762" t="s">
        <v>411</v>
      </c>
      <c r="G762" s="9">
        <v>0</v>
      </c>
      <c r="H762" s="9">
        <v>0</v>
      </c>
      <c r="I762">
        <v>0</v>
      </c>
      <c r="J762">
        <v>0</v>
      </c>
      <c r="K762">
        <v>0</v>
      </c>
      <c r="L762">
        <v>0</v>
      </c>
      <c r="M762">
        <v>0</v>
      </c>
      <c r="O762">
        <v>201801</v>
      </c>
      <c r="P762">
        <v>201802</v>
      </c>
      <c r="Q762" s="9">
        <f t="shared" si="24"/>
        <v>0</v>
      </c>
      <c r="R762">
        <v>2018</v>
      </c>
      <c r="S762">
        <v>2018</v>
      </c>
      <c r="T762" t="s">
        <v>281</v>
      </c>
      <c r="U762" s="14">
        <f t="shared" si="23"/>
        <v>0</v>
      </c>
    </row>
    <row r="763" spans="1:21" x14ac:dyDescent="0.25">
      <c r="A763" t="s">
        <v>6</v>
      </c>
      <c r="B763" t="s">
        <v>7</v>
      </c>
      <c r="C763" t="s">
        <v>412</v>
      </c>
      <c r="D763" t="s">
        <v>413</v>
      </c>
      <c r="E763" t="s">
        <v>10</v>
      </c>
      <c r="F763" t="s">
        <v>414</v>
      </c>
      <c r="G763" s="9">
        <v>-1650.52</v>
      </c>
      <c r="H763" s="9">
        <v>-247.578</v>
      </c>
      <c r="I763">
        <v>-247.578</v>
      </c>
      <c r="J763">
        <v>-165.05199999999999</v>
      </c>
      <c r="K763">
        <v>-412.63</v>
      </c>
      <c r="L763">
        <v>-330.10399999999998</v>
      </c>
      <c r="M763">
        <v>-247.578</v>
      </c>
      <c r="N763" s="9">
        <v>-247.578</v>
      </c>
      <c r="O763">
        <v>201801</v>
      </c>
      <c r="P763">
        <v>201802</v>
      </c>
      <c r="Q763" s="9">
        <f t="shared" si="24"/>
        <v>247.578</v>
      </c>
      <c r="R763">
        <v>2018</v>
      </c>
      <c r="S763">
        <v>2018</v>
      </c>
      <c r="T763" t="s">
        <v>281</v>
      </c>
      <c r="U763" s="14">
        <f t="shared" si="23"/>
        <v>0</v>
      </c>
    </row>
    <row r="764" spans="1:21" x14ac:dyDescent="0.25">
      <c r="A764" t="s">
        <v>6</v>
      </c>
      <c r="B764" t="s">
        <v>7</v>
      </c>
      <c r="C764" t="s">
        <v>415</v>
      </c>
      <c r="D764" t="s">
        <v>416</v>
      </c>
      <c r="E764" t="s">
        <v>10</v>
      </c>
      <c r="F764" t="s">
        <v>417</v>
      </c>
      <c r="G764" s="9">
        <v>2578.46</v>
      </c>
      <c r="H764" s="9">
        <v>386.76900000000001</v>
      </c>
      <c r="I764">
        <v>386.76900000000001</v>
      </c>
      <c r="J764">
        <v>257.846</v>
      </c>
      <c r="K764">
        <v>644.61500000000001</v>
      </c>
      <c r="L764">
        <v>515.69200000000001</v>
      </c>
      <c r="M764">
        <v>386.76900000000001</v>
      </c>
      <c r="O764">
        <v>201801</v>
      </c>
      <c r="P764">
        <v>201802</v>
      </c>
      <c r="Q764" s="9">
        <f t="shared" si="24"/>
        <v>0</v>
      </c>
      <c r="R764">
        <v>2018</v>
      </c>
      <c r="S764">
        <v>2018</v>
      </c>
      <c r="T764" t="s">
        <v>281</v>
      </c>
      <c r="U764" s="14">
        <f t="shared" si="23"/>
        <v>386.76900000000001</v>
      </c>
    </row>
    <row r="765" spans="1:21" x14ac:dyDescent="0.25">
      <c r="A765" t="s">
        <v>6</v>
      </c>
      <c r="B765" t="s">
        <v>7</v>
      </c>
      <c r="C765" t="s">
        <v>418</v>
      </c>
      <c r="D765" t="s">
        <v>419</v>
      </c>
      <c r="E765" t="s">
        <v>10</v>
      </c>
      <c r="F765" t="s">
        <v>420</v>
      </c>
      <c r="G765" s="9">
        <v>10190.450000000001</v>
      </c>
      <c r="H765" s="9">
        <v>1528.5675000000001</v>
      </c>
      <c r="I765">
        <v>1528.5675000000001</v>
      </c>
      <c r="J765">
        <v>1019.045</v>
      </c>
      <c r="K765">
        <v>2547.6125000000002</v>
      </c>
      <c r="L765">
        <v>2038.09</v>
      </c>
      <c r="M765">
        <v>1528.5675000000001</v>
      </c>
      <c r="N765" s="9">
        <v>1146.4256250000001</v>
      </c>
      <c r="O765">
        <v>201801</v>
      </c>
      <c r="P765">
        <v>201802</v>
      </c>
      <c r="Q765" s="9">
        <f t="shared" si="24"/>
        <v>-1146.4256250000001</v>
      </c>
      <c r="R765">
        <v>2018</v>
      </c>
      <c r="S765">
        <v>2018</v>
      </c>
      <c r="T765" t="s">
        <v>281</v>
      </c>
      <c r="U765" s="14">
        <f t="shared" si="23"/>
        <v>382.14187500000003</v>
      </c>
    </row>
    <row r="766" spans="1:21" x14ac:dyDescent="0.25">
      <c r="A766" t="s">
        <v>6</v>
      </c>
      <c r="B766" t="s">
        <v>7</v>
      </c>
      <c r="C766" t="s">
        <v>421</v>
      </c>
      <c r="D766" t="s">
        <v>422</v>
      </c>
      <c r="E766" t="s">
        <v>10</v>
      </c>
      <c r="F766" t="s">
        <v>423</v>
      </c>
      <c r="G766" s="9">
        <v>0</v>
      </c>
      <c r="H766" s="9">
        <v>0</v>
      </c>
      <c r="I766">
        <v>0</v>
      </c>
      <c r="J766">
        <v>0</v>
      </c>
      <c r="K766">
        <v>0</v>
      </c>
      <c r="L766">
        <v>0</v>
      </c>
      <c r="M766">
        <v>0</v>
      </c>
      <c r="O766">
        <v>201801</v>
      </c>
      <c r="P766">
        <v>201802</v>
      </c>
      <c r="Q766" s="9">
        <f t="shared" si="24"/>
        <v>0</v>
      </c>
      <c r="R766">
        <v>2018</v>
      </c>
      <c r="S766">
        <v>2018</v>
      </c>
      <c r="T766" t="s">
        <v>281</v>
      </c>
      <c r="U766" s="14">
        <f t="shared" si="23"/>
        <v>0</v>
      </c>
    </row>
    <row r="767" spans="1:21" x14ac:dyDescent="0.25">
      <c r="A767" t="s">
        <v>6</v>
      </c>
      <c r="B767" t="s">
        <v>7</v>
      </c>
      <c r="C767" t="s">
        <v>54</v>
      </c>
      <c r="D767" t="s">
        <v>55</v>
      </c>
      <c r="E767" t="s">
        <v>10</v>
      </c>
      <c r="F767" t="s">
        <v>56</v>
      </c>
      <c r="G767" s="9">
        <v>1822042.67</v>
      </c>
      <c r="H767" s="9">
        <v>273306.40049999999</v>
      </c>
      <c r="I767">
        <v>273306.40049999999</v>
      </c>
      <c r="J767">
        <v>182204.26699999999</v>
      </c>
      <c r="K767">
        <v>455510.66749999998</v>
      </c>
      <c r="L767">
        <v>364408.53399999999</v>
      </c>
      <c r="M767">
        <v>273306.40049999999</v>
      </c>
      <c r="O767">
        <v>201801</v>
      </c>
      <c r="P767">
        <v>201802</v>
      </c>
      <c r="Q767" s="9">
        <f t="shared" si="24"/>
        <v>0</v>
      </c>
      <c r="R767">
        <v>2018</v>
      </c>
      <c r="S767">
        <v>2018</v>
      </c>
      <c r="T767" t="s">
        <v>281</v>
      </c>
      <c r="U767" s="14">
        <f t="shared" si="23"/>
        <v>273306.40049999999</v>
      </c>
    </row>
    <row r="768" spans="1:21" x14ac:dyDescent="0.25">
      <c r="A768" t="s">
        <v>60</v>
      </c>
      <c r="B768" t="s">
        <v>61</v>
      </c>
      <c r="C768" t="s">
        <v>288</v>
      </c>
      <c r="D768" t="s">
        <v>289</v>
      </c>
      <c r="E768" t="s">
        <v>10</v>
      </c>
      <c r="F768" t="s">
        <v>290</v>
      </c>
      <c r="G768" s="9">
        <v>26.44</v>
      </c>
      <c r="H768" s="9">
        <v>3.9660000000000002</v>
      </c>
      <c r="I768">
        <v>3.9660000000000002</v>
      </c>
      <c r="J768">
        <v>2.6440000000000001</v>
      </c>
      <c r="K768">
        <v>6.61</v>
      </c>
      <c r="L768">
        <v>5.2880000000000003</v>
      </c>
      <c r="M768">
        <v>3.9660000000000002</v>
      </c>
      <c r="O768">
        <v>201801</v>
      </c>
      <c r="P768">
        <v>201802</v>
      </c>
      <c r="Q768" s="9">
        <f t="shared" si="24"/>
        <v>0</v>
      </c>
      <c r="R768">
        <v>2018</v>
      </c>
      <c r="S768">
        <v>2018</v>
      </c>
      <c r="T768" t="s">
        <v>281</v>
      </c>
      <c r="U768" s="14">
        <f t="shared" si="23"/>
        <v>3.9660000000000002</v>
      </c>
    </row>
    <row r="769" spans="1:21" x14ac:dyDescent="0.25">
      <c r="A769" t="s">
        <v>60</v>
      </c>
      <c r="B769" t="s">
        <v>61</v>
      </c>
      <c r="C769" t="s">
        <v>291</v>
      </c>
      <c r="D769" t="s">
        <v>292</v>
      </c>
      <c r="E769" t="s">
        <v>10</v>
      </c>
      <c r="F769" t="s">
        <v>293</v>
      </c>
      <c r="G769" s="9">
        <v>13.02</v>
      </c>
      <c r="H769" s="9">
        <v>1.9530000000000001</v>
      </c>
      <c r="I769">
        <v>1.9530000000000001</v>
      </c>
      <c r="J769">
        <v>1.302</v>
      </c>
      <c r="K769">
        <v>3.2549999999999999</v>
      </c>
      <c r="L769">
        <v>2.6040000000000001</v>
      </c>
      <c r="M769">
        <v>1.9530000000000001</v>
      </c>
      <c r="O769">
        <v>201801</v>
      </c>
      <c r="P769">
        <v>201802</v>
      </c>
      <c r="Q769" s="9">
        <f t="shared" si="24"/>
        <v>0</v>
      </c>
      <c r="R769">
        <v>2018</v>
      </c>
      <c r="S769">
        <v>2018</v>
      </c>
      <c r="T769" t="s">
        <v>281</v>
      </c>
      <c r="U769" s="14">
        <f t="shared" si="23"/>
        <v>1.9530000000000001</v>
      </c>
    </row>
    <row r="770" spans="1:21" x14ac:dyDescent="0.25">
      <c r="A770" t="s">
        <v>60</v>
      </c>
      <c r="B770" t="s">
        <v>61</v>
      </c>
      <c r="C770" t="s">
        <v>157</v>
      </c>
      <c r="D770" t="s">
        <v>158</v>
      </c>
      <c r="E770" t="s">
        <v>10</v>
      </c>
      <c r="F770" t="s">
        <v>159</v>
      </c>
      <c r="G770" s="9">
        <v>447.11</v>
      </c>
      <c r="H770" s="9">
        <v>67.066500000000005</v>
      </c>
      <c r="I770">
        <v>67.066500000000005</v>
      </c>
      <c r="J770">
        <v>44.710999999999999</v>
      </c>
      <c r="K770">
        <v>111.7775</v>
      </c>
      <c r="L770">
        <v>89.421999999999997</v>
      </c>
      <c r="M770">
        <v>67.066500000000005</v>
      </c>
      <c r="O770">
        <v>201801</v>
      </c>
      <c r="P770">
        <v>201802</v>
      </c>
      <c r="Q770" s="9">
        <f t="shared" si="24"/>
        <v>0</v>
      </c>
      <c r="R770">
        <v>2018</v>
      </c>
      <c r="S770">
        <v>2018</v>
      </c>
      <c r="T770" t="s">
        <v>281</v>
      </c>
      <c r="U770" s="14">
        <f t="shared" si="23"/>
        <v>67.066500000000005</v>
      </c>
    </row>
    <row r="771" spans="1:21" x14ac:dyDescent="0.25">
      <c r="A771" t="s">
        <v>60</v>
      </c>
      <c r="B771" t="s">
        <v>61</v>
      </c>
      <c r="C771" t="s">
        <v>442</v>
      </c>
      <c r="D771" t="s">
        <v>443</v>
      </c>
      <c r="E771" t="s">
        <v>10</v>
      </c>
      <c r="F771" t="s">
        <v>444</v>
      </c>
      <c r="G771" s="9">
        <v>851.14</v>
      </c>
      <c r="H771" s="9">
        <v>127.67100000000001</v>
      </c>
      <c r="I771">
        <v>127.67100000000001</v>
      </c>
      <c r="J771">
        <v>85.114000000000004</v>
      </c>
      <c r="K771">
        <v>212.785</v>
      </c>
      <c r="L771">
        <v>170.22800000000001</v>
      </c>
      <c r="M771">
        <v>127.67100000000001</v>
      </c>
      <c r="O771">
        <v>201801</v>
      </c>
      <c r="P771">
        <v>201802</v>
      </c>
      <c r="Q771" s="9">
        <f t="shared" si="24"/>
        <v>0</v>
      </c>
      <c r="R771">
        <v>2018</v>
      </c>
      <c r="S771">
        <v>2018</v>
      </c>
      <c r="T771" t="s">
        <v>281</v>
      </c>
      <c r="U771" s="14">
        <f t="shared" ref="U771:U834" si="25">H771+Q771</f>
        <v>127.67100000000001</v>
      </c>
    </row>
    <row r="772" spans="1:21" x14ac:dyDescent="0.25">
      <c r="A772" t="s">
        <v>60</v>
      </c>
      <c r="B772" t="s">
        <v>61</v>
      </c>
      <c r="C772" t="s">
        <v>455</v>
      </c>
      <c r="D772" t="s">
        <v>428</v>
      </c>
      <c r="E772" t="s">
        <v>10</v>
      </c>
      <c r="F772" t="s">
        <v>429</v>
      </c>
      <c r="G772" s="9">
        <v>13637.18</v>
      </c>
      <c r="H772" s="9">
        <v>2045.577</v>
      </c>
      <c r="I772">
        <v>2045.577</v>
      </c>
      <c r="J772">
        <v>1363.7180000000001</v>
      </c>
      <c r="K772">
        <v>3409.2950000000001</v>
      </c>
      <c r="L772">
        <v>2727.4360000000001</v>
      </c>
      <c r="M772">
        <v>2045.577</v>
      </c>
      <c r="O772">
        <v>201801</v>
      </c>
      <c r="P772">
        <v>201802</v>
      </c>
      <c r="Q772" s="9">
        <f t="shared" si="24"/>
        <v>0</v>
      </c>
      <c r="R772">
        <v>2018</v>
      </c>
      <c r="S772">
        <v>2018</v>
      </c>
      <c r="T772" t="s">
        <v>281</v>
      </c>
      <c r="U772" s="14">
        <f t="shared" si="25"/>
        <v>2045.577</v>
      </c>
    </row>
    <row r="773" spans="1:21" x14ac:dyDescent="0.25">
      <c r="A773" t="s">
        <v>60</v>
      </c>
      <c r="B773" t="s">
        <v>61</v>
      </c>
      <c r="C773" t="s">
        <v>446</v>
      </c>
      <c r="D773" t="s">
        <v>447</v>
      </c>
      <c r="E773" t="s">
        <v>10</v>
      </c>
      <c r="F773" t="s">
        <v>448</v>
      </c>
      <c r="G773" s="9">
        <v>65505.99</v>
      </c>
      <c r="H773" s="9">
        <v>9825.8984999999993</v>
      </c>
      <c r="I773">
        <v>9825.8984999999993</v>
      </c>
      <c r="J773">
        <v>6550.5990000000002</v>
      </c>
      <c r="K773">
        <v>16376.497499999999</v>
      </c>
      <c r="L773">
        <v>13101.198</v>
      </c>
      <c r="M773">
        <v>9825.8984999999993</v>
      </c>
      <c r="O773">
        <v>201801</v>
      </c>
      <c r="P773">
        <v>201802</v>
      </c>
      <c r="Q773" s="9">
        <f t="shared" si="24"/>
        <v>0</v>
      </c>
      <c r="R773">
        <v>2018</v>
      </c>
      <c r="S773">
        <v>2018</v>
      </c>
      <c r="T773" t="s">
        <v>281</v>
      </c>
      <c r="U773" s="14">
        <f t="shared" si="25"/>
        <v>9825.8984999999993</v>
      </c>
    </row>
    <row r="774" spans="1:21" x14ac:dyDescent="0.25">
      <c r="A774" t="s">
        <v>60</v>
      </c>
      <c r="B774" t="s">
        <v>61</v>
      </c>
      <c r="C774" t="s">
        <v>309</v>
      </c>
      <c r="D774" t="s">
        <v>310</v>
      </c>
      <c r="E774" t="s">
        <v>10</v>
      </c>
      <c r="F774" t="s">
        <v>311</v>
      </c>
      <c r="G774" s="9">
        <v>-13330.18</v>
      </c>
      <c r="H774" s="9">
        <v>-1999.527</v>
      </c>
      <c r="I774">
        <v>-1999.527</v>
      </c>
      <c r="J774">
        <v>-1333.018</v>
      </c>
      <c r="K774">
        <v>-3332.5450000000001</v>
      </c>
      <c r="L774">
        <v>-2666.0360000000001</v>
      </c>
      <c r="M774">
        <v>-1999.527</v>
      </c>
      <c r="O774">
        <v>201801</v>
      </c>
      <c r="P774">
        <v>201802</v>
      </c>
      <c r="Q774" s="9">
        <f t="shared" si="24"/>
        <v>0</v>
      </c>
      <c r="R774">
        <v>2018</v>
      </c>
      <c r="S774">
        <v>2018</v>
      </c>
      <c r="T774" t="s">
        <v>281</v>
      </c>
      <c r="U774" s="14">
        <f t="shared" si="25"/>
        <v>-1999.527</v>
      </c>
    </row>
    <row r="775" spans="1:21" x14ac:dyDescent="0.25">
      <c r="A775" t="s">
        <v>60</v>
      </c>
      <c r="B775" t="s">
        <v>61</v>
      </c>
      <c r="C775" t="s">
        <v>312</v>
      </c>
      <c r="D775" t="s">
        <v>185</v>
      </c>
      <c r="E775" t="s">
        <v>10</v>
      </c>
      <c r="F775" t="s">
        <v>186</v>
      </c>
      <c r="G775" s="9">
        <v>0.01</v>
      </c>
      <c r="H775" s="9">
        <v>1.5E-3</v>
      </c>
      <c r="I775">
        <v>1.5E-3</v>
      </c>
      <c r="J775">
        <v>1E-3</v>
      </c>
      <c r="K775">
        <v>2.5000000000000001E-3</v>
      </c>
      <c r="L775">
        <v>2E-3</v>
      </c>
      <c r="M775">
        <v>1.5E-3</v>
      </c>
      <c r="O775">
        <v>201801</v>
      </c>
      <c r="P775">
        <v>201802</v>
      </c>
      <c r="Q775" s="9">
        <f t="shared" si="24"/>
        <v>0</v>
      </c>
      <c r="R775">
        <v>2018</v>
      </c>
      <c r="S775">
        <v>2018</v>
      </c>
      <c r="T775" t="s">
        <v>281</v>
      </c>
      <c r="U775" s="14">
        <f t="shared" si="25"/>
        <v>1.5E-3</v>
      </c>
    </row>
    <row r="776" spans="1:21" x14ac:dyDescent="0.25">
      <c r="A776" t="s">
        <v>60</v>
      </c>
      <c r="B776" t="s">
        <v>61</v>
      </c>
      <c r="C776" t="s">
        <v>316</v>
      </c>
      <c r="D776" t="s">
        <v>317</v>
      </c>
      <c r="E776" t="s">
        <v>10</v>
      </c>
      <c r="F776" t="s">
        <v>318</v>
      </c>
      <c r="G776" s="9">
        <v>0</v>
      </c>
      <c r="H776" s="9">
        <v>0</v>
      </c>
      <c r="I776">
        <v>0</v>
      </c>
      <c r="J776">
        <v>0</v>
      </c>
      <c r="K776">
        <v>0</v>
      </c>
      <c r="L776">
        <v>0</v>
      </c>
      <c r="M776">
        <v>0</v>
      </c>
      <c r="O776">
        <v>201801</v>
      </c>
      <c r="P776">
        <v>201802</v>
      </c>
      <c r="Q776" s="9">
        <f t="shared" si="24"/>
        <v>0</v>
      </c>
      <c r="R776">
        <v>2018</v>
      </c>
      <c r="S776">
        <v>2018</v>
      </c>
      <c r="T776" t="s">
        <v>281</v>
      </c>
      <c r="U776" s="14">
        <f t="shared" si="25"/>
        <v>0</v>
      </c>
    </row>
    <row r="777" spans="1:21" x14ac:dyDescent="0.25">
      <c r="A777" t="s">
        <v>60</v>
      </c>
      <c r="B777" t="s">
        <v>61</v>
      </c>
      <c r="C777" t="s">
        <v>323</v>
      </c>
      <c r="D777" t="s">
        <v>324</v>
      </c>
      <c r="E777" t="s">
        <v>10</v>
      </c>
      <c r="F777" t="s">
        <v>325</v>
      </c>
      <c r="G777" s="9">
        <v>0.01</v>
      </c>
      <c r="H777" s="9">
        <v>1.5E-3</v>
      </c>
      <c r="I777">
        <v>1.5E-3</v>
      </c>
      <c r="J777">
        <v>1E-3</v>
      </c>
      <c r="K777">
        <v>2.5000000000000001E-3</v>
      </c>
      <c r="L777">
        <v>2E-3</v>
      </c>
      <c r="M777">
        <v>1.5E-3</v>
      </c>
      <c r="N777" s="9">
        <v>1.5E-3</v>
      </c>
      <c r="O777">
        <v>201801</v>
      </c>
      <c r="P777">
        <v>201802</v>
      </c>
      <c r="Q777" s="9">
        <f t="shared" ref="Q777:Q840" si="26">N777*-1</f>
        <v>-1.5E-3</v>
      </c>
      <c r="R777">
        <v>2018</v>
      </c>
      <c r="S777">
        <v>2018</v>
      </c>
      <c r="T777" t="s">
        <v>281</v>
      </c>
      <c r="U777" s="14">
        <f t="shared" si="25"/>
        <v>0</v>
      </c>
    </row>
    <row r="778" spans="1:21" x14ac:dyDescent="0.25">
      <c r="A778" t="s">
        <v>60</v>
      </c>
      <c r="B778" t="s">
        <v>61</v>
      </c>
      <c r="C778" t="s">
        <v>449</v>
      </c>
      <c r="D778" t="s">
        <v>450</v>
      </c>
      <c r="E778" t="s">
        <v>10</v>
      </c>
      <c r="F778" t="s">
        <v>451</v>
      </c>
      <c r="G778" s="9">
        <v>1635.64</v>
      </c>
      <c r="H778" s="9">
        <v>245.346</v>
      </c>
      <c r="I778">
        <v>245.346</v>
      </c>
      <c r="J778">
        <v>163.56399999999999</v>
      </c>
      <c r="K778">
        <v>408.91</v>
      </c>
      <c r="L778">
        <v>327.12799999999999</v>
      </c>
      <c r="M778">
        <v>245.346</v>
      </c>
      <c r="N778" s="9">
        <v>245.346</v>
      </c>
      <c r="O778">
        <v>201801</v>
      </c>
      <c r="P778">
        <v>201802</v>
      </c>
      <c r="Q778" s="9">
        <f t="shared" si="26"/>
        <v>-245.346</v>
      </c>
      <c r="R778">
        <v>2018</v>
      </c>
      <c r="S778">
        <v>2018</v>
      </c>
      <c r="T778" t="s">
        <v>281</v>
      </c>
      <c r="U778" s="14">
        <f t="shared" si="25"/>
        <v>0</v>
      </c>
    </row>
    <row r="779" spans="1:21" x14ac:dyDescent="0.25">
      <c r="A779" t="s">
        <v>60</v>
      </c>
      <c r="B779" t="s">
        <v>61</v>
      </c>
      <c r="C779" t="s">
        <v>430</v>
      </c>
      <c r="D779" t="s">
        <v>431</v>
      </c>
      <c r="E779" t="s">
        <v>10</v>
      </c>
      <c r="F779" t="s">
        <v>432</v>
      </c>
      <c r="G779" s="9">
        <v>9.0000000000145505E-2</v>
      </c>
      <c r="H779" s="9">
        <v>1.35000000000218E-2</v>
      </c>
      <c r="I779">
        <v>1.35000000000218E-2</v>
      </c>
      <c r="J779">
        <v>9.0000000000145502E-3</v>
      </c>
      <c r="K779">
        <v>2.2500000000036401E-2</v>
      </c>
      <c r="L779">
        <v>1.80000000000291E-2</v>
      </c>
      <c r="M779">
        <v>1.35000000000218E-2</v>
      </c>
      <c r="O779">
        <v>201801</v>
      </c>
      <c r="P779">
        <v>201802</v>
      </c>
      <c r="Q779" s="9">
        <f t="shared" si="26"/>
        <v>0</v>
      </c>
      <c r="R779">
        <v>2018</v>
      </c>
      <c r="S779">
        <v>2018</v>
      </c>
      <c r="T779" t="s">
        <v>281</v>
      </c>
      <c r="U779" s="14">
        <f t="shared" si="25"/>
        <v>1.35000000000218E-2</v>
      </c>
    </row>
    <row r="780" spans="1:21" x14ac:dyDescent="0.25">
      <c r="A780" t="s">
        <v>60</v>
      </c>
      <c r="B780" t="s">
        <v>61</v>
      </c>
      <c r="C780" t="s">
        <v>335</v>
      </c>
      <c r="D780" t="s">
        <v>336</v>
      </c>
      <c r="E780" t="s">
        <v>10</v>
      </c>
      <c r="F780" t="s">
        <v>337</v>
      </c>
      <c r="G780" s="9">
        <v>195.36</v>
      </c>
      <c r="H780" s="9">
        <v>29.303999999999998</v>
      </c>
      <c r="I780">
        <v>29.303999999999998</v>
      </c>
      <c r="J780">
        <v>19.536000000000001</v>
      </c>
      <c r="K780">
        <v>48.84</v>
      </c>
      <c r="L780">
        <v>39.072000000000003</v>
      </c>
      <c r="M780">
        <v>29.303999999999998</v>
      </c>
      <c r="O780">
        <v>201801</v>
      </c>
      <c r="P780">
        <v>201802</v>
      </c>
      <c r="Q780" s="9">
        <f t="shared" si="26"/>
        <v>0</v>
      </c>
      <c r="R780">
        <v>2018</v>
      </c>
      <c r="S780">
        <v>2018</v>
      </c>
      <c r="T780" t="s">
        <v>281</v>
      </c>
      <c r="U780" s="14">
        <f t="shared" si="25"/>
        <v>29.303999999999998</v>
      </c>
    </row>
    <row r="781" spans="1:21" x14ac:dyDescent="0.25">
      <c r="A781" t="s">
        <v>60</v>
      </c>
      <c r="B781" t="s">
        <v>61</v>
      </c>
      <c r="C781" t="s">
        <v>196</v>
      </c>
      <c r="D781" t="s">
        <v>345</v>
      </c>
      <c r="E781" t="s">
        <v>10</v>
      </c>
      <c r="F781" t="s">
        <v>346</v>
      </c>
      <c r="G781" s="9">
        <v>3822.7399999999898</v>
      </c>
      <c r="H781" s="9">
        <v>573.41099999999904</v>
      </c>
      <c r="I781">
        <v>573.41099999999904</v>
      </c>
      <c r="J781">
        <v>382.27399999999898</v>
      </c>
      <c r="K781">
        <v>955.68499999999801</v>
      </c>
      <c r="L781">
        <v>764.54799999999796</v>
      </c>
      <c r="M781">
        <v>573.41099999999904</v>
      </c>
      <c r="O781">
        <v>201801</v>
      </c>
      <c r="P781">
        <v>201802</v>
      </c>
      <c r="Q781" s="9">
        <f t="shared" si="26"/>
        <v>0</v>
      </c>
      <c r="R781">
        <v>2018</v>
      </c>
      <c r="S781">
        <v>2018</v>
      </c>
      <c r="T781" t="s">
        <v>281</v>
      </c>
      <c r="U781" s="14">
        <f t="shared" si="25"/>
        <v>573.41099999999904</v>
      </c>
    </row>
    <row r="782" spans="1:21" x14ac:dyDescent="0.25">
      <c r="A782" t="s">
        <v>60</v>
      </c>
      <c r="B782" t="s">
        <v>61</v>
      </c>
      <c r="C782" t="s">
        <v>166</v>
      </c>
      <c r="D782" t="s">
        <v>347</v>
      </c>
      <c r="E782" t="s">
        <v>10</v>
      </c>
      <c r="F782" t="s">
        <v>348</v>
      </c>
      <c r="G782" s="9">
        <v>1.00000000093132E-2</v>
      </c>
      <c r="H782" s="9">
        <v>1.50000000139698E-3</v>
      </c>
      <c r="I782">
        <v>1.50000000139698E-3</v>
      </c>
      <c r="J782">
        <v>1.0000000009313199E-3</v>
      </c>
      <c r="K782">
        <v>2.5000000023283099E-3</v>
      </c>
      <c r="L782">
        <v>2.0000000018626498E-3</v>
      </c>
      <c r="M782">
        <v>1.50000000139698E-3</v>
      </c>
      <c r="O782">
        <v>201801</v>
      </c>
      <c r="P782">
        <v>201802</v>
      </c>
      <c r="Q782" s="9">
        <f t="shared" si="26"/>
        <v>0</v>
      </c>
      <c r="R782">
        <v>2018</v>
      </c>
      <c r="S782">
        <v>2018</v>
      </c>
      <c r="T782" t="s">
        <v>281</v>
      </c>
      <c r="U782" s="14">
        <f t="shared" si="25"/>
        <v>1.50000000139698E-3</v>
      </c>
    </row>
    <row r="783" spans="1:21" x14ac:dyDescent="0.25">
      <c r="A783" t="s">
        <v>60</v>
      </c>
      <c r="B783" t="s">
        <v>61</v>
      </c>
      <c r="C783" t="s">
        <v>358</v>
      </c>
      <c r="D783" t="s">
        <v>359</v>
      </c>
      <c r="E783" t="s">
        <v>10</v>
      </c>
      <c r="F783" t="s">
        <v>360</v>
      </c>
      <c r="G783" s="9">
        <v>94.979999999999606</v>
      </c>
      <c r="H783" s="9">
        <v>14.2469999999999</v>
      </c>
      <c r="I783">
        <v>14.2469999999999</v>
      </c>
      <c r="J783">
        <v>9.4979999999999603</v>
      </c>
      <c r="K783">
        <v>23.744999999999902</v>
      </c>
      <c r="L783">
        <v>18.995999999999899</v>
      </c>
      <c r="M783">
        <v>14.2469999999999</v>
      </c>
      <c r="O783">
        <v>201801</v>
      </c>
      <c r="P783">
        <v>201802</v>
      </c>
      <c r="Q783" s="9">
        <f t="shared" si="26"/>
        <v>0</v>
      </c>
      <c r="R783">
        <v>2018</v>
      </c>
      <c r="S783">
        <v>2018</v>
      </c>
      <c r="T783" t="s">
        <v>281</v>
      </c>
      <c r="U783" s="14">
        <f t="shared" si="25"/>
        <v>14.2469999999999</v>
      </c>
    </row>
    <row r="784" spans="1:21" x14ac:dyDescent="0.25">
      <c r="A784" t="s">
        <v>60</v>
      </c>
      <c r="B784" t="s">
        <v>61</v>
      </c>
      <c r="C784" t="s">
        <v>361</v>
      </c>
      <c r="D784" t="s">
        <v>362</v>
      </c>
      <c r="E784" t="s">
        <v>10</v>
      </c>
      <c r="F784" t="s">
        <v>363</v>
      </c>
      <c r="G784" s="9">
        <v>-1782.99</v>
      </c>
      <c r="H784" s="9">
        <v>-267.44850000000002</v>
      </c>
      <c r="I784">
        <v>-267.44850000000002</v>
      </c>
      <c r="J784">
        <v>-178.29900000000001</v>
      </c>
      <c r="K784">
        <v>-445.7475</v>
      </c>
      <c r="L784">
        <v>-356.59800000000001</v>
      </c>
      <c r="M784">
        <v>-267.44850000000002</v>
      </c>
      <c r="O784">
        <v>201801</v>
      </c>
      <c r="P784">
        <v>201802</v>
      </c>
      <c r="Q784" s="9">
        <f t="shared" si="26"/>
        <v>0</v>
      </c>
      <c r="R784">
        <v>2018</v>
      </c>
      <c r="S784">
        <v>2018</v>
      </c>
      <c r="T784" t="s">
        <v>281</v>
      </c>
      <c r="U784" s="14">
        <f t="shared" si="25"/>
        <v>-267.44850000000002</v>
      </c>
    </row>
    <row r="785" spans="1:21" x14ac:dyDescent="0.25">
      <c r="A785" t="s">
        <v>60</v>
      </c>
      <c r="B785" t="s">
        <v>61</v>
      </c>
      <c r="C785" t="s">
        <v>367</v>
      </c>
      <c r="D785" t="s">
        <v>368</v>
      </c>
      <c r="E785" t="s">
        <v>10</v>
      </c>
      <c r="F785" t="s">
        <v>369</v>
      </c>
      <c r="G785" s="9">
        <v>0.01</v>
      </c>
      <c r="H785" s="9">
        <v>1.5E-3</v>
      </c>
      <c r="I785">
        <v>1.5E-3</v>
      </c>
      <c r="J785">
        <v>1E-3</v>
      </c>
      <c r="K785">
        <v>2.5000000000000001E-3</v>
      </c>
      <c r="L785">
        <v>2E-3</v>
      </c>
      <c r="M785">
        <v>1.5E-3</v>
      </c>
      <c r="O785">
        <v>201801</v>
      </c>
      <c r="P785">
        <v>201802</v>
      </c>
      <c r="Q785" s="9">
        <f t="shared" si="26"/>
        <v>0</v>
      </c>
      <c r="R785">
        <v>2018</v>
      </c>
      <c r="S785">
        <v>2018</v>
      </c>
      <c r="T785" t="s">
        <v>281</v>
      </c>
      <c r="U785" s="14">
        <f t="shared" si="25"/>
        <v>1.5E-3</v>
      </c>
    </row>
    <row r="786" spans="1:21" x14ac:dyDescent="0.25">
      <c r="A786" t="s">
        <v>60</v>
      </c>
      <c r="B786" t="s">
        <v>61</v>
      </c>
      <c r="C786" t="s">
        <v>452</v>
      </c>
      <c r="D786" t="s">
        <v>453</v>
      </c>
      <c r="E786" t="s">
        <v>10</v>
      </c>
      <c r="F786" t="s">
        <v>454</v>
      </c>
      <c r="G786" s="9">
        <v>21795.8</v>
      </c>
      <c r="H786" s="9">
        <v>3269.37</v>
      </c>
      <c r="I786">
        <v>3269.37</v>
      </c>
      <c r="J786">
        <v>2179.58</v>
      </c>
      <c r="K786">
        <v>5448.95</v>
      </c>
      <c r="L786">
        <v>4359.16</v>
      </c>
      <c r="M786">
        <v>3269.37</v>
      </c>
      <c r="O786">
        <v>201801</v>
      </c>
      <c r="P786">
        <v>201802</v>
      </c>
      <c r="Q786" s="9">
        <f t="shared" si="26"/>
        <v>0</v>
      </c>
      <c r="R786">
        <v>2018</v>
      </c>
      <c r="S786">
        <v>2018</v>
      </c>
      <c r="T786" t="s">
        <v>281</v>
      </c>
      <c r="U786" s="14">
        <f t="shared" si="25"/>
        <v>3269.37</v>
      </c>
    </row>
    <row r="787" spans="1:21" x14ac:dyDescent="0.25">
      <c r="A787" t="s">
        <v>60</v>
      </c>
      <c r="B787" t="s">
        <v>61</v>
      </c>
      <c r="C787" t="s">
        <v>382</v>
      </c>
      <c r="D787" t="s">
        <v>383</v>
      </c>
      <c r="E787" t="s">
        <v>10</v>
      </c>
      <c r="F787" t="s">
        <v>384</v>
      </c>
      <c r="G787" s="9">
        <v>36458.839999999997</v>
      </c>
      <c r="H787" s="9">
        <v>5468.826</v>
      </c>
      <c r="I787">
        <v>5468.826</v>
      </c>
      <c r="J787">
        <v>3645.884</v>
      </c>
      <c r="K787">
        <v>9114.7099999999991</v>
      </c>
      <c r="L787">
        <v>7291.768</v>
      </c>
      <c r="M787">
        <v>5468.826</v>
      </c>
      <c r="O787">
        <v>201801</v>
      </c>
      <c r="P787">
        <v>201802</v>
      </c>
      <c r="Q787" s="9">
        <f t="shared" si="26"/>
        <v>0</v>
      </c>
      <c r="R787">
        <v>2018</v>
      </c>
      <c r="S787">
        <v>2018</v>
      </c>
      <c r="T787" t="s">
        <v>281</v>
      </c>
      <c r="U787" s="14">
        <f t="shared" si="25"/>
        <v>5468.826</v>
      </c>
    </row>
    <row r="788" spans="1:21" x14ac:dyDescent="0.25">
      <c r="A788" t="s">
        <v>60</v>
      </c>
      <c r="B788" t="s">
        <v>61</v>
      </c>
      <c r="C788" t="s">
        <v>388</v>
      </c>
      <c r="D788" t="s">
        <v>389</v>
      </c>
      <c r="E788" t="s">
        <v>10</v>
      </c>
      <c r="F788" t="s">
        <v>390</v>
      </c>
      <c r="G788" s="9">
        <v>0</v>
      </c>
      <c r="H788" s="9">
        <v>0</v>
      </c>
      <c r="I788">
        <v>0</v>
      </c>
      <c r="J788">
        <v>0</v>
      </c>
      <c r="K788">
        <v>0</v>
      </c>
      <c r="L788">
        <v>0</v>
      </c>
      <c r="M788">
        <v>0</v>
      </c>
      <c r="N788" s="9">
        <v>0</v>
      </c>
      <c r="O788">
        <v>201801</v>
      </c>
      <c r="P788">
        <v>201802</v>
      </c>
      <c r="Q788" s="9">
        <f t="shared" si="26"/>
        <v>0</v>
      </c>
      <c r="R788">
        <v>2018</v>
      </c>
      <c r="S788">
        <v>2018</v>
      </c>
      <c r="T788" t="s">
        <v>281</v>
      </c>
      <c r="U788" s="14">
        <f t="shared" si="25"/>
        <v>0</v>
      </c>
    </row>
    <row r="789" spans="1:21" x14ac:dyDescent="0.25">
      <c r="A789" t="s">
        <v>60</v>
      </c>
      <c r="B789" t="s">
        <v>61</v>
      </c>
      <c r="C789" t="s">
        <v>391</v>
      </c>
      <c r="D789" t="s">
        <v>392</v>
      </c>
      <c r="E789" t="s">
        <v>10</v>
      </c>
      <c r="F789" t="s">
        <v>393</v>
      </c>
      <c r="G789" s="9">
        <v>-249.16</v>
      </c>
      <c r="H789" s="9">
        <v>-37.374000000000002</v>
      </c>
      <c r="I789">
        <v>-37.374000000000002</v>
      </c>
      <c r="J789">
        <v>-24.916</v>
      </c>
      <c r="K789">
        <v>-62.29</v>
      </c>
      <c r="L789">
        <v>-49.832000000000001</v>
      </c>
      <c r="M789">
        <v>-37.374000000000002</v>
      </c>
      <c r="O789">
        <v>201801</v>
      </c>
      <c r="P789">
        <v>201802</v>
      </c>
      <c r="Q789" s="9">
        <f t="shared" si="26"/>
        <v>0</v>
      </c>
      <c r="R789">
        <v>2018</v>
      </c>
      <c r="S789">
        <v>2018</v>
      </c>
      <c r="T789" t="s">
        <v>281</v>
      </c>
      <c r="U789" s="14">
        <f t="shared" si="25"/>
        <v>-37.374000000000002</v>
      </c>
    </row>
    <row r="790" spans="1:21" x14ac:dyDescent="0.25">
      <c r="A790" t="s">
        <v>60</v>
      </c>
      <c r="B790" t="s">
        <v>61</v>
      </c>
      <c r="C790" t="s">
        <v>394</v>
      </c>
      <c r="D790" t="s">
        <v>395</v>
      </c>
      <c r="E790" t="s">
        <v>10</v>
      </c>
      <c r="F790" t="s">
        <v>396</v>
      </c>
      <c r="G790" s="9">
        <v>3158.69</v>
      </c>
      <c r="H790" s="9">
        <v>473.80349999999999</v>
      </c>
      <c r="I790">
        <v>473.80349999999999</v>
      </c>
      <c r="J790">
        <v>315.86900000000003</v>
      </c>
      <c r="K790">
        <v>789.67250000000001</v>
      </c>
      <c r="L790">
        <v>631.73800000000006</v>
      </c>
      <c r="M790">
        <v>473.80349999999999</v>
      </c>
      <c r="O790">
        <v>201801</v>
      </c>
      <c r="P790">
        <v>201802</v>
      </c>
      <c r="Q790" s="9">
        <f t="shared" si="26"/>
        <v>0</v>
      </c>
      <c r="R790">
        <v>2018</v>
      </c>
      <c r="S790">
        <v>2018</v>
      </c>
      <c r="T790" t="s">
        <v>281</v>
      </c>
      <c r="U790" s="14">
        <f t="shared" si="25"/>
        <v>473.80349999999999</v>
      </c>
    </row>
    <row r="791" spans="1:21" x14ac:dyDescent="0.25">
      <c r="A791" t="s">
        <v>60</v>
      </c>
      <c r="B791" t="s">
        <v>61</v>
      </c>
      <c r="C791" t="s">
        <v>412</v>
      </c>
      <c r="D791" t="s">
        <v>413</v>
      </c>
      <c r="E791" t="s">
        <v>10</v>
      </c>
      <c r="F791" t="s">
        <v>414</v>
      </c>
      <c r="G791" s="9">
        <v>-1650.54</v>
      </c>
      <c r="H791" s="9">
        <v>-247.58099999999999</v>
      </c>
      <c r="I791">
        <v>-247.58099999999999</v>
      </c>
      <c r="J791">
        <v>-165.054</v>
      </c>
      <c r="K791">
        <v>-412.63499999999999</v>
      </c>
      <c r="L791">
        <v>-330.108</v>
      </c>
      <c r="M791">
        <v>-247.58099999999999</v>
      </c>
      <c r="N791" s="9">
        <v>-247.58099999999999</v>
      </c>
      <c r="O791">
        <v>201801</v>
      </c>
      <c r="P791">
        <v>201802</v>
      </c>
      <c r="Q791" s="9">
        <f t="shared" si="26"/>
        <v>247.58099999999999</v>
      </c>
      <c r="R791">
        <v>2018</v>
      </c>
      <c r="S791">
        <v>2018</v>
      </c>
      <c r="T791" t="s">
        <v>281</v>
      </c>
      <c r="U791" s="14">
        <f t="shared" si="25"/>
        <v>0</v>
      </c>
    </row>
    <row r="792" spans="1:21" x14ac:dyDescent="0.25">
      <c r="A792" t="s">
        <v>60</v>
      </c>
      <c r="B792" t="s">
        <v>61</v>
      </c>
      <c r="C792" t="s">
        <v>415</v>
      </c>
      <c r="D792" t="s">
        <v>416</v>
      </c>
      <c r="E792" t="s">
        <v>10</v>
      </c>
      <c r="F792" t="s">
        <v>417</v>
      </c>
      <c r="G792" s="9">
        <v>2578.46</v>
      </c>
      <c r="H792" s="9">
        <v>386.76900000000001</v>
      </c>
      <c r="I792">
        <v>386.76900000000001</v>
      </c>
      <c r="J792">
        <v>257.846</v>
      </c>
      <c r="K792">
        <v>644.61500000000001</v>
      </c>
      <c r="L792">
        <v>515.69200000000001</v>
      </c>
      <c r="M792">
        <v>386.76900000000001</v>
      </c>
      <c r="O792">
        <v>201801</v>
      </c>
      <c r="P792">
        <v>201802</v>
      </c>
      <c r="Q792" s="9">
        <f t="shared" si="26"/>
        <v>0</v>
      </c>
      <c r="R792">
        <v>2018</v>
      </c>
      <c r="S792">
        <v>2018</v>
      </c>
      <c r="T792" t="s">
        <v>281</v>
      </c>
      <c r="U792" s="14">
        <f t="shared" si="25"/>
        <v>386.76900000000001</v>
      </c>
    </row>
    <row r="793" spans="1:21" x14ac:dyDescent="0.25">
      <c r="A793" t="s">
        <v>60</v>
      </c>
      <c r="B793" t="s">
        <v>61</v>
      </c>
      <c r="C793" t="s">
        <v>439</v>
      </c>
      <c r="D793" t="s">
        <v>440</v>
      </c>
      <c r="E793" t="s">
        <v>10</v>
      </c>
      <c r="F793" t="s">
        <v>441</v>
      </c>
      <c r="G793" s="9">
        <v>0</v>
      </c>
      <c r="H793" s="9">
        <v>0</v>
      </c>
      <c r="I793">
        <v>0</v>
      </c>
      <c r="J793">
        <v>0</v>
      </c>
      <c r="K793">
        <v>0</v>
      </c>
      <c r="L793">
        <v>0</v>
      </c>
      <c r="M793">
        <v>0</v>
      </c>
      <c r="O793">
        <v>201801</v>
      </c>
      <c r="P793">
        <v>201802</v>
      </c>
      <c r="Q793" s="9">
        <f t="shared" si="26"/>
        <v>0</v>
      </c>
      <c r="R793">
        <v>2018</v>
      </c>
      <c r="S793">
        <v>2018</v>
      </c>
      <c r="T793" t="s">
        <v>281</v>
      </c>
      <c r="U793" s="14">
        <f t="shared" si="25"/>
        <v>0</v>
      </c>
    </row>
    <row r="794" spans="1:21" x14ac:dyDescent="0.25">
      <c r="A794" t="s">
        <v>60</v>
      </c>
      <c r="B794" t="s">
        <v>61</v>
      </c>
      <c r="C794" t="s">
        <v>54</v>
      </c>
      <c r="D794" t="s">
        <v>55</v>
      </c>
      <c r="E794" t="s">
        <v>10</v>
      </c>
      <c r="F794" t="s">
        <v>56</v>
      </c>
      <c r="G794" s="9">
        <v>1822042.64</v>
      </c>
      <c r="H794" s="9">
        <v>273306.39600000001</v>
      </c>
      <c r="I794">
        <v>273306.39600000001</v>
      </c>
      <c r="J794">
        <v>182204.264</v>
      </c>
      <c r="K794">
        <v>455510.66</v>
      </c>
      <c r="L794">
        <v>364408.52799999999</v>
      </c>
      <c r="M794">
        <v>273306.39600000001</v>
      </c>
      <c r="O794">
        <v>201801</v>
      </c>
      <c r="P794">
        <v>201802</v>
      </c>
      <c r="Q794" s="9">
        <f t="shared" si="26"/>
        <v>0</v>
      </c>
      <c r="R794">
        <v>2018</v>
      </c>
      <c r="S794">
        <v>2018</v>
      </c>
      <c r="T794" t="s">
        <v>281</v>
      </c>
      <c r="U794" s="14">
        <f t="shared" si="25"/>
        <v>273306.39600000001</v>
      </c>
    </row>
    <row r="795" spans="1:21" x14ac:dyDescent="0.25">
      <c r="A795" t="s">
        <v>6</v>
      </c>
      <c r="B795" t="s">
        <v>7</v>
      </c>
      <c r="C795" t="s">
        <v>446</v>
      </c>
      <c r="D795" t="s">
        <v>447</v>
      </c>
      <c r="E795" t="s">
        <v>10</v>
      </c>
      <c r="F795" t="s">
        <v>448</v>
      </c>
      <c r="G795" s="9">
        <v>76289.240000000005</v>
      </c>
      <c r="H795" s="9">
        <v>11443.386</v>
      </c>
      <c r="I795">
        <v>11443.386</v>
      </c>
      <c r="J795">
        <v>7628.924</v>
      </c>
      <c r="K795">
        <v>19072.310000000001</v>
      </c>
      <c r="L795">
        <v>15257.848</v>
      </c>
      <c r="M795">
        <v>11443.386</v>
      </c>
      <c r="O795">
        <v>201802</v>
      </c>
      <c r="P795">
        <v>201803</v>
      </c>
      <c r="Q795" s="9">
        <f t="shared" si="26"/>
        <v>0</v>
      </c>
      <c r="R795">
        <v>2018</v>
      </c>
      <c r="S795">
        <v>2018</v>
      </c>
      <c r="T795" t="s">
        <v>281</v>
      </c>
      <c r="U795" s="14">
        <f t="shared" si="25"/>
        <v>11443.386</v>
      </c>
    </row>
    <row r="796" spans="1:21" x14ac:dyDescent="0.25">
      <c r="A796" t="s">
        <v>6</v>
      </c>
      <c r="B796" t="s">
        <v>7</v>
      </c>
      <c r="C796" t="s">
        <v>309</v>
      </c>
      <c r="D796" t="s">
        <v>310</v>
      </c>
      <c r="E796" t="s">
        <v>10</v>
      </c>
      <c r="F796" t="s">
        <v>311</v>
      </c>
      <c r="G796" s="9">
        <v>3295.98</v>
      </c>
      <c r="H796" s="9">
        <v>494.39699999999999</v>
      </c>
      <c r="I796">
        <v>494.39699999999999</v>
      </c>
      <c r="J796">
        <v>329.59800000000001</v>
      </c>
      <c r="K796">
        <v>823.995</v>
      </c>
      <c r="L796">
        <v>659.19600000000003</v>
      </c>
      <c r="M796">
        <v>494.39699999999999</v>
      </c>
      <c r="O796">
        <v>201802</v>
      </c>
      <c r="P796">
        <v>201803</v>
      </c>
      <c r="Q796" s="9">
        <f t="shared" si="26"/>
        <v>0</v>
      </c>
      <c r="R796">
        <v>2018</v>
      </c>
      <c r="S796">
        <v>2018</v>
      </c>
      <c r="T796" t="s">
        <v>281</v>
      </c>
      <c r="U796" s="14">
        <f t="shared" si="25"/>
        <v>494.39699999999999</v>
      </c>
    </row>
    <row r="797" spans="1:21" x14ac:dyDescent="0.25">
      <c r="A797" t="s">
        <v>6</v>
      </c>
      <c r="B797" t="s">
        <v>7</v>
      </c>
      <c r="C797" t="s">
        <v>456</v>
      </c>
      <c r="D797" t="s">
        <v>320</v>
      </c>
      <c r="E797" t="s">
        <v>10</v>
      </c>
      <c r="F797" t="s">
        <v>321</v>
      </c>
      <c r="G797" s="9">
        <v>20000</v>
      </c>
      <c r="H797" s="9">
        <v>3000</v>
      </c>
      <c r="I797">
        <v>3000</v>
      </c>
      <c r="J797">
        <v>2000</v>
      </c>
      <c r="K797">
        <v>5000</v>
      </c>
      <c r="L797">
        <v>4000</v>
      </c>
      <c r="M797">
        <v>3000</v>
      </c>
      <c r="O797">
        <v>201802</v>
      </c>
      <c r="P797">
        <v>201803</v>
      </c>
      <c r="Q797" s="9">
        <f t="shared" si="26"/>
        <v>0</v>
      </c>
      <c r="R797">
        <v>2018</v>
      </c>
      <c r="S797">
        <v>2018</v>
      </c>
      <c r="T797" t="s">
        <v>281</v>
      </c>
      <c r="U797" s="14">
        <f t="shared" si="25"/>
        <v>3000</v>
      </c>
    </row>
    <row r="798" spans="1:21" x14ac:dyDescent="0.25">
      <c r="A798" t="s">
        <v>6</v>
      </c>
      <c r="B798" t="s">
        <v>7</v>
      </c>
      <c r="C798" t="s">
        <v>323</v>
      </c>
      <c r="D798" t="s">
        <v>324</v>
      </c>
      <c r="E798" t="s">
        <v>10</v>
      </c>
      <c r="F798" t="s">
        <v>325</v>
      </c>
      <c r="G798" s="9">
        <v>-0.01</v>
      </c>
      <c r="H798" s="9">
        <v>-1.5E-3</v>
      </c>
      <c r="I798">
        <v>-1.5E-3</v>
      </c>
      <c r="J798">
        <v>-1E-3</v>
      </c>
      <c r="K798">
        <v>-2.5000000000000001E-3</v>
      </c>
      <c r="L798">
        <v>-2E-3</v>
      </c>
      <c r="M798">
        <v>-1.5E-3</v>
      </c>
      <c r="N798" s="9">
        <v>-1.5E-3</v>
      </c>
      <c r="O798">
        <v>201802</v>
      </c>
      <c r="P798">
        <v>201803</v>
      </c>
      <c r="Q798" s="9">
        <f t="shared" si="26"/>
        <v>1.5E-3</v>
      </c>
      <c r="R798">
        <v>2018</v>
      </c>
      <c r="S798">
        <v>2018</v>
      </c>
      <c r="T798" t="s">
        <v>281</v>
      </c>
      <c r="U798" s="14">
        <f t="shared" si="25"/>
        <v>0</v>
      </c>
    </row>
    <row r="799" spans="1:21" x14ac:dyDescent="0.25">
      <c r="A799" t="s">
        <v>6</v>
      </c>
      <c r="B799" t="s">
        <v>7</v>
      </c>
      <c r="C799" t="s">
        <v>335</v>
      </c>
      <c r="D799" t="s">
        <v>336</v>
      </c>
      <c r="E799" t="s">
        <v>10</v>
      </c>
      <c r="F799" t="s">
        <v>337</v>
      </c>
      <c r="G799" s="9">
        <v>2333.38</v>
      </c>
      <c r="H799" s="9">
        <v>350.00700000000001</v>
      </c>
      <c r="I799">
        <v>350.00700000000001</v>
      </c>
      <c r="J799">
        <v>233.33799999999999</v>
      </c>
      <c r="K799">
        <v>583.34500000000003</v>
      </c>
      <c r="L799">
        <v>466.67599999999999</v>
      </c>
      <c r="M799">
        <v>350.00700000000001</v>
      </c>
      <c r="O799">
        <v>201802</v>
      </c>
      <c r="P799">
        <v>201803</v>
      </c>
      <c r="Q799" s="9">
        <f t="shared" si="26"/>
        <v>0</v>
      </c>
      <c r="R799">
        <v>2018</v>
      </c>
      <c r="S799">
        <v>2018</v>
      </c>
      <c r="T799" t="s">
        <v>281</v>
      </c>
      <c r="U799" s="14">
        <f t="shared" si="25"/>
        <v>350.00700000000001</v>
      </c>
    </row>
    <row r="800" spans="1:21" x14ac:dyDescent="0.25">
      <c r="A800" t="s">
        <v>6</v>
      </c>
      <c r="B800" t="s">
        <v>7</v>
      </c>
      <c r="C800" t="s">
        <v>196</v>
      </c>
      <c r="D800" t="s">
        <v>345</v>
      </c>
      <c r="E800" t="s">
        <v>10</v>
      </c>
      <c r="F800" t="s">
        <v>346</v>
      </c>
      <c r="G800" s="9">
        <v>3355.7</v>
      </c>
      <c r="H800" s="9">
        <v>503.35500000000002</v>
      </c>
      <c r="I800">
        <v>503.35500000000002</v>
      </c>
      <c r="J800">
        <v>335.57</v>
      </c>
      <c r="K800">
        <v>838.92499999999995</v>
      </c>
      <c r="L800">
        <v>671.14</v>
      </c>
      <c r="M800">
        <v>503.35500000000002</v>
      </c>
      <c r="O800">
        <v>201802</v>
      </c>
      <c r="P800">
        <v>201803</v>
      </c>
      <c r="Q800" s="9">
        <f t="shared" si="26"/>
        <v>0</v>
      </c>
      <c r="R800">
        <v>2018</v>
      </c>
      <c r="S800">
        <v>2018</v>
      </c>
      <c r="T800" t="s">
        <v>281</v>
      </c>
      <c r="U800" s="14">
        <f t="shared" si="25"/>
        <v>503.35500000000002</v>
      </c>
    </row>
    <row r="801" spans="1:21" x14ac:dyDescent="0.25">
      <c r="A801" t="s">
        <v>6</v>
      </c>
      <c r="B801" t="s">
        <v>7</v>
      </c>
      <c r="C801" t="s">
        <v>452</v>
      </c>
      <c r="D801" t="s">
        <v>453</v>
      </c>
      <c r="E801" t="s">
        <v>10</v>
      </c>
      <c r="F801" t="s">
        <v>454</v>
      </c>
      <c r="G801" s="9">
        <v>28909.02</v>
      </c>
      <c r="H801" s="9">
        <v>4336.3530000000001</v>
      </c>
      <c r="I801">
        <v>4336.3530000000001</v>
      </c>
      <c r="J801">
        <v>2890.902</v>
      </c>
      <c r="K801">
        <v>7227.2550000000001</v>
      </c>
      <c r="L801">
        <v>5781.8040000000001</v>
      </c>
      <c r="M801">
        <v>4336.3530000000001</v>
      </c>
      <c r="O801">
        <v>201802</v>
      </c>
      <c r="P801">
        <v>201803</v>
      </c>
      <c r="Q801" s="9">
        <f t="shared" si="26"/>
        <v>0</v>
      </c>
      <c r="R801">
        <v>2018</v>
      </c>
      <c r="S801">
        <v>2018</v>
      </c>
      <c r="T801" t="s">
        <v>281</v>
      </c>
      <c r="U801" s="14">
        <f t="shared" si="25"/>
        <v>4336.3530000000001</v>
      </c>
    </row>
    <row r="802" spans="1:21" x14ac:dyDescent="0.25">
      <c r="A802" t="s">
        <v>6</v>
      </c>
      <c r="B802" t="s">
        <v>7</v>
      </c>
      <c r="C802" t="s">
        <v>382</v>
      </c>
      <c r="D802" t="s">
        <v>383</v>
      </c>
      <c r="E802" t="s">
        <v>10</v>
      </c>
      <c r="F802" t="s">
        <v>384</v>
      </c>
      <c r="G802" s="9">
        <v>148.68</v>
      </c>
      <c r="H802" s="9">
        <v>22.302</v>
      </c>
      <c r="I802">
        <v>22.302</v>
      </c>
      <c r="J802">
        <v>14.868</v>
      </c>
      <c r="K802">
        <v>37.170000000000101</v>
      </c>
      <c r="L802">
        <v>29.7360000000001</v>
      </c>
      <c r="M802">
        <v>22.302</v>
      </c>
      <c r="O802">
        <v>201802</v>
      </c>
      <c r="P802">
        <v>201803</v>
      </c>
      <c r="Q802" s="9">
        <f t="shared" si="26"/>
        <v>0</v>
      </c>
      <c r="R802">
        <v>2018</v>
      </c>
      <c r="S802">
        <v>2018</v>
      </c>
      <c r="T802" t="s">
        <v>281</v>
      </c>
      <c r="U802" s="14">
        <f t="shared" si="25"/>
        <v>22.302</v>
      </c>
    </row>
    <row r="803" spans="1:21" x14ac:dyDescent="0.25">
      <c r="A803" t="s">
        <v>6</v>
      </c>
      <c r="B803" t="s">
        <v>7</v>
      </c>
      <c r="C803" t="s">
        <v>457</v>
      </c>
      <c r="D803" t="s">
        <v>458</v>
      </c>
      <c r="E803" t="s">
        <v>10</v>
      </c>
      <c r="F803" t="s">
        <v>459</v>
      </c>
      <c r="G803" s="9">
        <v>8326.89</v>
      </c>
      <c r="H803" s="9">
        <v>1249.0335</v>
      </c>
      <c r="I803">
        <v>1249.0335</v>
      </c>
      <c r="J803">
        <v>832.68899999999996</v>
      </c>
      <c r="K803">
        <v>2081.7224999999999</v>
      </c>
      <c r="L803">
        <v>1665.3779999999999</v>
      </c>
      <c r="M803">
        <v>1249.0335</v>
      </c>
      <c r="O803">
        <v>201802</v>
      </c>
      <c r="P803">
        <v>201803</v>
      </c>
      <c r="Q803" s="9">
        <f t="shared" si="26"/>
        <v>0</v>
      </c>
      <c r="R803">
        <v>2018</v>
      </c>
      <c r="S803">
        <v>2018</v>
      </c>
      <c r="T803" t="s">
        <v>281</v>
      </c>
      <c r="U803" s="14">
        <f t="shared" si="25"/>
        <v>1249.0335</v>
      </c>
    </row>
    <row r="804" spans="1:21" x14ac:dyDescent="0.25">
      <c r="A804" t="s">
        <v>6</v>
      </c>
      <c r="B804" t="s">
        <v>7</v>
      </c>
      <c r="C804" t="s">
        <v>460</v>
      </c>
      <c r="D804" t="s">
        <v>461</v>
      </c>
      <c r="E804" t="s">
        <v>10</v>
      </c>
      <c r="F804" t="s">
        <v>462</v>
      </c>
      <c r="G804" s="9">
        <v>32174.49</v>
      </c>
      <c r="H804" s="9">
        <v>4826.1734999999999</v>
      </c>
      <c r="I804">
        <v>4826.1734999999999</v>
      </c>
      <c r="J804">
        <v>3217.4490000000001</v>
      </c>
      <c r="K804">
        <v>8043.6225000000004</v>
      </c>
      <c r="L804">
        <v>6434.8980000000001</v>
      </c>
      <c r="M804">
        <v>4826.1734999999999</v>
      </c>
      <c r="N804" s="9">
        <v>4826.1734999999999</v>
      </c>
      <c r="O804">
        <v>201802</v>
      </c>
      <c r="P804">
        <v>201803</v>
      </c>
      <c r="Q804" s="9">
        <f t="shared" si="26"/>
        <v>-4826.1734999999999</v>
      </c>
      <c r="R804">
        <v>2018</v>
      </c>
      <c r="S804">
        <v>2018</v>
      </c>
      <c r="T804" t="s">
        <v>281</v>
      </c>
      <c r="U804" s="14">
        <f t="shared" si="25"/>
        <v>0</v>
      </c>
    </row>
    <row r="805" spans="1:21" x14ac:dyDescent="0.25">
      <c r="A805" t="s">
        <v>6</v>
      </c>
      <c r="B805" t="s">
        <v>7</v>
      </c>
      <c r="C805" t="s">
        <v>463</v>
      </c>
      <c r="D805" t="s">
        <v>464</v>
      </c>
      <c r="E805" t="s">
        <v>10</v>
      </c>
      <c r="F805" t="s">
        <v>465</v>
      </c>
      <c r="G805" s="9">
        <v>11500</v>
      </c>
      <c r="H805" s="9">
        <v>1725</v>
      </c>
      <c r="I805">
        <v>1725</v>
      </c>
      <c r="J805">
        <v>1150</v>
      </c>
      <c r="K805">
        <v>2875</v>
      </c>
      <c r="L805">
        <v>2300</v>
      </c>
      <c r="M805">
        <v>1725</v>
      </c>
      <c r="O805">
        <v>201802</v>
      </c>
      <c r="P805">
        <v>201803</v>
      </c>
      <c r="Q805" s="9">
        <f t="shared" si="26"/>
        <v>0</v>
      </c>
      <c r="R805">
        <v>2018</v>
      </c>
      <c r="S805">
        <v>2018</v>
      </c>
      <c r="T805" t="s">
        <v>281</v>
      </c>
      <c r="U805" s="14">
        <f t="shared" si="25"/>
        <v>1725</v>
      </c>
    </row>
    <row r="806" spans="1:21" x14ac:dyDescent="0.25">
      <c r="A806" t="s">
        <v>6</v>
      </c>
      <c r="B806" t="s">
        <v>7</v>
      </c>
      <c r="C806" t="s">
        <v>406</v>
      </c>
      <c r="D806" t="s">
        <v>407</v>
      </c>
      <c r="E806" t="s">
        <v>10</v>
      </c>
      <c r="F806" t="s">
        <v>408</v>
      </c>
      <c r="G806" s="9">
        <v>-13755.79</v>
      </c>
      <c r="H806" s="9">
        <v>-2063.3685</v>
      </c>
      <c r="I806">
        <v>-2063.3685</v>
      </c>
      <c r="J806">
        <v>-1375.579</v>
      </c>
      <c r="K806">
        <v>-3438.9475000000002</v>
      </c>
      <c r="L806">
        <v>-2751.1579999999999</v>
      </c>
      <c r="M806">
        <v>-2063.3685</v>
      </c>
      <c r="O806">
        <v>201802</v>
      </c>
      <c r="P806">
        <v>201803</v>
      </c>
      <c r="Q806" s="9">
        <f t="shared" si="26"/>
        <v>0</v>
      </c>
      <c r="R806">
        <v>2018</v>
      </c>
      <c r="S806">
        <v>2018</v>
      </c>
      <c r="T806" t="s">
        <v>281</v>
      </c>
      <c r="U806" s="14">
        <f t="shared" si="25"/>
        <v>-2063.3685</v>
      </c>
    </row>
    <row r="807" spans="1:21" x14ac:dyDescent="0.25">
      <c r="A807" t="s">
        <v>6</v>
      </c>
      <c r="B807" t="s">
        <v>7</v>
      </c>
      <c r="C807" t="s">
        <v>466</v>
      </c>
      <c r="D807" t="s">
        <v>413</v>
      </c>
      <c r="E807" t="s">
        <v>10</v>
      </c>
      <c r="F807" t="s">
        <v>414</v>
      </c>
      <c r="G807" s="9">
        <v>423.77</v>
      </c>
      <c r="H807" s="9">
        <v>63.5655</v>
      </c>
      <c r="I807">
        <v>63.5655</v>
      </c>
      <c r="J807">
        <v>42.377000000000002</v>
      </c>
      <c r="K807">
        <v>105.9425</v>
      </c>
      <c r="L807">
        <v>84.754000000000005</v>
      </c>
      <c r="M807">
        <v>63.5655</v>
      </c>
      <c r="N807" s="9">
        <v>63.5655</v>
      </c>
      <c r="O807">
        <v>201802</v>
      </c>
      <c r="P807">
        <v>201803</v>
      </c>
      <c r="Q807" s="9">
        <f t="shared" si="26"/>
        <v>-63.5655</v>
      </c>
      <c r="R807">
        <v>2018</v>
      </c>
      <c r="S807">
        <v>2018</v>
      </c>
      <c r="T807" t="s">
        <v>281</v>
      </c>
      <c r="U807" s="14">
        <f t="shared" si="25"/>
        <v>0</v>
      </c>
    </row>
    <row r="808" spans="1:21" x14ac:dyDescent="0.25">
      <c r="A808" t="s">
        <v>6</v>
      </c>
      <c r="B808" t="s">
        <v>7</v>
      </c>
      <c r="C808" t="s">
        <v>418</v>
      </c>
      <c r="D808" t="s">
        <v>419</v>
      </c>
      <c r="E808" t="s">
        <v>10</v>
      </c>
      <c r="F808" t="s">
        <v>420</v>
      </c>
      <c r="G808" s="9">
        <v>-5999.1</v>
      </c>
      <c r="H808" s="9">
        <v>-899.86500000000001</v>
      </c>
      <c r="I808">
        <v>-899.86500000000001</v>
      </c>
      <c r="J808">
        <v>-599.91</v>
      </c>
      <c r="K808">
        <v>-1499.7750000000001</v>
      </c>
      <c r="L808">
        <v>-1199.82</v>
      </c>
      <c r="M808">
        <v>-899.86500000000001</v>
      </c>
      <c r="N808" s="9">
        <v>-674.89875000000006</v>
      </c>
      <c r="O808">
        <v>201802</v>
      </c>
      <c r="P808">
        <v>201803</v>
      </c>
      <c r="Q808" s="9">
        <f t="shared" si="26"/>
        <v>674.89875000000006</v>
      </c>
      <c r="R808">
        <v>2018</v>
      </c>
      <c r="S808">
        <v>2018</v>
      </c>
      <c r="T808" t="s">
        <v>281</v>
      </c>
      <c r="U808" s="14">
        <f t="shared" si="25"/>
        <v>-224.96624999999995</v>
      </c>
    </row>
    <row r="809" spans="1:21" x14ac:dyDescent="0.25">
      <c r="A809" t="s">
        <v>6</v>
      </c>
      <c r="B809" t="s">
        <v>7</v>
      </c>
      <c r="C809" t="s">
        <v>54</v>
      </c>
      <c r="D809" t="s">
        <v>55</v>
      </c>
      <c r="E809" t="s">
        <v>10</v>
      </c>
      <c r="F809" t="s">
        <v>56</v>
      </c>
      <c r="G809" s="9">
        <v>69744.97</v>
      </c>
      <c r="H809" s="9">
        <v>10461.745500000001</v>
      </c>
      <c r="I809">
        <v>10461.745500000001</v>
      </c>
      <c r="J809">
        <v>6974.4970000000003</v>
      </c>
      <c r="K809">
        <v>17436.2425</v>
      </c>
      <c r="L809">
        <v>13948.994000000001</v>
      </c>
      <c r="M809">
        <v>10461.745500000001</v>
      </c>
      <c r="O809">
        <v>201802</v>
      </c>
      <c r="P809">
        <v>201803</v>
      </c>
      <c r="Q809" s="9">
        <f t="shared" si="26"/>
        <v>0</v>
      </c>
      <c r="R809">
        <v>2018</v>
      </c>
      <c r="S809">
        <v>2018</v>
      </c>
      <c r="T809" t="s">
        <v>281</v>
      </c>
      <c r="U809" s="14">
        <f t="shared" si="25"/>
        <v>10461.745500000001</v>
      </c>
    </row>
    <row r="810" spans="1:21" x14ac:dyDescent="0.25">
      <c r="A810" t="s">
        <v>6</v>
      </c>
      <c r="B810" t="s">
        <v>7</v>
      </c>
      <c r="C810" t="s">
        <v>467</v>
      </c>
      <c r="D810" t="s">
        <v>468</v>
      </c>
      <c r="E810" t="s">
        <v>10</v>
      </c>
      <c r="F810" t="s">
        <v>469</v>
      </c>
      <c r="G810" s="9">
        <v>2255.75</v>
      </c>
      <c r="H810" s="9">
        <v>338.36250000000001</v>
      </c>
      <c r="I810">
        <v>338.36250000000001</v>
      </c>
      <c r="J810">
        <v>225.57499999999999</v>
      </c>
      <c r="K810">
        <v>563.9375</v>
      </c>
      <c r="L810">
        <v>451.15</v>
      </c>
      <c r="M810">
        <v>338.36250000000001</v>
      </c>
      <c r="O810">
        <v>201802</v>
      </c>
      <c r="P810">
        <v>201803</v>
      </c>
      <c r="Q810" s="9">
        <f t="shared" si="26"/>
        <v>0</v>
      </c>
      <c r="R810">
        <v>2018</v>
      </c>
      <c r="S810">
        <v>2018</v>
      </c>
      <c r="T810" t="s">
        <v>281</v>
      </c>
      <c r="U810" s="14">
        <f t="shared" si="25"/>
        <v>338.36250000000001</v>
      </c>
    </row>
    <row r="811" spans="1:21" x14ac:dyDescent="0.25">
      <c r="A811" t="s">
        <v>60</v>
      </c>
      <c r="B811" t="s">
        <v>61</v>
      </c>
      <c r="C811" t="s">
        <v>157</v>
      </c>
      <c r="D811" t="s">
        <v>158</v>
      </c>
      <c r="E811" t="s">
        <v>10</v>
      </c>
      <c r="F811" t="s">
        <v>159</v>
      </c>
      <c r="G811" s="9">
        <v>4129.7</v>
      </c>
      <c r="H811" s="9">
        <v>619.45500000000004</v>
      </c>
      <c r="I811">
        <v>619.45500000000004</v>
      </c>
      <c r="J811">
        <v>412.97</v>
      </c>
      <c r="K811">
        <v>1032.425</v>
      </c>
      <c r="L811">
        <v>825.94</v>
      </c>
      <c r="M811">
        <v>619.45500000000004</v>
      </c>
      <c r="O811">
        <v>201802</v>
      </c>
      <c r="P811">
        <v>201803</v>
      </c>
      <c r="Q811" s="9">
        <f t="shared" si="26"/>
        <v>0</v>
      </c>
      <c r="R811">
        <v>2018</v>
      </c>
      <c r="S811">
        <v>2018</v>
      </c>
      <c r="T811" t="s">
        <v>281</v>
      </c>
      <c r="U811" s="14">
        <f t="shared" si="25"/>
        <v>619.45500000000004</v>
      </c>
    </row>
    <row r="812" spans="1:21" x14ac:dyDescent="0.25">
      <c r="A812" t="s">
        <v>60</v>
      </c>
      <c r="B812" t="s">
        <v>61</v>
      </c>
      <c r="C812" t="s">
        <v>446</v>
      </c>
      <c r="D812" t="s">
        <v>447</v>
      </c>
      <c r="E812" t="s">
        <v>10</v>
      </c>
      <c r="F812" t="s">
        <v>448</v>
      </c>
      <c r="G812" s="9">
        <v>76289.119999999995</v>
      </c>
      <c r="H812" s="9">
        <v>11443.368</v>
      </c>
      <c r="I812">
        <v>11443.368</v>
      </c>
      <c r="J812">
        <v>7628.9120000000003</v>
      </c>
      <c r="K812">
        <v>19072.28</v>
      </c>
      <c r="L812">
        <v>15257.824000000001</v>
      </c>
      <c r="M812">
        <v>11443.368</v>
      </c>
      <c r="O812">
        <v>201802</v>
      </c>
      <c r="P812">
        <v>201803</v>
      </c>
      <c r="Q812" s="9">
        <f t="shared" si="26"/>
        <v>0</v>
      </c>
      <c r="R812">
        <v>2018</v>
      </c>
      <c r="S812">
        <v>2018</v>
      </c>
      <c r="T812" t="s">
        <v>281</v>
      </c>
      <c r="U812" s="14">
        <f t="shared" si="25"/>
        <v>11443.368</v>
      </c>
    </row>
    <row r="813" spans="1:21" x14ac:dyDescent="0.25">
      <c r="A813" t="s">
        <v>60</v>
      </c>
      <c r="B813" t="s">
        <v>61</v>
      </c>
      <c r="C813" t="s">
        <v>309</v>
      </c>
      <c r="D813" t="s">
        <v>310</v>
      </c>
      <c r="E813" t="s">
        <v>10</v>
      </c>
      <c r="F813" t="s">
        <v>311</v>
      </c>
      <c r="G813" s="9">
        <v>3295.98</v>
      </c>
      <c r="H813" s="9">
        <v>494.39699999999999</v>
      </c>
      <c r="I813">
        <v>494.39699999999999</v>
      </c>
      <c r="J813">
        <v>329.59800000000001</v>
      </c>
      <c r="K813">
        <v>823.995</v>
      </c>
      <c r="L813">
        <v>659.19600000000003</v>
      </c>
      <c r="M813">
        <v>494.39699999999999</v>
      </c>
      <c r="O813">
        <v>201802</v>
      </c>
      <c r="P813">
        <v>201803</v>
      </c>
      <c r="Q813" s="9">
        <f t="shared" si="26"/>
        <v>0</v>
      </c>
      <c r="R813">
        <v>2018</v>
      </c>
      <c r="S813">
        <v>2018</v>
      </c>
      <c r="T813" t="s">
        <v>281</v>
      </c>
      <c r="U813" s="14">
        <f t="shared" si="25"/>
        <v>494.39699999999999</v>
      </c>
    </row>
    <row r="814" spans="1:21" x14ac:dyDescent="0.25">
      <c r="A814" t="s">
        <v>60</v>
      </c>
      <c r="B814" t="s">
        <v>61</v>
      </c>
      <c r="C814" t="s">
        <v>456</v>
      </c>
      <c r="D814" t="s">
        <v>320</v>
      </c>
      <c r="E814" t="s">
        <v>10</v>
      </c>
      <c r="F814" t="s">
        <v>321</v>
      </c>
      <c r="G814" s="9">
        <v>20000</v>
      </c>
      <c r="H814" s="9">
        <v>3000</v>
      </c>
      <c r="I814">
        <v>3000</v>
      </c>
      <c r="J814">
        <v>2000</v>
      </c>
      <c r="K814">
        <v>5000</v>
      </c>
      <c r="L814">
        <v>4000</v>
      </c>
      <c r="M814">
        <v>3000</v>
      </c>
      <c r="O814">
        <v>201802</v>
      </c>
      <c r="P814">
        <v>201803</v>
      </c>
      <c r="Q814" s="9">
        <f t="shared" si="26"/>
        <v>0</v>
      </c>
      <c r="R814">
        <v>2018</v>
      </c>
      <c r="S814">
        <v>2018</v>
      </c>
      <c r="T814" t="s">
        <v>281</v>
      </c>
      <c r="U814" s="14">
        <f t="shared" si="25"/>
        <v>3000</v>
      </c>
    </row>
    <row r="815" spans="1:21" x14ac:dyDescent="0.25">
      <c r="A815" t="s">
        <v>60</v>
      </c>
      <c r="B815" t="s">
        <v>61</v>
      </c>
      <c r="C815" t="s">
        <v>323</v>
      </c>
      <c r="D815" t="s">
        <v>324</v>
      </c>
      <c r="E815" t="s">
        <v>10</v>
      </c>
      <c r="F815" t="s">
        <v>325</v>
      </c>
      <c r="G815" s="9">
        <v>-0.01</v>
      </c>
      <c r="H815" s="9">
        <v>-1.5E-3</v>
      </c>
      <c r="I815">
        <v>-1.5E-3</v>
      </c>
      <c r="J815">
        <v>-1E-3</v>
      </c>
      <c r="K815">
        <v>-2.5000000000000001E-3</v>
      </c>
      <c r="L815">
        <v>-2E-3</v>
      </c>
      <c r="M815">
        <v>-1.5E-3</v>
      </c>
      <c r="N815" s="9">
        <v>-1.5E-3</v>
      </c>
      <c r="O815">
        <v>201802</v>
      </c>
      <c r="P815">
        <v>201803</v>
      </c>
      <c r="Q815" s="9">
        <f t="shared" si="26"/>
        <v>1.5E-3</v>
      </c>
      <c r="R815">
        <v>2018</v>
      </c>
      <c r="S815">
        <v>2018</v>
      </c>
      <c r="T815" t="s">
        <v>281</v>
      </c>
      <c r="U815" s="14">
        <f t="shared" si="25"/>
        <v>0</v>
      </c>
    </row>
    <row r="816" spans="1:21" x14ac:dyDescent="0.25">
      <c r="A816" t="s">
        <v>60</v>
      </c>
      <c r="B816" t="s">
        <v>61</v>
      </c>
      <c r="C816" t="s">
        <v>335</v>
      </c>
      <c r="D816" t="s">
        <v>336</v>
      </c>
      <c r="E816" t="s">
        <v>10</v>
      </c>
      <c r="F816" t="s">
        <v>337</v>
      </c>
      <c r="G816" s="9">
        <v>2333.2800000000002</v>
      </c>
      <c r="H816" s="9">
        <v>349.99200000000002</v>
      </c>
      <c r="I816">
        <v>349.99200000000002</v>
      </c>
      <c r="J816">
        <v>233.328</v>
      </c>
      <c r="K816">
        <v>583.32000000000005</v>
      </c>
      <c r="L816">
        <v>466.65600000000001</v>
      </c>
      <c r="M816">
        <v>349.99200000000002</v>
      </c>
      <c r="O816">
        <v>201802</v>
      </c>
      <c r="P816">
        <v>201803</v>
      </c>
      <c r="Q816" s="9">
        <f t="shared" si="26"/>
        <v>0</v>
      </c>
      <c r="R816">
        <v>2018</v>
      </c>
      <c r="S816">
        <v>2018</v>
      </c>
      <c r="T816" t="s">
        <v>281</v>
      </c>
      <c r="U816" s="14">
        <f t="shared" si="25"/>
        <v>349.99200000000002</v>
      </c>
    </row>
    <row r="817" spans="1:21" x14ac:dyDescent="0.25">
      <c r="A817" t="s">
        <v>60</v>
      </c>
      <c r="B817" t="s">
        <v>61</v>
      </c>
      <c r="C817" t="s">
        <v>196</v>
      </c>
      <c r="D817" t="s">
        <v>345</v>
      </c>
      <c r="E817" t="s">
        <v>10</v>
      </c>
      <c r="F817" t="s">
        <v>346</v>
      </c>
      <c r="G817" s="9">
        <v>3355.71</v>
      </c>
      <c r="H817" s="9">
        <v>503.35649999999998</v>
      </c>
      <c r="I817">
        <v>503.35649999999998</v>
      </c>
      <c r="J817">
        <v>335.57100000000003</v>
      </c>
      <c r="K817">
        <v>838.92750000000001</v>
      </c>
      <c r="L817">
        <v>671.14200000000005</v>
      </c>
      <c r="M817">
        <v>503.35649999999998</v>
      </c>
      <c r="O817">
        <v>201802</v>
      </c>
      <c r="P817">
        <v>201803</v>
      </c>
      <c r="Q817" s="9">
        <f t="shared" si="26"/>
        <v>0</v>
      </c>
      <c r="R817">
        <v>2018</v>
      </c>
      <c r="S817">
        <v>2018</v>
      </c>
      <c r="T817" t="s">
        <v>281</v>
      </c>
      <c r="U817" s="14">
        <f t="shared" si="25"/>
        <v>503.35649999999998</v>
      </c>
    </row>
    <row r="818" spans="1:21" x14ac:dyDescent="0.25">
      <c r="A818" t="s">
        <v>60</v>
      </c>
      <c r="B818" t="s">
        <v>61</v>
      </c>
      <c r="C818" t="s">
        <v>112</v>
      </c>
      <c r="D818" t="s">
        <v>113</v>
      </c>
      <c r="E818" t="s">
        <v>10</v>
      </c>
      <c r="F818" t="s">
        <v>114</v>
      </c>
      <c r="G818" s="9">
        <v>2625000</v>
      </c>
      <c r="H818" s="9">
        <v>393750</v>
      </c>
      <c r="I818">
        <v>393750</v>
      </c>
      <c r="J818">
        <v>262500</v>
      </c>
      <c r="K818">
        <v>656250</v>
      </c>
      <c r="L818">
        <v>525000</v>
      </c>
      <c r="M818">
        <v>393750</v>
      </c>
      <c r="N818" s="9">
        <v>295312.5</v>
      </c>
      <c r="O818">
        <v>201802</v>
      </c>
      <c r="P818">
        <v>201803</v>
      </c>
      <c r="Q818" s="9">
        <f t="shared" si="26"/>
        <v>-295312.5</v>
      </c>
      <c r="R818">
        <v>2018</v>
      </c>
      <c r="S818">
        <v>2018</v>
      </c>
      <c r="T818" t="s">
        <v>280</v>
      </c>
      <c r="U818" s="14">
        <f t="shared" si="25"/>
        <v>98437.5</v>
      </c>
    </row>
    <row r="819" spans="1:21" x14ac:dyDescent="0.25">
      <c r="A819" t="s">
        <v>60</v>
      </c>
      <c r="B819" t="s">
        <v>61</v>
      </c>
      <c r="C819" t="s">
        <v>452</v>
      </c>
      <c r="D819" t="s">
        <v>453</v>
      </c>
      <c r="E819" t="s">
        <v>10</v>
      </c>
      <c r="F819" t="s">
        <v>454</v>
      </c>
      <c r="G819" s="9">
        <v>28908.99</v>
      </c>
      <c r="H819" s="9">
        <v>4336.3485000000001</v>
      </c>
      <c r="I819">
        <v>4336.3485000000001</v>
      </c>
      <c r="J819">
        <v>2890.8989999999999</v>
      </c>
      <c r="K819">
        <v>7227.2475000000004</v>
      </c>
      <c r="L819">
        <v>5781.7979999999998</v>
      </c>
      <c r="M819">
        <v>4336.3485000000001</v>
      </c>
      <c r="O819">
        <v>201802</v>
      </c>
      <c r="P819">
        <v>201803</v>
      </c>
      <c r="Q819" s="9">
        <f t="shared" si="26"/>
        <v>0</v>
      </c>
      <c r="R819">
        <v>2018</v>
      </c>
      <c r="S819">
        <v>2018</v>
      </c>
      <c r="T819" t="s">
        <v>281</v>
      </c>
      <c r="U819" s="14">
        <f t="shared" si="25"/>
        <v>4336.3485000000001</v>
      </c>
    </row>
    <row r="820" spans="1:21" x14ac:dyDescent="0.25">
      <c r="A820" t="s">
        <v>60</v>
      </c>
      <c r="B820" t="s">
        <v>61</v>
      </c>
      <c r="C820" t="s">
        <v>382</v>
      </c>
      <c r="D820" t="s">
        <v>383</v>
      </c>
      <c r="E820" t="s">
        <v>10</v>
      </c>
      <c r="F820" t="s">
        <v>384</v>
      </c>
      <c r="G820" s="9">
        <v>148.62</v>
      </c>
      <c r="H820" s="9">
        <v>22.292999999999999</v>
      </c>
      <c r="I820">
        <v>22.292999999999999</v>
      </c>
      <c r="J820">
        <v>14.862</v>
      </c>
      <c r="K820">
        <v>37.155000000000001</v>
      </c>
      <c r="L820">
        <v>29.724</v>
      </c>
      <c r="M820">
        <v>22.292999999999999</v>
      </c>
      <c r="O820">
        <v>201802</v>
      </c>
      <c r="P820">
        <v>201803</v>
      </c>
      <c r="Q820" s="9">
        <f t="shared" si="26"/>
        <v>0</v>
      </c>
      <c r="R820">
        <v>2018</v>
      </c>
      <c r="S820">
        <v>2018</v>
      </c>
      <c r="T820" t="s">
        <v>281</v>
      </c>
      <c r="U820" s="14">
        <f t="shared" si="25"/>
        <v>22.292999999999999</v>
      </c>
    </row>
    <row r="821" spans="1:21" x14ac:dyDescent="0.25">
      <c r="A821" t="s">
        <v>60</v>
      </c>
      <c r="B821" t="s">
        <v>61</v>
      </c>
      <c r="C821" t="s">
        <v>457</v>
      </c>
      <c r="D821" t="s">
        <v>458</v>
      </c>
      <c r="E821" t="s">
        <v>10</v>
      </c>
      <c r="F821" t="s">
        <v>459</v>
      </c>
      <c r="G821" s="9">
        <v>8326.89</v>
      </c>
      <c r="H821" s="9">
        <v>1249.0335</v>
      </c>
      <c r="I821">
        <v>1249.0335</v>
      </c>
      <c r="J821">
        <v>832.68899999999996</v>
      </c>
      <c r="K821">
        <v>2081.7224999999999</v>
      </c>
      <c r="L821">
        <v>1665.3779999999999</v>
      </c>
      <c r="M821">
        <v>1249.0335</v>
      </c>
      <c r="O821">
        <v>201802</v>
      </c>
      <c r="P821">
        <v>201803</v>
      </c>
      <c r="Q821" s="9">
        <f t="shared" si="26"/>
        <v>0</v>
      </c>
      <c r="R821">
        <v>2018</v>
      </c>
      <c r="S821">
        <v>2018</v>
      </c>
      <c r="T821" t="s">
        <v>281</v>
      </c>
      <c r="U821" s="14">
        <f t="shared" si="25"/>
        <v>1249.0335</v>
      </c>
    </row>
    <row r="822" spans="1:21" x14ac:dyDescent="0.25">
      <c r="A822" t="s">
        <v>60</v>
      </c>
      <c r="B822" t="s">
        <v>61</v>
      </c>
      <c r="C822" t="s">
        <v>460</v>
      </c>
      <c r="D822" t="s">
        <v>461</v>
      </c>
      <c r="E822" t="s">
        <v>10</v>
      </c>
      <c r="F822" t="s">
        <v>462</v>
      </c>
      <c r="G822" s="9">
        <v>32174.49</v>
      </c>
      <c r="H822" s="9">
        <v>4826.1734999999999</v>
      </c>
      <c r="I822">
        <v>4826.1734999999999</v>
      </c>
      <c r="J822">
        <v>3217.4490000000001</v>
      </c>
      <c r="K822">
        <v>8043.6225000000004</v>
      </c>
      <c r="L822">
        <v>6434.8980000000001</v>
      </c>
      <c r="M822">
        <v>4826.1734999999999</v>
      </c>
      <c r="N822" s="9">
        <v>4826.1734999999999</v>
      </c>
      <c r="O822">
        <v>201802</v>
      </c>
      <c r="P822">
        <v>201803</v>
      </c>
      <c r="Q822" s="9">
        <f t="shared" si="26"/>
        <v>-4826.1734999999999</v>
      </c>
      <c r="R822">
        <v>2018</v>
      </c>
      <c r="S822">
        <v>2018</v>
      </c>
      <c r="T822" t="s">
        <v>281</v>
      </c>
      <c r="U822" s="14">
        <f t="shared" si="25"/>
        <v>0</v>
      </c>
    </row>
    <row r="823" spans="1:21" x14ac:dyDescent="0.25">
      <c r="A823" t="s">
        <v>60</v>
      </c>
      <c r="B823" t="s">
        <v>61</v>
      </c>
      <c r="C823" t="s">
        <v>463</v>
      </c>
      <c r="D823" t="s">
        <v>464</v>
      </c>
      <c r="E823" t="s">
        <v>10</v>
      </c>
      <c r="F823" t="s">
        <v>465</v>
      </c>
      <c r="G823" s="9">
        <v>11500</v>
      </c>
      <c r="H823" s="9">
        <v>1725</v>
      </c>
      <c r="I823">
        <v>1725</v>
      </c>
      <c r="J823">
        <v>1150</v>
      </c>
      <c r="K823">
        <v>2875</v>
      </c>
      <c r="L823">
        <v>2300</v>
      </c>
      <c r="M823">
        <v>1725</v>
      </c>
      <c r="O823">
        <v>201802</v>
      </c>
      <c r="P823">
        <v>201803</v>
      </c>
      <c r="Q823" s="9">
        <f t="shared" si="26"/>
        <v>0</v>
      </c>
      <c r="R823">
        <v>2018</v>
      </c>
      <c r="S823">
        <v>2018</v>
      </c>
      <c r="T823" t="s">
        <v>281</v>
      </c>
      <c r="U823" s="14">
        <f t="shared" si="25"/>
        <v>1725</v>
      </c>
    </row>
    <row r="824" spans="1:21" x14ac:dyDescent="0.25">
      <c r="A824" t="s">
        <v>60</v>
      </c>
      <c r="B824" t="s">
        <v>61</v>
      </c>
      <c r="C824" t="s">
        <v>466</v>
      </c>
      <c r="D824" t="s">
        <v>413</v>
      </c>
      <c r="E824" t="s">
        <v>10</v>
      </c>
      <c r="F824" t="s">
        <v>414</v>
      </c>
      <c r="G824" s="9">
        <v>423.78</v>
      </c>
      <c r="H824" s="9">
        <v>63.567</v>
      </c>
      <c r="I824">
        <v>63.567</v>
      </c>
      <c r="J824">
        <v>42.378</v>
      </c>
      <c r="K824">
        <v>105.94499999999999</v>
      </c>
      <c r="L824">
        <v>84.756</v>
      </c>
      <c r="M824">
        <v>63.567</v>
      </c>
      <c r="N824" s="9">
        <v>63.567</v>
      </c>
      <c r="O824">
        <v>201802</v>
      </c>
      <c r="P824">
        <v>201803</v>
      </c>
      <c r="Q824" s="9">
        <f t="shared" si="26"/>
        <v>-63.567</v>
      </c>
      <c r="R824">
        <v>2018</v>
      </c>
      <c r="S824">
        <v>2018</v>
      </c>
      <c r="T824" t="s">
        <v>281</v>
      </c>
      <c r="U824" s="14">
        <f t="shared" si="25"/>
        <v>0</v>
      </c>
    </row>
    <row r="825" spans="1:21" x14ac:dyDescent="0.25">
      <c r="A825" t="s">
        <v>60</v>
      </c>
      <c r="B825" t="s">
        <v>61</v>
      </c>
      <c r="C825" t="s">
        <v>54</v>
      </c>
      <c r="D825" t="s">
        <v>55</v>
      </c>
      <c r="E825" t="s">
        <v>10</v>
      </c>
      <c r="F825" t="s">
        <v>56</v>
      </c>
      <c r="G825" s="9">
        <v>69744.97</v>
      </c>
      <c r="H825" s="9">
        <v>10461.745500000001</v>
      </c>
      <c r="I825">
        <v>10461.745500000001</v>
      </c>
      <c r="J825">
        <v>6974.4970000000003</v>
      </c>
      <c r="K825">
        <v>17436.2425</v>
      </c>
      <c r="L825">
        <v>13948.994000000001</v>
      </c>
      <c r="M825">
        <v>10461.745500000001</v>
      </c>
      <c r="O825">
        <v>201802</v>
      </c>
      <c r="P825">
        <v>201803</v>
      </c>
      <c r="Q825" s="9">
        <f t="shared" si="26"/>
        <v>0</v>
      </c>
      <c r="R825">
        <v>2018</v>
      </c>
      <c r="S825">
        <v>2018</v>
      </c>
      <c r="T825" t="s">
        <v>281</v>
      </c>
      <c r="U825" s="14">
        <f t="shared" si="25"/>
        <v>10461.745500000001</v>
      </c>
    </row>
    <row r="826" spans="1:21" x14ac:dyDescent="0.25">
      <c r="A826" t="s">
        <v>60</v>
      </c>
      <c r="B826" t="s">
        <v>61</v>
      </c>
      <c r="C826" t="s">
        <v>467</v>
      </c>
      <c r="D826" t="s">
        <v>468</v>
      </c>
      <c r="E826" t="s">
        <v>10</v>
      </c>
      <c r="F826" t="s">
        <v>469</v>
      </c>
      <c r="G826" s="9">
        <v>2255.77</v>
      </c>
      <c r="H826" s="9">
        <v>338.3655</v>
      </c>
      <c r="I826">
        <v>338.3655</v>
      </c>
      <c r="J826">
        <v>225.577</v>
      </c>
      <c r="K826">
        <v>563.9425</v>
      </c>
      <c r="L826">
        <v>451.154</v>
      </c>
      <c r="M826">
        <v>338.3655</v>
      </c>
      <c r="O826">
        <v>201802</v>
      </c>
      <c r="P826">
        <v>201803</v>
      </c>
      <c r="Q826" s="9">
        <f t="shared" si="26"/>
        <v>0</v>
      </c>
      <c r="R826">
        <v>2018</v>
      </c>
      <c r="S826">
        <v>2018</v>
      </c>
      <c r="T826" t="s">
        <v>281</v>
      </c>
      <c r="U826" s="14">
        <f t="shared" si="25"/>
        <v>338.3655</v>
      </c>
    </row>
    <row r="827" spans="1:21" x14ac:dyDescent="0.25">
      <c r="A827" t="s">
        <v>6</v>
      </c>
      <c r="B827" t="s">
        <v>7</v>
      </c>
      <c r="C827" t="s">
        <v>470</v>
      </c>
      <c r="D827" t="s">
        <v>471</v>
      </c>
      <c r="E827" t="s">
        <v>10</v>
      </c>
      <c r="F827" t="s">
        <v>472</v>
      </c>
      <c r="G827" s="9">
        <v>5134.18</v>
      </c>
      <c r="H827" s="9">
        <v>770.12699999999995</v>
      </c>
      <c r="I827">
        <v>770.12699999999995</v>
      </c>
      <c r="J827">
        <v>513.41800000000001</v>
      </c>
      <c r="K827">
        <v>1283.5450000000001</v>
      </c>
      <c r="L827">
        <v>1026.836</v>
      </c>
      <c r="M827">
        <v>770.12699999999995</v>
      </c>
      <c r="O827">
        <v>201803</v>
      </c>
      <c r="P827">
        <v>201804</v>
      </c>
      <c r="Q827" s="9">
        <f t="shared" si="26"/>
        <v>0</v>
      </c>
      <c r="R827">
        <v>2018</v>
      </c>
      <c r="S827">
        <v>2018</v>
      </c>
      <c r="T827" t="s">
        <v>281</v>
      </c>
      <c r="U827" s="14">
        <f t="shared" si="25"/>
        <v>770.12699999999995</v>
      </c>
    </row>
    <row r="828" spans="1:21" x14ac:dyDescent="0.25">
      <c r="A828" t="s">
        <v>6</v>
      </c>
      <c r="B828" t="s">
        <v>7</v>
      </c>
      <c r="C828" t="s">
        <v>446</v>
      </c>
      <c r="D828" t="s">
        <v>447</v>
      </c>
      <c r="E828" t="s">
        <v>10</v>
      </c>
      <c r="F828" t="s">
        <v>448</v>
      </c>
      <c r="G828" s="9">
        <v>63307.32</v>
      </c>
      <c r="H828" s="9">
        <v>9496.098</v>
      </c>
      <c r="I828">
        <v>9496.098</v>
      </c>
      <c r="J828">
        <v>6330.732</v>
      </c>
      <c r="K828">
        <v>15826.83</v>
      </c>
      <c r="L828">
        <v>12661.464</v>
      </c>
      <c r="M828">
        <v>9496.098</v>
      </c>
      <c r="O828">
        <v>201803</v>
      </c>
      <c r="P828">
        <v>201804</v>
      </c>
      <c r="Q828" s="9">
        <f t="shared" si="26"/>
        <v>0</v>
      </c>
      <c r="R828">
        <v>2018</v>
      </c>
      <c r="S828">
        <v>2018</v>
      </c>
      <c r="T828" t="s">
        <v>281</v>
      </c>
      <c r="U828" s="14">
        <f t="shared" si="25"/>
        <v>9496.098</v>
      </c>
    </row>
    <row r="829" spans="1:21" x14ac:dyDescent="0.25">
      <c r="A829" t="s">
        <v>6</v>
      </c>
      <c r="B829" t="s">
        <v>7</v>
      </c>
      <c r="C829" t="s">
        <v>309</v>
      </c>
      <c r="D829" t="s">
        <v>310</v>
      </c>
      <c r="E829" t="s">
        <v>10</v>
      </c>
      <c r="F829" t="s">
        <v>311</v>
      </c>
      <c r="G829" s="9">
        <v>2765.04</v>
      </c>
      <c r="H829" s="9">
        <v>414.75599999999997</v>
      </c>
      <c r="I829">
        <v>414.75599999999997</v>
      </c>
      <c r="J829">
        <v>276.50400000000002</v>
      </c>
      <c r="K829">
        <v>691.26</v>
      </c>
      <c r="L829">
        <v>553.00800000000004</v>
      </c>
      <c r="M829">
        <v>414.75599999999997</v>
      </c>
      <c r="O829">
        <v>201803</v>
      </c>
      <c r="P829">
        <v>201804</v>
      </c>
      <c r="Q829" s="9">
        <f t="shared" si="26"/>
        <v>0</v>
      </c>
      <c r="R829">
        <v>2018</v>
      </c>
      <c r="S829">
        <v>2018</v>
      </c>
      <c r="T829" t="s">
        <v>281</v>
      </c>
      <c r="U829" s="14">
        <f t="shared" si="25"/>
        <v>414.75599999999997</v>
      </c>
    </row>
    <row r="830" spans="1:21" x14ac:dyDescent="0.25">
      <c r="A830" t="s">
        <v>6</v>
      </c>
      <c r="B830" t="s">
        <v>7</v>
      </c>
      <c r="C830" t="s">
        <v>323</v>
      </c>
      <c r="D830" t="s">
        <v>324</v>
      </c>
      <c r="E830" t="s">
        <v>10</v>
      </c>
      <c r="F830" t="s">
        <v>325</v>
      </c>
      <c r="G830" s="9">
        <v>0.01</v>
      </c>
      <c r="H830" s="9">
        <v>1.5E-3</v>
      </c>
      <c r="I830">
        <v>1.5E-3</v>
      </c>
      <c r="J830">
        <v>1E-3</v>
      </c>
      <c r="K830">
        <v>2.5000000000000001E-3</v>
      </c>
      <c r="L830">
        <v>2E-3</v>
      </c>
      <c r="M830">
        <v>1.5E-3</v>
      </c>
      <c r="N830" s="9">
        <v>1.5E-3</v>
      </c>
      <c r="O830">
        <v>201803</v>
      </c>
      <c r="P830">
        <v>201804</v>
      </c>
      <c r="Q830" s="9">
        <f t="shared" si="26"/>
        <v>-1.5E-3</v>
      </c>
      <c r="R830">
        <v>2018</v>
      </c>
      <c r="S830">
        <v>2018</v>
      </c>
      <c r="T830" t="s">
        <v>281</v>
      </c>
      <c r="U830" s="14">
        <f t="shared" si="25"/>
        <v>0</v>
      </c>
    </row>
    <row r="831" spans="1:21" x14ac:dyDescent="0.25">
      <c r="A831" t="s">
        <v>6</v>
      </c>
      <c r="B831" t="s">
        <v>7</v>
      </c>
      <c r="C831" t="s">
        <v>335</v>
      </c>
      <c r="D831" t="s">
        <v>336</v>
      </c>
      <c r="E831" t="s">
        <v>10</v>
      </c>
      <c r="F831" t="s">
        <v>337</v>
      </c>
      <c r="G831" s="9">
        <v>-289.81</v>
      </c>
      <c r="H831" s="9">
        <v>-43.471499999999999</v>
      </c>
      <c r="I831">
        <v>-43.471499999999999</v>
      </c>
      <c r="J831">
        <v>-28.981000000000002</v>
      </c>
      <c r="K831">
        <v>-72.452500000000001</v>
      </c>
      <c r="L831">
        <v>-57.962000000000003</v>
      </c>
      <c r="M831">
        <v>-43.471499999999999</v>
      </c>
      <c r="O831">
        <v>201803</v>
      </c>
      <c r="P831">
        <v>201804</v>
      </c>
      <c r="Q831" s="9">
        <f t="shared" si="26"/>
        <v>0</v>
      </c>
      <c r="R831">
        <v>2018</v>
      </c>
      <c r="S831">
        <v>2018</v>
      </c>
      <c r="T831" t="s">
        <v>281</v>
      </c>
      <c r="U831" s="14">
        <f t="shared" si="25"/>
        <v>-43.471499999999999</v>
      </c>
    </row>
    <row r="832" spans="1:21" x14ac:dyDescent="0.25">
      <c r="A832" t="s">
        <v>6</v>
      </c>
      <c r="B832" t="s">
        <v>7</v>
      </c>
      <c r="C832" t="s">
        <v>344</v>
      </c>
      <c r="D832" t="s">
        <v>25</v>
      </c>
      <c r="E832" t="s">
        <v>10</v>
      </c>
      <c r="F832" t="s">
        <v>26</v>
      </c>
      <c r="G832" s="9">
        <v>0</v>
      </c>
      <c r="H832" s="9">
        <v>0</v>
      </c>
      <c r="I832">
        <v>0</v>
      </c>
      <c r="J832">
        <v>0</v>
      </c>
      <c r="K832">
        <v>0</v>
      </c>
      <c r="L832">
        <v>0</v>
      </c>
      <c r="M832">
        <v>0</v>
      </c>
      <c r="O832">
        <v>201803</v>
      </c>
      <c r="P832">
        <v>201804</v>
      </c>
      <c r="Q832" s="9">
        <f t="shared" si="26"/>
        <v>0</v>
      </c>
      <c r="R832">
        <v>2018</v>
      </c>
      <c r="S832">
        <v>2018</v>
      </c>
      <c r="T832" t="s">
        <v>281</v>
      </c>
      <c r="U832" s="14">
        <f t="shared" si="25"/>
        <v>0</v>
      </c>
    </row>
    <row r="833" spans="1:21" x14ac:dyDescent="0.25">
      <c r="A833" t="s">
        <v>6</v>
      </c>
      <c r="B833" t="s">
        <v>7</v>
      </c>
      <c r="C833" t="s">
        <v>24</v>
      </c>
      <c r="D833" t="s">
        <v>25</v>
      </c>
      <c r="E833" t="s">
        <v>10</v>
      </c>
      <c r="F833" t="s">
        <v>26</v>
      </c>
      <c r="G833" s="9">
        <v>3136.05</v>
      </c>
      <c r="H833" s="9">
        <v>470.40750000000003</v>
      </c>
      <c r="I833">
        <v>470.40750000000003</v>
      </c>
      <c r="J833">
        <v>313.60500000000002</v>
      </c>
      <c r="K833">
        <v>784.01250000000005</v>
      </c>
      <c r="L833">
        <v>627.21</v>
      </c>
      <c r="M833">
        <v>470.40750000000003</v>
      </c>
      <c r="O833">
        <v>201803</v>
      </c>
      <c r="P833">
        <v>201804</v>
      </c>
      <c r="Q833" s="9">
        <f t="shared" si="26"/>
        <v>0</v>
      </c>
      <c r="R833">
        <v>2018</v>
      </c>
      <c r="S833">
        <v>2018</v>
      </c>
      <c r="T833" t="s">
        <v>281</v>
      </c>
      <c r="U833" s="14">
        <f t="shared" si="25"/>
        <v>470.40750000000003</v>
      </c>
    </row>
    <row r="834" spans="1:21" x14ac:dyDescent="0.25">
      <c r="A834" t="s">
        <v>6</v>
      </c>
      <c r="B834" t="s">
        <v>7</v>
      </c>
      <c r="C834" t="s">
        <v>196</v>
      </c>
      <c r="D834" t="s">
        <v>345</v>
      </c>
      <c r="E834" t="s">
        <v>10</v>
      </c>
      <c r="F834" t="s">
        <v>346</v>
      </c>
      <c r="G834" s="9">
        <v>11390</v>
      </c>
      <c r="H834" s="9">
        <v>1708.5</v>
      </c>
      <c r="I834">
        <v>1708.5</v>
      </c>
      <c r="J834">
        <v>1139</v>
      </c>
      <c r="K834">
        <v>2847.5</v>
      </c>
      <c r="L834">
        <v>2278</v>
      </c>
      <c r="M834">
        <v>1708.5</v>
      </c>
      <c r="O834">
        <v>201803</v>
      </c>
      <c r="P834">
        <v>201804</v>
      </c>
      <c r="Q834" s="9">
        <f t="shared" si="26"/>
        <v>0</v>
      </c>
      <c r="R834">
        <v>2018</v>
      </c>
      <c r="S834">
        <v>2018</v>
      </c>
      <c r="T834" t="s">
        <v>281</v>
      </c>
      <c r="U834" s="14">
        <f t="shared" si="25"/>
        <v>1708.5</v>
      </c>
    </row>
    <row r="835" spans="1:21" x14ac:dyDescent="0.25">
      <c r="A835" t="s">
        <v>6</v>
      </c>
      <c r="B835" t="s">
        <v>7</v>
      </c>
      <c r="C835" t="s">
        <v>358</v>
      </c>
      <c r="D835" t="s">
        <v>359</v>
      </c>
      <c r="E835" t="s">
        <v>10</v>
      </c>
      <c r="F835" t="s">
        <v>360</v>
      </c>
      <c r="G835" s="9">
        <v>0</v>
      </c>
      <c r="H835" s="9">
        <v>0</v>
      </c>
      <c r="I835">
        <v>0</v>
      </c>
      <c r="J835">
        <v>0</v>
      </c>
      <c r="K835">
        <v>0</v>
      </c>
      <c r="L835">
        <v>0</v>
      </c>
      <c r="M835">
        <v>0</v>
      </c>
      <c r="O835">
        <v>201803</v>
      </c>
      <c r="P835">
        <v>201804</v>
      </c>
      <c r="Q835" s="9">
        <f t="shared" si="26"/>
        <v>0</v>
      </c>
      <c r="R835">
        <v>2018</v>
      </c>
      <c r="S835">
        <v>2018</v>
      </c>
      <c r="T835" t="s">
        <v>281</v>
      </c>
      <c r="U835" s="14">
        <f t="shared" ref="U835:U898" si="27">H835+Q835</f>
        <v>0</v>
      </c>
    </row>
    <row r="836" spans="1:21" x14ac:dyDescent="0.25">
      <c r="A836" t="s">
        <v>6</v>
      </c>
      <c r="B836" t="s">
        <v>7</v>
      </c>
      <c r="C836" t="s">
        <v>452</v>
      </c>
      <c r="D836" t="s">
        <v>453</v>
      </c>
      <c r="E836" t="s">
        <v>10</v>
      </c>
      <c r="F836" t="s">
        <v>454</v>
      </c>
      <c r="G836" s="9">
        <v>25949.75</v>
      </c>
      <c r="H836" s="9">
        <v>3892.4625000000001</v>
      </c>
      <c r="I836">
        <v>3892.4625000000001</v>
      </c>
      <c r="J836">
        <v>2594.9749999999999</v>
      </c>
      <c r="K836">
        <v>6487.4375</v>
      </c>
      <c r="L836">
        <v>5189.95</v>
      </c>
      <c r="M836">
        <v>3892.4625000000001</v>
      </c>
      <c r="O836">
        <v>201803</v>
      </c>
      <c r="P836">
        <v>201804</v>
      </c>
      <c r="Q836" s="9">
        <f t="shared" si="26"/>
        <v>0</v>
      </c>
      <c r="R836">
        <v>2018</v>
      </c>
      <c r="S836">
        <v>2018</v>
      </c>
      <c r="T836" t="s">
        <v>281</v>
      </c>
      <c r="U836" s="14">
        <f t="shared" si="27"/>
        <v>3892.4625000000001</v>
      </c>
    </row>
    <row r="837" spans="1:21" x14ac:dyDescent="0.25">
      <c r="A837" t="s">
        <v>6</v>
      </c>
      <c r="B837" t="s">
        <v>7</v>
      </c>
      <c r="C837" t="s">
        <v>379</v>
      </c>
      <c r="D837" t="s">
        <v>380</v>
      </c>
      <c r="E837" t="s">
        <v>10</v>
      </c>
      <c r="F837" t="s">
        <v>381</v>
      </c>
      <c r="G837" s="9">
        <v>-9.9999999999980105E-3</v>
      </c>
      <c r="H837" s="9">
        <v>-1.4999999999996999E-3</v>
      </c>
      <c r="I837">
        <v>-1.4999999999996999E-3</v>
      </c>
      <c r="J837">
        <v>-9.9999999999980096E-4</v>
      </c>
      <c r="K837">
        <v>-2.4999999999995E-3</v>
      </c>
      <c r="L837">
        <v>-1.9999999999996002E-3</v>
      </c>
      <c r="M837">
        <v>-1.4999999999996999E-3</v>
      </c>
      <c r="O837">
        <v>201803</v>
      </c>
      <c r="P837">
        <v>201804</v>
      </c>
      <c r="Q837" s="9">
        <f t="shared" si="26"/>
        <v>0</v>
      </c>
      <c r="R837">
        <v>2018</v>
      </c>
      <c r="S837">
        <v>2018</v>
      </c>
      <c r="T837" t="s">
        <v>281</v>
      </c>
      <c r="U837" s="14">
        <f t="shared" si="27"/>
        <v>-1.4999999999996999E-3</v>
      </c>
    </row>
    <row r="838" spans="1:21" x14ac:dyDescent="0.25">
      <c r="A838" t="s">
        <v>6</v>
      </c>
      <c r="B838" t="s">
        <v>7</v>
      </c>
      <c r="C838" t="s">
        <v>473</v>
      </c>
      <c r="D838" t="s">
        <v>474</v>
      </c>
      <c r="E838" t="s">
        <v>10</v>
      </c>
      <c r="F838" t="s">
        <v>475</v>
      </c>
      <c r="G838" s="9">
        <v>55.08</v>
      </c>
      <c r="H838" s="9">
        <v>8.2620000000000005</v>
      </c>
      <c r="I838">
        <v>8.2620000000000005</v>
      </c>
      <c r="J838">
        <v>5.508</v>
      </c>
      <c r="K838">
        <v>13.77</v>
      </c>
      <c r="L838">
        <v>11.016</v>
      </c>
      <c r="M838">
        <v>8.2620000000000005</v>
      </c>
      <c r="O838">
        <v>201803</v>
      </c>
      <c r="P838">
        <v>201804</v>
      </c>
      <c r="Q838" s="9">
        <f t="shared" si="26"/>
        <v>0</v>
      </c>
      <c r="R838">
        <v>2018</v>
      </c>
      <c r="S838">
        <v>2018</v>
      </c>
      <c r="T838" t="s">
        <v>281</v>
      </c>
      <c r="U838" s="14">
        <f t="shared" si="27"/>
        <v>8.2620000000000005</v>
      </c>
    </row>
    <row r="839" spans="1:21" x14ac:dyDescent="0.25">
      <c r="A839" t="s">
        <v>6</v>
      </c>
      <c r="B839" t="s">
        <v>7</v>
      </c>
      <c r="C839" t="s">
        <v>476</v>
      </c>
      <c r="D839" t="s">
        <v>386</v>
      </c>
      <c r="E839" t="s">
        <v>10</v>
      </c>
      <c r="F839" t="s">
        <v>387</v>
      </c>
      <c r="G839" s="9">
        <v>1192.8</v>
      </c>
      <c r="H839" s="9">
        <v>178.92</v>
      </c>
      <c r="I839">
        <v>178.92</v>
      </c>
      <c r="J839">
        <v>119.28</v>
      </c>
      <c r="K839">
        <v>298.2</v>
      </c>
      <c r="L839">
        <v>238.56</v>
      </c>
      <c r="M839">
        <v>178.92</v>
      </c>
      <c r="O839">
        <v>201803</v>
      </c>
      <c r="P839">
        <v>201804</v>
      </c>
      <c r="Q839" s="9">
        <f t="shared" si="26"/>
        <v>0</v>
      </c>
      <c r="R839">
        <v>2018</v>
      </c>
      <c r="S839">
        <v>2018</v>
      </c>
      <c r="T839" t="s">
        <v>281</v>
      </c>
      <c r="U839" s="14">
        <f t="shared" si="27"/>
        <v>178.92</v>
      </c>
    </row>
    <row r="840" spans="1:21" x14ac:dyDescent="0.25">
      <c r="A840" t="s">
        <v>6</v>
      </c>
      <c r="B840" t="s">
        <v>7</v>
      </c>
      <c r="C840" t="s">
        <v>460</v>
      </c>
      <c r="D840" t="s">
        <v>461</v>
      </c>
      <c r="E840" t="s">
        <v>10</v>
      </c>
      <c r="F840" t="s">
        <v>462</v>
      </c>
      <c r="G840" s="9">
        <v>55288</v>
      </c>
      <c r="H840" s="9">
        <v>8293.2000000000007</v>
      </c>
      <c r="I840">
        <v>8293.2000000000007</v>
      </c>
      <c r="J840">
        <v>5528.8</v>
      </c>
      <c r="K840">
        <v>13822</v>
      </c>
      <c r="L840">
        <v>11057.6</v>
      </c>
      <c r="M840">
        <v>8293.2000000000007</v>
      </c>
      <c r="N840" s="9">
        <v>8293.2000000000007</v>
      </c>
      <c r="O840">
        <v>201803</v>
      </c>
      <c r="P840">
        <v>201804</v>
      </c>
      <c r="Q840" s="9">
        <f t="shared" si="26"/>
        <v>-8293.2000000000007</v>
      </c>
      <c r="R840">
        <v>2018</v>
      </c>
      <c r="S840">
        <v>2018</v>
      </c>
      <c r="T840" t="s">
        <v>281</v>
      </c>
      <c r="U840" s="14">
        <f t="shared" si="27"/>
        <v>0</v>
      </c>
    </row>
    <row r="841" spans="1:21" x14ac:dyDescent="0.25">
      <c r="A841" t="s">
        <v>6</v>
      </c>
      <c r="B841" t="s">
        <v>7</v>
      </c>
      <c r="C841" t="s">
        <v>466</v>
      </c>
      <c r="D841" t="s">
        <v>413</v>
      </c>
      <c r="E841" t="s">
        <v>10</v>
      </c>
      <c r="F841" t="s">
        <v>414</v>
      </c>
      <c r="G841" s="9">
        <v>3531.17</v>
      </c>
      <c r="H841" s="9">
        <v>529.67550000000006</v>
      </c>
      <c r="I841">
        <v>529.67550000000006</v>
      </c>
      <c r="J841">
        <v>353.11700000000002</v>
      </c>
      <c r="K841">
        <v>882.79250000000002</v>
      </c>
      <c r="L841">
        <v>706.23400000000004</v>
      </c>
      <c r="M841">
        <v>529.67550000000006</v>
      </c>
      <c r="N841" s="9">
        <v>529.67550000000006</v>
      </c>
      <c r="O841">
        <v>201803</v>
      </c>
      <c r="P841">
        <v>201804</v>
      </c>
      <c r="Q841" s="9">
        <f t="shared" ref="Q841:Q904" si="28">N841*-1</f>
        <v>-529.67550000000006</v>
      </c>
      <c r="R841">
        <v>2018</v>
      </c>
      <c r="S841">
        <v>2018</v>
      </c>
      <c r="T841" t="s">
        <v>281</v>
      </c>
      <c r="U841" s="14">
        <f t="shared" si="27"/>
        <v>0</v>
      </c>
    </row>
    <row r="842" spans="1:21" x14ac:dyDescent="0.25">
      <c r="A842" t="s">
        <v>6</v>
      </c>
      <c r="B842" t="s">
        <v>7</v>
      </c>
      <c r="C842" t="s">
        <v>54</v>
      </c>
      <c r="D842" t="s">
        <v>55</v>
      </c>
      <c r="E842" t="s">
        <v>10</v>
      </c>
      <c r="F842" t="s">
        <v>56</v>
      </c>
      <c r="G842" s="9">
        <v>33717.660000000003</v>
      </c>
      <c r="H842" s="9">
        <v>5057.6490000000003</v>
      </c>
      <c r="I842">
        <v>5057.6490000000003</v>
      </c>
      <c r="J842">
        <v>3371.7660000000001</v>
      </c>
      <c r="K842">
        <v>8429.4150000000009</v>
      </c>
      <c r="L842">
        <v>6743.5320000000002</v>
      </c>
      <c r="M842">
        <v>5057.6490000000003</v>
      </c>
      <c r="O842">
        <v>201803</v>
      </c>
      <c r="P842">
        <v>201804</v>
      </c>
      <c r="Q842" s="9">
        <f t="shared" si="28"/>
        <v>0</v>
      </c>
      <c r="R842">
        <v>2018</v>
      </c>
      <c r="S842">
        <v>2018</v>
      </c>
      <c r="T842" t="s">
        <v>281</v>
      </c>
      <c r="U842" s="14">
        <f t="shared" si="27"/>
        <v>5057.6490000000003</v>
      </c>
    </row>
    <row r="843" spans="1:21" x14ac:dyDescent="0.25">
      <c r="A843" t="s">
        <v>60</v>
      </c>
      <c r="B843" t="s">
        <v>61</v>
      </c>
      <c r="C843" t="s">
        <v>157</v>
      </c>
      <c r="D843" t="s">
        <v>158</v>
      </c>
      <c r="E843" t="s">
        <v>10</v>
      </c>
      <c r="F843" t="s">
        <v>159</v>
      </c>
      <c r="G843" s="9">
        <v>11682.36</v>
      </c>
      <c r="H843" s="9">
        <v>1752.354</v>
      </c>
      <c r="I843">
        <v>1752.354</v>
      </c>
      <c r="J843">
        <v>1168.2360000000001</v>
      </c>
      <c r="K843">
        <v>2920.59</v>
      </c>
      <c r="L843">
        <v>2336.4720000000002</v>
      </c>
      <c r="M843">
        <v>1752.354</v>
      </c>
      <c r="O843">
        <v>201803</v>
      </c>
      <c r="P843">
        <v>201804</v>
      </c>
      <c r="Q843" s="9">
        <f t="shared" si="28"/>
        <v>0</v>
      </c>
      <c r="R843">
        <v>2018</v>
      </c>
      <c r="S843">
        <v>2018</v>
      </c>
      <c r="T843" t="s">
        <v>281</v>
      </c>
      <c r="U843" s="14">
        <f t="shared" si="27"/>
        <v>1752.354</v>
      </c>
    </row>
    <row r="844" spans="1:21" x14ac:dyDescent="0.25">
      <c r="A844" t="s">
        <v>60</v>
      </c>
      <c r="B844" t="s">
        <v>61</v>
      </c>
      <c r="C844" t="s">
        <v>470</v>
      </c>
      <c r="D844" t="s">
        <v>471</v>
      </c>
      <c r="E844" t="s">
        <v>10</v>
      </c>
      <c r="F844" t="s">
        <v>472</v>
      </c>
      <c r="G844" s="9">
        <v>5134.18</v>
      </c>
      <c r="H844" s="9">
        <v>770.12699999999995</v>
      </c>
      <c r="I844">
        <v>770.12699999999995</v>
      </c>
      <c r="J844">
        <v>513.41800000000001</v>
      </c>
      <c r="K844">
        <v>1283.5450000000001</v>
      </c>
      <c r="L844">
        <v>1026.836</v>
      </c>
      <c r="M844">
        <v>770.12699999999995</v>
      </c>
      <c r="O844">
        <v>201803</v>
      </c>
      <c r="P844">
        <v>201804</v>
      </c>
      <c r="Q844" s="9">
        <f t="shared" si="28"/>
        <v>0</v>
      </c>
      <c r="R844">
        <v>2018</v>
      </c>
      <c r="S844">
        <v>2018</v>
      </c>
      <c r="T844" t="s">
        <v>281</v>
      </c>
      <c r="U844" s="14">
        <f t="shared" si="27"/>
        <v>770.12699999999995</v>
      </c>
    </row>
    <row r="845" spans="1:21" x14ac:dyDescent="0.25">
      <c r="A845" t="s">
        <v>60</v>
      </c>
      <c r="B845" t="s">
        <v>61</v>
      </c>
      <c r="C845" t="s">
        <v>446</v>
      </c>
      <c r="D845" t="s">
        <v>447</v>
      </c>
      <c r="E845" t="s">
        <v>10</v>
      </c>
      <c r="F845" t="s">
        <v>448</v>
      </c>
      <c r="G845" s="9">
        <v>63307.1</v>
      </c>
      <c r="H845" s="9">
        <v>9496.0650000000005</v>
      </c>
      <c r="I845">
        <v>9496.0650000000005</v>
      </c>
      <c r="J845">
        <v>6330.71</v>
      </c>
      <c r="K845">
        <v>15826.775</v>
      </c>
      <c r="L845">
        <v>12661.42</v>
      </c>
      <c r="M845">
        <v>9496.0650000000005</v>
      </c>
      <c r="O845">
        <v>201803</v>
      </c>
      <c r="P845">
        <v>201804</v>
      </c>
      <c r="Q845" s="9">
        <f t="shared" si="28"/>
        <v>0</v>
      </c>
      <c r="R845">
        <v>2018</v>
      </c>
      <c r="S845">
        <v>2018</v>
      </c>
      <c r="T845" t="s">
        <v>281</v>
      </c>
      <c r="U845" s="14">
        <f t="shared" si="27"/>
        <v>9496.0650000000005</v>
      </c>
    </row>
    <row r="846" spans="1:21" x14ac:dyDescent="0.25">
      <c r="A846" t="s">
        <v>60</v>
      </c>
      <c r="B846" t="s">
        <v>61</v>
      </c>
      <c r="C846" t="s">
        <v>309</v>
      </c>
      <c r="D846" t="s">
        <v>310</v>
      </c>
      <c r="E846" t="s">
        <v>10</v>
      </c>
      <c r="F846" t="s">
        <v>311</v>
      </c>
      <c r="G846" s="9">
        <v>2765.04</v>
      </c>
      <c r="H846" s="9">
        <v>414.75599999999997</v>
      </c>
      <c r="I846">
        <v>414.75599999999997</v>
      </c>
      <c r="J846">
        <v>276.50400000000002</v>
      </c>
      <c r="K846">
        <v>691.26</v>
      </c>
      <c r="L846">
        <v>553.00800000000004</v>
      </c>
      <c r="M846">
        <v>414.75599999999997</v>
      </c>
      <c r="O846">
        <v>201803</v>
      </c>
      <c r="P846">
        <v>201804</v>
      </c>
      <c r="Q846" s="9">
        <f t="shared" si="28"/>
        <v>0</v>
      </c>
      <c r="R846">
        <v>2018</v>
      </c>
      <c r="S846">
        <v>2018</v>
      </c>
      <c r="T846" t="s">
        <v>281</v>
      </c>
      <c r="U846" s="14">
        <f t="shared" si="27"/>
        <v>414.75599999999997</v>
      </c>
    </row>
    <row r="847" spans="1:21" x14ac:dyDescent="0.25">
      <c r="A847" t="s">
        <v>60</v>
      </c>
      <c r="B847" t="s">
        <v>61</v>
      </c>
      <c r="C847" t="s">
        <v>323</v>
      </c>
      <c r="D847" t="s">
        <v>324</v>
      </c>
      <c r="E847" t="s">
        <v>10</v>
      </c>
      <c r="F847" t="s">
        <v>325</v>
      </c>
      <c r="G847" s="9">
        <v>0.01</v>
      </c>
      <c r="H847" s="9">
        <v>1.5E-3</v>
      </c>
      <c r="I847">
        <v>1.5E-3</v>
      </c>
      <c r="J847">
        <v>1E-3</v>
      </c>
      <c r="K847">
        <v>2.5000000000000001E-3</v>
      </c>
      <c r="L847">
        <v>2E-3</v>
      </c>
      <c r="M847">
        <v>1.5E-3</v>
      </c>
      <c r="N847" s="9">
        <v>1.5E-3</v>
      </c>
      <c r="O847">
        <v>201803</v>
      </c>
      <c r="P847">
        <v>201804</v>
      </c>
      <c r="Q847" s="9">
        <f t="shared" si="28"/>
        <v>-1.5E-3</v>
      </c>
      <c r="R847">
        <v>2018</v>
      </c>
      <c r="S847">
        <v>2018</v>
      </c>
      <c r="T847" t="s">
        <v>281</v>
      </c>
      <c r="U847" s="14">
        <f t="shared" si="27"/>
        <v>0</v>
      </c>
    </row>
    <row r="848" spans="1:21" x14ac:dyDescent="0.25">
      <c r="A848" t="s">
        <v>60</v>
      </c>
      <c r="B848" t="s">
        <v>61</v>
      </c>
      <c r="C848" t="s">
        <v>477</v>
      </c>
      <c r="D848" t="s">
        <v>478</v>
      </c>
      <c r="E848" t="s">
        <v>10</v>
      </c>
      <c r="F848" t="s">
        <v>479</v>
      </c>
      <c r="G848" s="9">
        <v>1329</v>
      </c>
      <c r="H848" s="9">
        <v>199.35</v>
      </c>
      <c r="I848">
        <v>199.35</v>
      </c>
      <c r="J848">
        <v>132.9</v>
      </c>
      <c r="K848">
        <v>332.25</v>
      </c>
      <c r="L848">
        <v>265.8</v>
      </c>
      <c r="M848">
        <v>199.35</v>
      </c>
      <c r="N848" s="9">
        <v>199.35</v>
      </c>
      <c r="O848">
        <v>201803</v>
      </c>
      <c r="P848">
        <v>201804</v>
      </c>
      <c r="Q848" s="9">
        <f t="shared" si="28"/>
        <v>-199.35</v>
      </c>
      <c r="R848">
        <v>2018</v>
      </c>
      <c r="S848">
        <v>2018</v>
      </c>
      <c r="T848" t="s">
        <v>281</v>
      </c>
      <c r="U848" s="14">
        <f t="shared" si="27"/>
        <v>0</v>
      </c>
    </row>
    <row r="849" spans="1:21" x14ac:dyDescent="0.25">
      <c r="A849" t="s">
        <v>60</v>
      </c>
      <c r="B849" t="s">
        <v>61</v>
      </c>
      <c r="C849" t="s">
        <v>335</v>
      </c>
      <c r="D849" t="s">
        <v>336</v>
      </c>
      <c r="E849" t="s">
        <v>10</v>
      </c>
      <c r="F849" t="s">
        <v>337</v>
      </c>
      <c r="G849" s="9">
        <v>-289.79000000000002</v>
      </c>
      <c r="H849" s="9">
        <v>-43.468499999999999</v>
      </c>
      <c r="I849">
        <v>-43.468499999999999</v>
      </c>
      <c r="J849">
        <v>-28.978999999999999</v>
      </c>
      <c r="K849">
        <v>-72.447500000000005</v>
      </c>
      <c r="L849">
        <v>-57.957999999999998</v>
      </c>
      <c r="M849">
        <v>-43.468499999999999</v>
      </c>
      <c r="O849">
        <v>201803</v>
      </c>
      <c r="P849">
        <v>201804</v>
      </c>
      <c r="Q849" s="9">
        <f t="shared" si="28"/>
        <v>0</v>
      </c>
      <c r="R849">
        <v>2018</v>
      </c>
      <c r="S849">
        <v>2018</v>
      </c>
      <c r="T849" t="s">
        <v>281</v>
      </c>
      <c r="U849" s="14">
        <f t="shared" si="27"/>
        <v>-43.468499999999999</v>
      </c>
    </row>
    <row r="850" spans="1:21" x14ac:dyDescent="0.25">
      <c r="A850" t="s">
        <v>60</v>
      </c>
      <c r="B850" t="s">
        <v>61</v>
      </c>
      <c r="C850" t="s">
        <v>344</v>
      </c>
      <c r="D850" t="s">
        <v>25</v>
      </c>
      <c r="E850" t="s">
        <v>10</v>
      </c>
      <c r="F850" t="s">
        <v>26</v>
      </c>
      <c r="G850" s="9">
        <v>-1.00000000002183E-2</v>
      </c>
      <c r="H850" s="9">
        <v>-1.5000000000327399E-3</v>
      </c>
      <c r="I850">
        <v>-1.5000000000327399E-3</v>
      </c>
      <c r="J850">
        <v>-1.00000000002183E-3</v>
      </c>
      <c r="K850">
        <v>-2.5000000000545701E-3</v>
      </c>
      <c r="L850">
        <v>-2.00000000004366E-3</v>
      </c>
      <c r="M850">
        <v>-1.5000000000327399E-3</v>
      </c>
      <c r="O850">
        <v>201803</v>
      </c>
      <c r="P850">
        <v>201804</v>
      </c>
      <c r="Q850" s="9">
        <f t="shared" si="28"/>
        <v>0</v>
      </c>
      <c r="R850">
        <v>2018</v>
      </c>
      <c r="S850">
        <v>2018</v>
      </c>
      <c r="T850" t="s">
        <v>281</v>
      </c>
      <c r="U850" s="14">
        <f t="shared" si="27"/>
        <v>-1.5000000000327399E-3</v>
      </c>
    </row>
    <row r="851" spans="1:21" x14ac:dyDescent="0.25">
      <c r="A851" t="s">
        <v>60</v>
      </c>
      <c r="B851" t="s">
        <v>61</v>
      </c>
      <c r="C851" t="s">
        <v>24</v>
      </c>
      <c r="D851" t="s">
        <v>25</v>
      </c>
      <c r="E851" t="s">
        <v>10</v>
      </c>
      <c r="F851" t="s">
        <v>26</v>
      </c>
      <c r="G851" s="9">
        <v>3136.05</v>
      </c>
      <c r="H851" s="9">
        <v>470.40750000000003</v>
      </c>
      <c r="I851">
        <v>470.40750000000003</v>
      </c>
      <c r="J851">
        <v>313.60500000000002</v>
      </c>
      <c r="K851">
        <v>784.01250000000005</v>
      </c>
      <c r="L851">
        <v>627.21</v>
      </c>
      <c r="M851">
        <v>470.40750000000003</v>
      </c>
      <c r="O851">
        <v>201803</v>
      </c>
      <c r="P851">
        <v>201804</v>
      </c>
      <c r="Q851" s="9">
        <f t="shared" si="28"/>
        <v>0</v>
      </c>
      <c r="R851">
        <v>2018</v>
      </c>
      <c r="S851">
        <v>2018</v>
      </c>
      <c r="T851" t="s">
        <v>281</v>
      </c>
      <c r="U851" s="14">
        <f t="shared" si="27"/>
        <v>470.40750000000003</v>
      </c>
    </row>
    <row r="852" spans="1:21" x14ac:dyDescent="0.25">
      <c r="A852" t="s">
        <v>60</v>
      </c>
      <c r="B852" t="s">
        <v>61</v>
      </c>
      <c r="C852" t="s">
        <v>196</v>
      </c>
      <c r="D852" t="s">
        <v>345</v>
      </c>
      <c r="E852" t="s">
        <v>10</v>
      </c>
      <c r="F852" t="s">
        <v>346</v>
      </c>
      <c r="G852" s="9">
        <v>11390</v>
      </c>
      <c r="H852" s="9">
        <v>1708.5</v>
      </c>
      <c r="I852">
        <v>1708.5</v>
      </c>
      <c r="J852">
        <v>1139</v>
      </c>
      <c r="K852">
        <v>2847.5</v>
      </c>
      <c r="L852">
        <v>2278</v>
      </c>
      <c r="M852">
        <v>1708.5</v>
      </c>
      <c r="O852">
        <v>201803</v>
      </c>
      <c r="P852">
        <v>201804</v>
      </c>
      <c r="Q852" s="9">
        <f t="shared" si="28"/>
        <v>0</v>
      </c>
      <c r="R852">
        <v>2018</v>
      </c>
      <c r="S852">
        <v>2018</v>
      </c>
      <c r="T852" t="s">
        <v>281</v>
      </c>
      <c r="U852" s="14">
        <f t="shared" si="27"/>
        <v>1708.5</v>
      </c>
    </row>
    <row r="853" spans="1:21" x14ac:dyDescent="0.25">
      <c r="A853" t="s">
        <v>60</v>
      </c>
      <c r="B853" t="s">
        <v>61</v>
      </c>
      <c r="C853" t="s">
        <v>112</v>
      </c>
      <c r="D853" t="s">
        <v>113</v>
      </c>
      <c r="E853" t="s">
        <v>10</v>
      </c>
      <c r="F853" t="s">
        <v>114</v>
      </c>
      <c r="G853" s="9">
        <v>-32288.259999999798</v>
      </c>
      <c r="H853" s="9">
        <v>-4843.2389999999696</v>
      </c>
      <c r="I853">
        <v>-4843.2389999999696</v>
      </c>
      <c r="J853">
        <v>-3228.82599999998</v>
      </c>
      <c r="K853">
        <v>-8072.0649999999396</v>
      </c>
      <c r="L853">
        <v>-6457.65199999996</v>
      </c>
      <c r="M853">
        <v>-4843.2389999999696</v>
      </c>
      <c r="N853" s="9">
        <v>-3632.4292499999774</v>
      </c>
      <c r="O853">
        <v>201803</v>
      </c>
      <c r="P853">
        <v>201804</v>
      </c>
      <c r="Q853" s="9">
        <f t="shared" si="28"/>
        <v>3632.4292499999774</v>
      </c>
      <c r="R853">
        <v>2018</v>
      </c>
      <c r="S853">
        <v>2018</v>
      </c>
      <c r="T853" t="s">
        <v>280</v>
      </c>
      <c r="U853" s="14">
        <f t="shared" si="27"/>
        <v>-1210.8097499999922</v>
      </c>
    </row>
    <row r="854" spans="1:21" x14ac:dyDescent="0.25">
      <c r="A854" t="s">
        <v>60</v>
      </c>
      <c r="B854" t="s">
        <v>61</v>
      </c>
      <c r="C854" t="s">
        <v>358</v>
      </c>
      <c r="D854" t="s">
        <v>359</v>
      </c>
      <c r="E854" t="s">
        <v>10</v>
      </c>
      <c r="F854" t="s">
        <v>360</v>
      </c>
      <c r="G854" s="9">
        <v>0</v>
      </c>
      <c r="H854" s="9">
        <v>0</v>
      </c>
      <c r="I854">
        <v>0</v>
      </c>
      <c r="J854">
        <v>0</v>
      </c>
      <c r="K854">
        <v>0</v>
      </c>
      <c r="L854">
        <v>0</v>
      </c>
      <c r="M854">
        <v>0</v>
      </c>
      <c r="O854">
        <v>201803</v>
      </c>
      <c r="P854">
        <v>201804</v>
      </c>
      <c r="Q854" s="9">
        <f t="shared" si="28"/>
        <v>0</v>
      </c>
      <c r="R854">
        <v>2018</v>
      </c>
      <c r="S854">
        <v>2018</v>
      </c>
      <c r="T854" t="s">
        <v>281</v>
      </c>
      <c r="U854" s="14">
        <f t="shared" si="27"/>
        <v>0</v>
      </c>
    </row>
    <row r="855" spans="1:21" x14ac:dyDescent="0.25">
      <c r="A855" t="s">
        <v>60</v>
      </c>
      <c r="B855" t="s">
        <v>61</v>
      </c>
      <c r="C855" t="s">
        <v>452</v>
      </c>
      <c r="D855" t="s">
        <v>453</v>
      </c>
      <c r="E855" t="s">
        <v>10</v>
      </c>
      <c r="F855" t="s">
        <v>454</v>
      </c>
      <c r="G855" s="9">
        <v>25949.71</v>
      </c>
      <c r="H855" s="9">
        <v>3892.4564999999998</v>
      </c>
      <c r="I855">
        <v>3892.4564999999998</v>
      </c>
      <c r="J855">
        <v>2594.971</v>
      </c>
      <c r="K855">
        <v>6487.4274999999998</v>
      </c>
      <c r="L855">
        <v>5189.942</v>
      </c>
      <c r="M855">
        <v>3892.4564999999998</v>
      </c>
      <c r="O855">
        <v>201803</v>
      </c>
      <c r="P855">
        <v>201804</v>
      </c>
      <c r="Q855" s="9">
        <f t="shared" si="28"/>
        <v>0</v>
      </c>
      <c r="R855">
        <v>2018</v>
      </c>
      <c r="S855">
        <v>2018</v>
      </c>
      <c r="T855" t="s">
        <v>281</v>
      </c>
      <c r="U855" s="14">
        <f t="shared" si="27"/>
        <v>3892.4564999999998</v>
      </c>
    </row>
    <row r="856" spans="1:21" x14ac:dyDescent="0.25">
      <c r="A856" t="s">
        <v>60</v>
      </c>
      <c r="B856" t="s">
        <v>61</v>
      </c>
      <c r="C856" t="s">
        <v>379</v>
      </c>
      <c r="D856" t="s">
        <v>380</v>
      </c>
      <c r="E856" t="s">
        <v>10</v>
      </c>
      <c r="F856" t="s">
        <v>381</v>
      </c>
      <c r="G856" s="9">
        <v>-9.9999999999980105E-3</v>
      </c>
      <c r="H856" s="9">
        <v>-1.4999999999996999E-3</v>
      </c>
      <c r="I856">
        <v>-1.4999999999996999E-3</v>
      </c>
      <c r="J856">
        <v>-9.9999999999980096E-4</v>
      </c>
      <c r="K856">
        <v>-2.4999999999995E-3</v>
      </c>
      <c r="L856">
        <v>-1.9999999999996002E-3</v>
      </c>
      <c r="M856">
        <v>-1.4999999999996999E-3</v>
      </c>
      <c r="O856">
        <v>201803</v>
      </c>
      <c r="P856">
        <v>201804</v>
      </c>
      <c r="Q856" s="9">
        <f t="shared" si="28"/>
        <v>0</v>
      </c>
      <c r="R856">
        <v>2018</v>
      </c>
      <c r="S856">
        <v>2018</v>
      </c>
      <c r="T856" t="s">
        <v>281</v>
      </c>
      <c r="U856" s="14">
        <f t="shared" si="27"/>
        <v>-1.4999999999996999E-3</v>
      </c>
    </row>
    <row r="857" spans="1:21" x14ac:dyDescent="0.25">
      <c r="A857" t="s">
        <v>60</v>
      </c>
      <c r="B857" t="s">
        <v>61</v>
      </c>
      <c r="C857" t="s">
        <v>473</v>
      </c>
      <c r="D857" t="s">
        <v>474</v>
      </c>
      <c r="E857" t="s">
        <v>10</v>
      </c>
      <c r="F857" t="s">
        <v>475</v>
      </c>
      <c r="G857" s="9">
        <v>55.08</v>
      </c>
      <c r="H857" s="9">
        <v>8.2620000000000005</v>
      </c>
      <c r="I857">
        <v>8.2620000000000005</v>
      </c>
      <c r="J857">
        <v>5.508</v>
      </c>
      <c r="K857">
        <v>13.77</v>
      </c>
      <c r="L857">
        <v>11.016</v>
      </c>
      <c r="M857">
        <v>8.2620000000000005</v>
      </c>
      <c r="O857">
        <v>201803</v>
      </c>
      <c r="P857">
        <v>201804</v>
      </c>
      <c r="Q857" s="9">
        <f t="shared" si="28"/>
        <v>0</v>
      </c>
      <c r="R857">
        <v>2018</v>
      </c>
      <c r="S857">
        <v>2018</v>
      </c>
      <c r="T857" t="s">
        <v>281</v>
      </c>
      <c r="U857" s="14">
        <f t="shared" si="27"/>
        <v>8.2620000000000005</v>
      </c>
    </row>
    <row r="858" spans="1:21" x14ac:dyDescent="0.25">
      <c r="A858" t="s">
        <v>60</v>
      </c>
      <c r="B858" t="s">
        <v>61</v>
      </c>
      <c r="C858" t="s">
        <v>476</v>
      </c>
      <c r="D858" t="s">
        <v>386</v>
      </c>
      <c r="E858" t="s">
        <v>10</v>
      </c>
      <c r="F858" t="s">
        <v>387</v>
      </c>
      <c r="G858" s="9">
        <v>1192.8</v>
      </c>
      <c r="H858" s="9">
        <v>178.92</v>
      </c>
      <c r="I858">
        <v>178.92</v>
      </c>
      <c r="J858">
        <v>119.28</v>
      </c>
      <c r="K858">
        <v>298.2</v>
      </c>
      <c r="L858">
        <v>238.56</v>
      </c>
      <c r="M858">
        <v>178.92</v>
      </c>
      <c r="O858">
        <v>201803</v>
      </c>
      <c r="P858">
        <v>201804</v>
      </c>
      <c r="Q858" s="9">
        <f t="shared" si="28"/>
        <v>0</v>
      </c>
      <c r="R858">
        <v>2018</v>
      </c>
      <c r="S858">
        <v>2018</v>
      </c>
      <c r="T858" t="s">
        <v>281</v>
      </c>
      <c r="U858" s="14">
        <f t="shared" si="27"/>
        <v>178.92</v>
      </c>
    </row>
    <row r="859" spans="1:21" x14ac:dyDescent="0.25">
      <c r="A859" t="s">
        <v>60</v>
      </c>
      <c r="B859" t="s">
        <v>61</v>
      </c>
      <c r="C859" t="s">
        <v>460</v>
      </c>
      <c r="D859" t="s">
        <v>461</v>
      </c>
      <c r="E859" t="s">
        <v>10</v>
      </c>
      <c r="F859" t="s">
        <v>462</v>
      </c>
      <c r="G859" s="9">
        <v>55288</v>
      </c>
      <c r="H859" s="9">
        <v>8293.2000000000007</v>
      </c>
      <c r="I859">
        <v>8293.2000000000007</v>
      </c>
      <c r="J859">
        <v>5528.8</v>
      </c>
      <c r="K859">
        <v>13822</v>
      </c>
      <c r="L859">
        <v>11057.6</v>
      </c>
      <c r="M859">
        <v>8293.2000000000007</v>
      </c>
      <c r="N859" s="9">
        <v>8293.2000000000007</v>
      </c>
      <c r="O859">
        <v>201803</v>
      </c>
      <c r="P859">
        <v>201804</v>
      </c>
      <c r="Q859" s="9">
        <f t="shared" si="28"/>
        <v>-8293.2000000000007</v>
      </c>
      <c r="R859">
        <v>2018</v>
      </c>
      <c r="S859">
        <v>2018</v>
      </c>
      <c r="T859" t="s">
        <v>281</v>
      </c>
      <c r="U859" s="14">
        <f t="shared" si="27"/>
        <v>0</v>
      </c>
    </row>
    <row r="860" spans="1:21" x14ac:dyDescent="0.25">
      <c r="A860" t="s">
        <v>60</v>
      </c>
      <c r="B860" t="s">
        <v>61</v>
      </c>
      <c r="C860" t="s">
        <v>466</v>
      </c>
      <c r="D860" t="s">
        <v>413</v>
      </c>
      <c r="E860" t="s">
        <v>10</v>
      </c>
      <c r="F860" t="s">
        <v>414</v>
      </c>
      <c r="G860" s="9">
        <v>3531.17</v>
      </c>
      <c r="H860" s="9">
        <v>529.67550000000006</v>
      </c>
      <c r="I860">
        <v>529.67550000000006</v>
      </c>
      <c r="J860">
        <v>353.11700000000002</v>
      </c>
      <c r="K860">
        <v>882.79250000000002</v>
      </c>
      <c r="L860">
        <v>706.23400000000004</v>
      </c>
      <c r="M860">
        <v>529.67550000000006</v>
      </c>
      <c r="N860" s="9">
        <v>529.67550000000006</v>
      </c>
      <c r="O860">
        <v>201803</v>
      </c>
      <c r="P860">
        <v>201804</v>
      </c>
      <c r="Q860" s="9">
        <f t="shared" si="28"/>
        <v>-529.67550000000006</v>
      </c>
      <c r="R860">
        <v>2018</v>
      </c>
      <c r="S860">
        <v>2018</v>
      </c>
      <c r="T860" t="s">
        <v>281</v>
      </c>
      <c r="U860" s="14">
        <f t="shared" si="27"/>
        <v>0</v>
      </c>
    </row>
    <row r="861" spans="1:21" x14ac:dyDescent="0.25">
      <c r="A861" t="s">
        <v>60</v>
      </c>
      <c r="B861" t="s">
        <v>61</v>
      </c>
      <c r="C861" t="s">
        <v>54</v>
      </c>
      <c r="D861" t="s">
        <v>55</v>
      </c>
      <c r="E861" t="s">
        <v>10</v>
      </c>
      <c r="F861" t="s">
        <v>56</v>
      </c>
      <c r="G861" s="9">
        <v>33717.599999999999</v>
      </c>
      <c r="H861" s="9">
        <v>5057.6400000000003</v>
      </c>
      <c r="I861">
        <v>5057.6400000000003</v>
      </c>
      <c r="J861">
        <v>3371.76</v>
      </c>
      <c r="K861">
        <v>8429.4</v>
      </c>
      <c r="L861">
        <v>6743.52</v>
      </c>
      <c r="M861">
        <v>5057.6400000000003</v>
      </c>
      <c r="O861">
        <v>201803</v>
      </c>
      <c r="P861">
        <v>201804</v>
      </c>
      <c r="Q861" s="9">
        <f t="shared" si="28"/>
        <v>0</v>
      </c>
      <c r="R861">
        <v>2018</v>
      </c>
      <c r="S861">
        <v>2018</v>
      </c>
      <c r="T861" t="s">
        <v>281</v>
      </c>
      <c r="U861" s="14">
        <f t="shared" si="27"/>
        <v>5057.6400000000003</v>
      </c>
    </row>
    <row r="862" spans="1:21" x14ac:dyDescent="0.25">
      <c r="A862" t="s">
        <v>6</v>
      </c>
      <c r="B862" t="s">
        <v>7</v>
      </c>
      <c r="C862" t="s">
        <v>480</v>
      </c>
      <c r="D862" t="s">
        <v>481</v>
      </c>
      <c r="E862" t="s">
        <v>10</v>
      </c>
      <c r="F862" t="s">
        <v>482</v>
      </c>
      <c r="G862" s="9">
        <v>825</v>
      </c>
      <c r="H862" s="9">
        <v>123.75</v>
      </c>
      <c r="I862">
        <v>123.75</v>
      </c>
      <c r="J862">
        <v>82.5</v>
      </c>
      <c r="K862">
        <v>206.25</v>
      </c>
      <c r="L862">
        <v>165</v>
      </c>
      <c r="M862">
        <v>123.75</v>
      </c>
      <c r="O862">
        <v>201804</v>
      </c>
      <c r="P862">
        <v>201805</v>
      </c>
      <c r="Q862" s="9">
        <f t="shared" si="28"/>
        <v>0</v>
      </c>
      <c r="R862">
        <v>2018</v>
      </c>
      <c r="S862">
        <v>2018</v>
      </c>
      <c r="T862" t="s">
        <v>281</v>
      </c>
      <c r="U862" s="14">
        <f t="shared" si="27"/>
        <v>123.75</v>
      </c>
    </row>
    <row r="863" spans="1:21" x14ac:dyDescent="0.25">
      <c r="A863" t="s">
        <v>6</v>
      </c>
      <c r="B863" t="s">
        <v>7</v>
      </c>
      <c r="C863" t="s">
        <v>470</v>
      </c>
      <c r="D863" t="s">
        <v>483</v>
      </c>
      <c r="E863" t="s">
        <v>10</v>
      </c>
      <c r="F863" t="s">
        <v>484</v>
      </c>
      <c r="G863" s="9">
        <v>27301</v>
      </c>
      <c r="H863" s="9">
        <v>4095.15</v>
      </c>
      <c r="I863">
        <v>4095.15</v>
      </c>
      <c r="J863">
        <v>2730.1</v>
      </c>
      <c r="K863">
        <v>6825.25</v>
      </c>
      <c r="L863">
        <v>5460.2</v>
      </c>
      <c r="M863">
        <v>4095.15</v>
      </c>
      <c r="O863">
        <v>201804</v>
      </c>
      <c r="P863">
        <v>201805</v>
      </c>
      <c r="Q863" s="9">
        <f t="shared" si="28"/>
        <v>0</v>
      </c>
      <c r="R863">
        <v>2018</v>
      </c>
      <c r="S863">
        <v>2018</v>
      </c>
      <c r="T863" t="s">
        <v>281</v>
      </c>
      <c r="U863" s="14">
        <f t="shared" si="27"/>
        <v>4095.15</v>
      </c>
    </row>
    <row r="864" spans="1:21" x14ac:dyDescent="0.25">
      <c r="A864" t="s">
        <v>6</v>
      </c>
      <c r="B864" t="s">
        <v>7</v>
      </c>
      <c r="C864" t="s">
        <v>446</v>
      </c>
      <c r="D864" t="s">
        <v>485</v>
      </c>
      <c r="E864" t="s">
        <v>10</v>
      </c>
      <c r="F864" t="s">
        <v>486</v>
      </c>
      <c r="G864" s="9">
        <v>53844.44</v>
      </c>
      <c r="H864" s="9">
        <v>8076.6660000000002</v>
      </c>
      <c r="I864">
        <v>8076.6660000000002</v>
      </c>
      <c r="J864">
        <v>5384.4440000000004</v>
      </c>
      <c r="K864">
        <v>13461.11</v>
      </c>
      <c r="L864">
        <v>10768.888000000001</v>
      </c>
      <c r="M864">
        <v>8076.6660000000002</v>
      </c>
      <c r="O864">
        <v>201804</v>
      </c>
      <c r="P864">
        <v>201805</v>
      </c>
      <c r="Q864" s="9">
        <f t="shared" si="28"/>
        <v>0</v>
      </c>
      <c r="R864">
        <v>2018</v>
      </c>
      <c r="S864">
        <v>2018</v>
      </c>
      <c r="T864" t="s">
        <v>281</v>
      </c>
      <c r="U864" s="14">
        <f t="shared" si="27"/>
        <v>8076.6660000000002</v>
      </c>
    </row>
    <row r="865" spans="1:21" x14ac:dyDescent="0.25">
      <c r="A865" t="s">
        <v>6</v>
      </c>
      <c r="B865" t="s">
        <v>7</v>
      </c>
      <c r="C865" t="s">
        <v>456</v>
      </c>
      <c r="D865" t="s">
        <v>320</v>
      </c>
      <c r="E865" t="s">
        <v>10</v>
      </c>
      <c r="F865" t="s">
        <v>321</v>
      </c>
      <c r="G865" s="9">
        <v>14000</v>
      </c>
      <c r="H865" s="9">
        <v>2100</v>
      </c>
      <c r="I865">
        <v>2100</v>
      </c>
      <c r="J865">
        <v>1400</v>
      </c>
      <c r="K865">
        <v>3500</v>
      </c>
      <c r="L865">
        <v>2800</v>
      </c>
      <c r="M865">
        <v>2100</v>
      </c>
      <c r="O865">
        <v>201804</v>
      </c>
      <c r="P865">
        <v>201805</v>
      </c>
      <c r="Q865" s="9">
        <f t="shared" si="28"/>
        <v>0</v>
      </c>
      <c r="R865">
        <v>2018</v>
      </c>
      <c r="S865">
        <v>2018</v>
      </c>
      <c r="T865" t="s">
        <v>281</v>
      </c>
      <c r="U865" s="14">
        <f t="shared" si="27"/>
        <v>2100</v>
      </c>
    </row>
    <row r="866" spans="1:21" x14ac:dyDescent="0.25">
      <c r="A866" t="s">
        <v>6</v>
      </c>
      <c r="B866" t="s">
        <v>7</v>
      </c>
      <c r="C866" t="s">
        <v>323</v>
      </c>
      <c r="D866" t="s">
        <v>324</v>
      </c>
      <c r="E866" t="s">
        <v>10</v>
      </c>
      <c r="F866" t="s">
        <v>325</v>
      </c>
      <c r="G866" s="9">
        <v>-0.01</v>
      </c>
      <c r="H866" s="9">
        <v>-1.5E-3</v>
      </c>
      <c r="I866">
        <v>-1.5E-3</v>
      </c>
      <c r="J866">
        <v>-1E-3</v>
      </c>
      <c r="K866">
        <v>-2.5000000000000001E-3</v>
      </c>
      <c r="L866">
        <v>-2E-3</v>
      </c>
      <c r="M866">
        <v>-1.5E-3</v>
      </c>
      <c r="N866" s="9">
        <v>-1.5E-3</v>
      </c>
      <c r="O866">
        <v>201804</v>
      </c>
      <c r="P866">
        <v>201805</v>
      </c>
      <c r="Q866" s="9">
        <f t="shared" si="28"/>
        <v>1.5E-3</v>
      </c>
      <c r="R866">
        <v>2018</v>
      </c>
      <c r="S866">
        <v>2018</v>
      </c>
      <c r="T866" t="s">
        <v>281</v>
      </c>
      <c r="U866" s="14">
        <f t="shared" si="27"/>
        <v>0</v>
      </c>
    </row>
    <row r="867" spans="1:21" x14ac:dyDescent="0.25">
      <c r="A867" t="s">
        <v>6</v>
      </c>
      <c r="B867" t="s">
        <v>7</v>
      </c>
      <c r="C867" t="s">
        <v>487</v>
      </c>
      <c r="D867" t="s">
        <v>488</v>
      </c>
      <c r="E867" t="s">
        <v>10</v>
      </c>
      <c r="F867" t="s">
        <v>489</v>
      </c>
      <c r="G867" s="9">
        <v>1952.21</v>
      </c>
      <c r="H867" s="9">
        <v>292.83150000000001</v>
      </c>
      <c r="I867">
        <v>292.83150000000001</v>
      </c>
      <c r="J867">
        <v>195.221</v>
      </c>
      <c r="K867">
        <v>488.05250000000001</v>
      </c>
      <c r="L867">
        <v>390.44200000000001</v>
      </c>
      <c r="M867">
        <v>292.83150000000001</v>
      </c>
      <c r="O867">
        <v>201804</v>
      </c>
      <c r="P867">
        <v>201805</v>
      </c>
      <c r="Q867" s="9">
        <f t="shared" si="28"/>
        <v>0</v>
      </c>
      <c r="R867">
        <v>2018</v>
      </c>
      <c r="S867">
        <v>2018</v>
      </c>
      <c r="T867" t="s">
        <v>281</v>
      </c>
      <c r="U867" s="14">
        <f t="shared" si="27"/>
        <v>292.83150000000001</v>
      </c>
    </row>
    <row r="868" spans="1:21" x14ac:dyDescent="0.25">
      <c r="A868" t="s">
        <v>6</v>
      </c>
      <c r="B868" t="s">
        <v>7</v>
      </c>
      <c r="C868" t="s">
        <v>24</v>
      </c>
      <c r="D868" t="s">
        <v>25</v>
      </c>
      <c r="E868" t="s">
        <v>10</v>
      </c>
      <c r="F868" t="s">
        <v>26</v>
      </c>
      <c r="G868" s="9">
        <v>749.05</v>
      </c>
      <c r="H868" s="9">
        <v>112.3575</v>
      </c>
      <c r="I868">
        <v>112.3575</v>
      </c>
      <c r="J868">
        <v>74.905000000000001</v>
      </c>
      <c r="K868">
        <v>187.26249999999999</v>
      </c>
      <c r="L868">
        <v>149.81</v>
      </c>
      <c r="M868">
        <v>112.3575</v>
      </c>
      <c r="O868">
        <v>201804</v>
      </c>
      <c r="P868">
        <v>201805</v>
      </c>
      <c r="Q868" s="9">
        <f t="shared" si="28"/>
        <v>0</v>
      </c>
      <c r="R868">
        <v>2018</v>
      </c>
      <c r="S868">
        <v>2018</v>
      </c>
      <c r="T868" t="s">
        <v>281</v>
      </c>
      <c r="U868" s="14">
        <f t="shared" si="27"/>
        <v>112.3575</v>
      </c>
    </row>
    <row r="869" spans="1:21" x14ac:dyDescent="0.25">
      <c r="A869" t="s">
        <v>6</v>
      </c>
      <c r="B869" t="s">
        <v>7</v>
      </c>
      <c r="C869" t="s">
        <v>196</v>
      </c>
      <c r="D869" t="s">
        <v>345</v>
      </c>
      <c r="E869" t="s">
        <v>10</v>
      </c>
      <c r="F869" t="s">
        <v>346</v>
      </c>
      <c r="G869" s="9">
        <v>2619.48</v>
      </c>
      <c r="H869" s="9">
        <v>392.92200000000003</v>
      </c>
      <c r="I869">
        <v>392.92200000000003</v>
      </c>
      <c r="J869">
        <v>261.94799999999998</v>
      </c>
      <c r="K869">
        <v>654.87</v>
      </c>
      <c r="L869">
        <v>523.89599999999996</v>
      </c>
      <c r="M869">
        <v>392.92200000000003</v>
      </c>
      <c r="O869">
        <v>201804</v>
      </c>
      <c r="P869">
        <v>201805</v>
      </c>
      <c r="Q869" s="9">
        <f t="shared" si="28"/>
        <v>0</v>
      </c>
      <c r="R869">
        <v>2018</v>
      </c>
      <c r="S869">
        <v>2018</v>
      </c>
      <c r="T869" t="s">
        <v>281</v>
      </c>
      <c r="U869" s="14">
        <f t="shared" si="27"/>
        <v>392.92200000000003</v>
      </c>
    </row>
    <row r="870" spans="1:21" x14ac:dyDescent="0.25">
      <c r="A870" t="s">
        <v>6</v>
      </c>
      <c r="B870" t="s">
        <v>7</v>
      </c>
      <c r="C870" t="s">
        <v>166</v>
      </c>
      <c r="D870" t="s">
        <v>347</v>
      </c>
      <c r="E870" t="s">
        <v>10</v>
      </c>
      <c r="F870" t="s">
        <v>348</v>
      </c>
      <c r="G870" s="9">
        <v>1308.6199999999999</v>
      </c>
      <c r="H870" s="9">
        <v>196.29300000000001</v>
      </c>
      <c r="I870">
        <v>196.29300000000001</v>
      </c>
      <c r="J870">
        <v>130.86199999999999</v>
      </c>
      <c r="K870">
        <v>327.15499999999997</v>
      </c>
      <c r="L870">
        <v>261.72399999999999</v>
      </c>
      <c r="M870">
        <v>196.29300000000001</v>
      </c>
      <c r="O870">
        <v>201804</v>
      </c>
      <c r="P870">
        <v>201805</v>
      </c>
      <c r="Q870" s="9">
        <f t="shared" si="28"/>
        <v>0</v>
      </c>
      <c r="R870">
        <v>2018</v>
      </c>
      <c r="S870">
        <v>2018</v>
      </c>
      <c r="T870" t="s">
        <v>281</v>
      </c>
      <c r="U870" s="14">
        <f t="shared" si="27"/>
        <v>196.29300000000001</v>
      </c>
    </row>
    <row r="871" spans="1:21" x14ac:dyDescent="0.25">
      <c r="A871" t="s">
        <v>6</v>
      </c>
      <c r="B871" t="s">
        <v>7</v>
      </c>
      <c r="C871" t="s">
        <v>452</v>
      </c>
      <c r="D871" t="s">
        <v>453</v>
      </c>
      <c r="E871" t="s">
        <v>10</v>
      </c>
      <c r="F871" t="s">
        <v>454</v>
      </c>
      <c r="G871" s="9">
        <v>29931.53</v>
      </c>
      <c r="H871" s="9">
        <v>4489.7295000000004</v>
      </c>
      <c r="I871">
        <v>4489.7295000000004</v>
      </c>
      <c r="J871">
        <v>2993.1529999999998</v>
      </c>
      <c r="K871">
        <v>7482.8824999999997</v>
      </c>
      <c r="L871">
        <v>5986.3059999999996</v>
      </c>
      <c r="M871">
        <v>4489.7295000000004</v>
      </c>
      <c r="O871">
        <v>201804</v>
      </c>
      <c r="P871">
        <v>201805</v>
      </c>
      <c r="Q871" s="9">
        <f t="shared" si="28"/>
        <v>0</v>
      </c>
      <c r="R871">
        <v>2018</v>
      </c>
      <c r="S871">
        <v>2018</v>
      </c>
      <c r="T871" t="s">
        <v>281</v>
      </c>
      <c r="U871" s="14">
        <f t="shared" si="27"/>
        <v>4489.7295000000004</v>
      </c>
    </row>
    <row r="872" spans="1:21" x14ac:dyDescent="0.25">
      <c r="A872" t="s">
        <v>6</v>
      </c>
      <c r="B872" t="s">
        <v>7</v>
      </c>
      <c r="C872" t="s">
        <v>382</v>
      </c>
      <c r="D872" t="s">
        <v>383</v>
      </c>
      <c r="E872" t="s">
        <v>10</v>
      </c>
      <c r="F872" t="s">
        <v>384</v>
      </c>
      <c r="G872" s="9">
        <v>20625</v>
      </c>
      <c r="H872" s="9">
        <v>3093.75</v>
      </c>
      <c r="I872">
        <v>3093.75</v>
      </c>
      <c r="J872">
        <v>2062.5</v>
      </c>
      <c r="K872">
        <v>5156.25</v>
      </c>
      <c r="L872">
        <v>4125</v>
      </c>
      <c r="M872">
        <v>3093.75</v>
      </c>
      <c r="O872">
        <v>201804</v>
      </c>
      <c r="P872">
        <v>201805</v>
      </c>
      <c r="Q872" s="9">
        <f t="shared" si="28"/>
        <v>0</v>
      </c>
      <c r="R872">
        <v>2018</v>
      </c>
      <c r="S872">
        <v>2018</v>
      </c>
      <c r="T872" t="s">
        <v>281</v>
      </c>
      <c r="U872" s="14">
        <f t="shared" si="27"/>
        <v>3093.75</v>
      </c>
    </row>
    <row r="873" spans="1:21" x14ac:dyDescent="0.25">
      <c r="A873" t="s">
        <v>6</v>
      </c>
      <c r="B873" t="s">
        <v>7</v>
      </c>
      <c r="C873" t="s">
        <v>490</v>
      </c>
      <c r="D873" t="s">
        <v>491</v>
      </c>
      <c r="E873" t="s">
        <v>10</v>
      </c>
      <c r="F873" t="s">
        <v>492</v>
      </c>
      <c r="G873" s="9">
        <v>60501.51</v>
      </c>
      <c r="H873" s="9">
        <v>9075.2265000000007</v>
      </c>
      <c r="I873">
        <v>9075.2265000000007</v>
      </c>
      <c r="J873">
        <v>6050.1509999999998</v>
      </c>
      <c r="K873">
        <v>15125.377500000001</v>
      </c>
      <c r="L873">
        <v>12100.302</v>
      </c>
      <c r="M873">
        <v>9075.2265000000007</v>
      </c>
      <c r="O873">
        <v>201804</v>
      </c>
      <c r="P873">
        <v>201805</v>
      </c>
      <c r="Q873" s="9">
        <f t="shared" si="28"/>
        <v>0</v>
      </c>
      <c r="R873">
        <v>2018</v>
      </c>
      <c r="S873">
        <v>2018</v>
      </c>
      <c r="T873" t="s">
        <v>281</v>
      </c>
      <c r="U873" s="14">
        <f t="shared" si="27"/>
        <v>9075.2265000000007</v>
      </c>
    </row>
    <row r="874" spans="1:21" x14ac:dyDescent="0.25">
      <c r="A874" t="s">
        <v>6</v>
      </c>
      <c r="B874" t="s">
        <v>7</v>
      </c>
      <c r="C874" t="s">
        <v>493</v>
      </c>
      <c r="D874" t="s">
        <v>494</v>
      </c>
      <c r="E874" t="s">
        <v>10</v>
      </c>
      <c r="F874" t="s">
        <v>495</v>
      </c>
      <c r="G874" s="9">
        <v>299.29000000000002</v>
      </c>
      <c r="H874" s="9">
        <v>44.893500000000003</v>
      </c>
      <c r="I874">
        <v>44.893500000000003</v>
      </c>
      <c r="J874">
        <v>29.928999999999998</v>
      </c>
      <c r="K874">
        <v>74.822500000000005</v>
      </c>
      <c r="L874">
        <v>59.857999999999997</v>
      </c>
      <c r="M874">
        <v>44.893500000000003</v>
      </c>
      <c r="O874">
        <v>201804</v>
      </c>
      <c r="P874">
        <v>201805</v>
      </c>
      <c r="Q874" s="9">
        <f t="shared" si="28"/>
        <v>0</v>
      </c>
      <c r="R874">
        <v>2018</v>
      </c>
      <c r="S874">
        <v>2018</v>
      </c>
      <c r="T874" t="s">
        <v>281</v>
      </c>
      <c r="U874" s="14">
        <f t="shared" si="27"/>
        <v>44.893500000000003</v>
      </c>
    </row>
    <row r="875" spans="1:21" x14ac:dyDescent="0.25">
      <c r="A875" t="s">
        <v>6</v>
      </c>
      <c r="B875" t="s">
        <v>7</v>
      </c>
      <c r="C875" t="s">
        <v>460</v>
      </c>
      <c r="D875" t="s">
        <v>461</v>
      </c>
      <c r="E875" t="s">
        <v>10</v>
      </c>
      <c r="F875" t="s">
        <v>462</v>
      </c>
      <c r="G875" s="9">
        <v>28689.99</v>
      </c>
      <c r="H875" s="9">
        <v>4303.4984999999997</v>
      </c>
      <c r="I875">
        <v>4303.4984999999997</v>
      </c>
      <c r="J875">
        <v>2868.9989999999998</v>
      </c>
      <c r="K875">
        <v>7172.4975000000004</v>
      </c>
      <c r="L875">
        <v>5737.9979999999996</v>
      </c>
      <c r="M875">
        <v>4303.4984999999997</v>
      </c>
      <c r="N875" s="9">
        <v>4303.4984999999997</v>
      </c>
      <c r="O875">
        <v>201804</v>
      </c>
      <c r="P875">
        <v>201805</v>
      </c>
      <c r="Q875" s="9">
        <f t="shared" si="28"/>
        <v>-4303.4984999999997</v>
      </c>
      <c r="R875">
        <v>2018</v>
      </c>
      <c r="S875">
        <v>2018</v>
      </c>
      <c r="T875" t="s">
        <v>281</v>
      </c>
      <c r="U875" s="14">
        <f t="shared" si="27"/>
        <v>0</v>
      </c>
    </row>
    <row r="876" spans="1:21" x14ac:dyDescent="0.25">
      <c r="A876" t="s">
        <v>6</v>
      </c>
      <c r="B876" t="s">
        <v>7</v>
      </c>
      <c r="C876" t="s">
        <v>466</v>
      </c>
      <c r="D876" t="s">
        <v>413</v>
      </c>
      <c r="E876" t="s">
        <v>10</v>
      </c>
      <c r="F876" t="s">
        <v>414</v>
      </c>
      <c r="G876" s="9">
        <v>35.24</v>
      </c>
      <c r="H876" s="9">
        <v>5.2859999999999996</v>
      </c>
      <c r="I876">
        <v>5.2859999999999996</v>
      </c>
      <c r="J876">
        <v>3.524</v>
      </c>
      <c r="K876">
        <v>8.81</v>
      </c>
      <c r="L876">
        <v>7.048</v>
      </c>
      <c r="M876">
        <v>5.2859999999999996</v>
      </c>
      <c r="N876" s="9">
        <v>5.2859999999999996</v>
      </c>
      <c r="O876">
        <v>201804</v>
      </c>
      <c r="P876">
        <v>201805</v>
      </c>
      <c r="Q876" s="9">
        <f t="shared" si="28"/>
        <v>-5.2859999999999996</v>
      </c>
      <c r="R876">
        <v>2018</v>
      </c>
      <c r="S876">
        <v>2018</v>
      </c>
      <c r="T876" t="s">
        <v>281</v>
      </c>
      <c r="U876" s="14">
        <f t="shared" si="27"/>
        <v>0</v>
      </c>
    </row>
    <row r="877" spans="1:21" x14ac:dyDescent="0.25">
      <c r="A877" t="s">
        <v>6</v>
      </c>
      <c r="B877" t="s">
        <v>7</v>
      </c>
      <c r="C877" t="s">
        <v>54</v>
      </c>
      <c r="D877" t="s">
        <v>55</v>
      </c>
      <c r="E877" t="s">
        <v>10</v>
      </c>
      <c r="F877" t="s">
        <v>56</v>
      </c>
      <c r="G877" s="9">
        <v>223953.29</v>
      </c>
      <c r="H877" s="9">
        <v>33592.993499999997</v>
      </c>
      <c r="I877">
        <v>33592.993499999997</v>
      </c>
      <c r="J877">
        <v>22395.329000000002</v>
      </c>
      <c r="K877">
        <v>55988.322500000002</v>
      </c>
      <c r="L877">
        <v>44790.658000000003</v>
      </c>
      <c r="M877">
        <v>33592.993499999997</v>
      </c>
      <c r="O877">
        <v>201804</v>
      </c>
      <c r="P877">
        <v>201805</v>
      </c>
      <c r="Q877" s="9">
        <f t="shared" si="28"/>
        <v>0</v>
      </c>
      <c r="R877">
        <v>2018</v>
      </c>
      <c r="S877">
        <v>2018</v>
      </c>
      <c r="T877" t="s">
        <v>281</v>
      </c>
      <c r="U877" s="14">
        <f t="shared" si="27"/>
        <v>33592.993499999997</v>
      </c>
    </row>
    <row r="878" spans="1:21" x14ac:dyDescent="0.25">
      <c r="A878" t="s">
        <v>60</v>
      </c>
      <c r="B878" t="s">
        <v>61</v>
      </c>
      <c r="C878" t="s">
        <v>157</v>
      </c>
      <c r="D878" t="s">
        <v>158</v>
      </c>
      <c r="E878" t="s">
        <v>10</v>
      </c>
      <c r="F878" t="s">
        <v>159</v>
      </c>
      <c r="G878" s="9">
        <v>2768.61</v>
      </c>
      <c r="H878" s="9">
        <v>415.29149999999998</v>
      </c>
      <c r="I878">
        <v>415.29149999999998</v>
      </c>
      <c r="J878">
        <v>276.86099999999999</v>
      </c>
      <c r="K878">
        <v>692.15250000000003</v>
      </c>
      <c r="L878">
        <v>553.72199999999998</v>
      </c>
      <c r="M878">
        <v>415.29149999999998</v>
      </c>
      <c r="O878">
        <v>201804</v>
      </c>
      <c r="P878">
        <v>201805</v>
      </c>
      <c r="Q878" s="9">
        <f t="shared" si="28"/>
        <v>0</v>
      </c>
      <c r="R878">
        <v>2018</v>
      </c>
      <c r="S878">
        <v>2018</v>
      </c>
      <c r="T878" t="s">
        <v>281</v>
      </c>
      <c r="U878" s="14">
        <f t="shared" si="27"/>
        <v>415.29149999999998</v>
      </c>
    </row>
    <row r="879" spans="1:21" x14ac:dyDescent="0.25">
      <c r="A879" t="s">
        <v>60</v>
      </c>
      <c r="B879" t="s">
        <v>61</v>
      </c>
      <c r="C879" t="s">
        <v>480</v>
      </c>
      <c r="D879" t="s">
        <v>481</v>
      </c>
      <c r="E879" t="s">
        <v>10</v>
      </c>
      <c r="F879" t="s">
        <v>482</v>
      </c>
      <c r="G879" s="9">
        <v>825</v>
      </c>
      <c r="H879" s="9">
        <v>123.75</v>
      </c>
      <c r="I879">
        <v>123.75</v>
      </c>
      <c r="J879">
        <v>82.5</v>
      </c>
      <c r="K879">
        <v>206.25</v>
      </c>
      <c r="L879">
        <v>165</v>
      </c>
      <c r="M879">
        <v>123.75</v>
      </c>
      <c r="O879">
        <v>201804</v>
      </c>
      <c r="P879">
        <v>201805</v>
      </c>
      <c r="Q879" s="9">
        <f t="shared" si="28"/>
        <v>0</v>
      </c>
      <c r="R879">
        <v>2018</v>
      </c>
      <c r="S879">
        <v>2018</v>
      </c>
      <c r="T879" t="s">
        <v>281</v>
      </c>
      <c r="U879" s="14">
        <f t="shared" si="27"/>
        <v>123.75</v>
      </c>
    </row>
    <row r="880" spans="1:21" x14ac:dyDescent="0.25">
      <c r="A880" t="s">
        <v>60</v>
      </c>
      <c r="B880" t="s">
        <v>61</v>
      </c>
      <c r="C880" t="s">
        <v>470</v>
      </c>
      <c r="D880" t="s">
        <v>483</v>
      </c>
      <c r="E880" t="s">
        <v>10</v>
      </c>
      <c r="F880" t="s">
        <v>484</v>
      </c>
      <c r="G880" s="9">
        <v>27300.959999999999</v>
      </c>
      <c r="H880" s="9">
        <v>4095.1439999999998</v>
      </c>
      <c r="I880">
        <v>4095.1439999999998</v>
      </c>
      <c r="J880">
        <v>2730.096</v>
      </c>
      <c r="K880">
        <v>6825.24</v>
      </c>
      <c r="L880">
        <v>5460.192</v>
      </c>
      <c r="M880">
        <v>4095.1439999999998</v>
      </c>
      <c r="O880">
        <v>201804</v>
      </c>
      <c r="P880">
        <v>201805</v>
      </c>
      <c r="Q880" s="9">
        <f t="shared" si="28"/>
        <v>0</v>
      </c>
      <c r="R880">
        <v>2018</v>
      </c>
      <c r="S880">
        <v>2018</v>
      </c>
      <c r="T880" t="s">
        <v>281</v>
      </c>
      <c r="U880" s="14">
        <f t="shared" si="27"/>
        <v>4095.1439999999998</v>
      </c>
    </row>
    <row r="881" spans="1:21" x14ac:dyDescent="0.25">
      <c r="A881" t="s">
        <v>60</v>
      </c>
      <c r="B881" t="s">
        <v>61</v>
      </c>
      <c r="C881" t="s">
        <v>446</v>
      </c>
      <c r="D881" t="s">
        <v>485</v>
      </c>
      <c r="E881" t="s">
        <v>10</v>
      </c>
      <c r="F881" t="s">
        <v>486</v>
      </c>
      <c r="G881" s="9">
        <v>53844.33</v>
      </c>
      <c r="H881" s="9">
        <v>8076.6495000000004</v>
      </c>
      <c r="I881">
        <v>8076.6495000000004</v>
      </c>
      <c r="J881">
        <v>5384.433</v>
      </c>
      <c r="K881">
        <v>13461.0825</v>
      </c>
      <c r="L881">
        <v>10768.866</v>
      </c>
      <c r="M881">
        <v>8076.6495000000004</v>
      </c>
      <c r="O881">
        <v>201804</v>
      </c>
      <c r="P881">
        <v>201805</v>
      </c>
      <c r="Q881" s="9">
        <f t="shared" si="28"/>
        <v>0</v>
      </c>
      <c r="R881">
        <v>2018</v>
      </c>
      <c r="S881">
        <v>2018</v>
      </c>
      <c r="T881" t="s">
        <v>281</v>
      </c>
      <c r="U881" s="14">
        <f t="shared" si="27"/>
        <v>8076.6495000000004</v>
      </c>
    </row>
    <row r="882" spans="1:21" x14ac:dyDescent="0.25">
      <c r="A882" t="s">
        <v>60</v>
      </c>
      <c r="B882" t="s">
        <v>61</v>
      </c>
      <c r="C882" t="s">
        <v>456</v>
      </c>
      <c r="D882" t="s">
        <v>320</v>
      </c>
      <c r="E882" t="s">
        <v>10</v>
      </c>
      <c r="F882" t="s">
        <v>321</v>
      </c>
      <c r="G882" s="9">
        <v>14000</v>
      </c>
      <c r="H882" s="9">
        <v>2100</v>
      </c>
      <c r="I882">
        <v>2100</v>
      </c>
      <c r="J882">
        <v>1400</v>
      </c>
      <c r="K882">
        <v>3500</v>
      </c>
      <c r="L882">
        <v>2800</v>
      </c>
      <c r="M882">
        <v>2100</v>
      </c>
      <c r="O882">
        <v>201804</v>
      </c>
      <c r="P882">
        <v>201805</v>
      </c>
      <c r="Q882" s="9">
        <f t="shared" si="28"/>
        <v>0</v>
      </c>
      <c r="R882">
        <v>2018</v>
      </c>
      <c r="S882">
        <v>2018</v>
      </c>
      <c r="T882" t="s">
        <v>281</v>
      </c>
      <c r="U882" s="14">
        <f t="shared" si="27"/>
        <v>2100</v>
      </c>
    </row>
    <row r="883" spans="1:21" x14ac:dyDescent="0.25">
      <c r="A883" t="s">
        <v>60</v>
      </c>
      <c r="B883" t="s">
        <v>61</v>
      </c>
      <c r="C883" t="s">
        <v>323</v>
      </c>
      <c r="D883" t="s">
        <v>324</v>
      </c>
      <c r="E883" t="s">
        <v>10</v>
      </c>
      <c r="F883" t="s">
        <v>325</v>
      </c>
      <c r="G883" s="9">
        <v>-0.01</v>
      </c>
      <c r="H883" s="9">
        <v>-1.5E-3</v>
      </c>
      <c r="I883">
        <v>-1.5E-3</v>
      </c>
      <c r="J883">
        <v>-1E-3</v>
      </c>
      <c r="K883">
        <v>-2.5000000000000001E-3</v>
      </c>
      <c r="L883">
        <v>-2E-3</v>
      </c>
      <c r="M883">
        <v>-1.5E-3</v>
      </c>
      <c r="N883" s="9">
        <v>-1.5E-3</v>
      </c>
      <c r="O883">
        <v>201804</v>
      </c>
      <c r="P883">
        <v>201805</v>
      </c>
      <c r="Q883" s="9">
        <f t="shared" si="28"/>
        <v>1.5E-3</v>
      </c>
      <c r="R883">
        <v>2018</v>
      </c>
      <c r="S883">
        <v>2018</v>
      </c>
      <c r="T883" t="s">
        <v>281</v>
      </c>
      <c r="U883" s="14">
        <f t="shared" si="27"/>
        <v>0</v>
      </c>
    </row>
    <row r="884" spans="1:21" x14ac:dyDescent="0.25">
      <c r="A884" t="s">
        <v>60</v>
      </c>
      <c r="B884" t="s">
        <v>61</v>
      </c>
      <c r="C884" t="s">
        <v>477</v>
      </c>
      <c r="D884" t="s">
        <v>478</v>
      </c>
      <c r="E884" t="s">
        <v>10</v>
      </c>
      <c r="F884" t="s">
        <v>479</v>
      </c>
      <c r="G884" s="9">
        <v>146924.79999999999</v>
      </c>
      <c r="H884" s="9">
        <v>22038.720000000001</v>
      </c>
      <c r="I884">
        <v>22038.720000000001</v>
      </c>
      <c r="J884">
        <v>14692.48</v>
      </c>
      <c r="K884">
        <v>36731.199999999997</v>
      </c>
      <c r="L884">
        <v>29384.959999999999</v>
      </c>
      <c r="M884">
        <v>22038.720000000001</v>
      </c>
      <c r="N884" s="9">
        <v>22038.720000000001</v>
      </c>
      <c r="O884">
        <v>201804</v>
      </c>
      <c r="P884">
        <v>201805</v>
      </c>
      <c r="Q884" s="9">
        <f t="shared" si="28"/>
        <v>-22038.720000000001</v>
      </c>
      <c r="R884">
        <v>2018</v>
      </c>
      <c r="S884">
        <v>2018</v>
      </c>
      <c r="T884" t="s">
        <v>281</v>
      </c>
      <c r="U884" s="14">
        <f t="shared" si="27"/>
        <v>0</v>
      </c>
    </row>
    <row r="885" spans="1:21" x14ac:dyDescent="0.25">
      <c r="A885" t="s">
        <v>60</v>
      </c>
      <c r="B885" t="s">
        <v>61</v>
      </c>
      <c r="C885" t="s">
        <v>487</v>
      </c>
      <c r="D885" t="s">
        <v>488</v>
      </c>
      <c r="E885" t="s">
        <v>10</v>
      </c>
      <c r="F885" t="s">
        <v>489</v>
      </c>
      <c r="G885" s="9">
        <v>1952.21</v>
      </c>
      <c r="H885" s="9">
        <v>292.83150000000001</v>
      </c>
      <c r="I885">
        <v>292.83150000000001</v>
      </c>
      <c r="J885">
        <v>195.221</v>
      </c>
      <c r="K885">
        <v>488.05250000000001</v>
      </c>
      <c r="L885">
        <v>390.44200000000001</v>
      </c>
      <c r="M885">
        <v>292.83150000000001</v>
      </c>
      <c r="O885">
        <v>201804</v>
      </c>
      <c r="P885">
        <v>201805</v>
      </c>
      <c r="Q885" s="9">
        <f t="shared" si="28"/>
        <v>0</v>
      </c>
      <c r="R885">
        <v>2018</v>
      </c>
      <c r="S885">
        <v>2018</v>
      </c>
      <c r="T885" t="s">
        <v>281</v>
      </c>
      <c r="U885" s="14">
        <f t="shared" si="27"/>
        <v>292.83150000000001</v>
      </c>
    </row>
    <row r="886" spans="1:21" x14ac:dyDescent="0.25">
      <c r="A886" t="s">
        <v>60</v>
      </c>
      <c r="B886" t="s">
        <v>61</v>
      </c>
      <c r="C886" t="s">
        <v>24</v>
      </c>
      <c r="D886" t="s">
        <v>25</v>
      </c>
      <c r="E886" t="s">
        <v>10</v>
      </c>
      <c r="F886" t="s">
        <v>26</v>
      </c>
      <c r="G886" s="9">
        <v>749.03</v>
      </c>
      <c r="H886" s="9">
        <v>112.3545</v>
      </c>
      <c r="I886">
        <v>112.3545</v>
      </c>
      <c r="J886">
        <v>74.903000000000006</v>
      </c>
      <c r="K886">
        <v>187.25749999999999</v>
      </c>
      <c r="L886">
        <v>149.80600000000001</v>
      </c>
      <c r="M886">
        <v>112.3545</v>
      </c>
      <c r="O886">
        <v>201804</v>
      </c>
      <c r="P886">
        <v>201805</v>
      </c>
      <c r="Q886" s="9">
        <f t="shared" si="28"/>
        <v>0</v>
      </c>
      <c r="R886">
        <v>2018</v>
      </c>
      <c r="S886">
        <v>2018</v>
      </c>
      <c r="T886" t="s">
        <v>281</v>
      </c>
      <c r="U886" s="14">
        <f t="shared" si="27"/>
        <v>112.3545</v>
      </c>
    </row>
    <row r="887" spans="1:21" x14ac:dyDescent="0.25">
      <c r="A887" t="s">
        <v>60</v>
      </c>
      <c r="B887" t="s">
        <v>61</v>
      </c>
      <c r="C887" t="s">
        <v>196</v>
      </c>
      <c r="D887" t="s">
        <v>345</v>
      </c>
      <c r="E887" t="s">
        <v>10</v>
      </c>
      <c r="F887" t="s">
        <v>346</v>
      </c>
      <c r="G887" s="9">
        <v>2619.4699999999998</v>
      </c>
      <c r="H887" s="9">
        <v>392.9205</v>
      </c>
      <c r="I887">
        <v>392.9205</v>
      </c>
      <c r="J887">
        <v>261.947</v>
      </c>
      <c r="K887">
        <v>654.86749999999995</v>
      </c>
      <c r="L887">
        <v>523.89400000000001</v>
      </c>
      <c r="M887">
        <v>392.9205</v>
      </c>
      <c r="O887">
        <v>201804</v>
      </c>
      <c r="P887">
        <v>201805</v>
      </c>
      <c r="Q887" s="9">
        <f t="shared" si="28"/>
        <v>0</v>
      </c>
      <c r="R887">
        <v>2018</v>
      </c>
      <c r="S887">
        <v>2018</v>
      </c>
      <c r="T887" t="s">
        <v>281</v>
      </c>
      <c r="U887" s="14">
        <f t="shared" si="27"/>
        <v>392.9205</v>
      </c>
    </row>
    <row r="888" spans="1:21" x14ac:dyDescent="0.25">
      <c r="A888" t="s">
        <v>60</v>
      </c>
      <c r="B888" t="s">
        <v>61</v>
      </c>
      <c r="C888" t="s">
        <v>166</v>
      </c>
      <c r="D888" t="s">
        <v>347</v>
      </c>
      <c r="E888" t="s">
        <v>10</v>
      </c>
      <c r="F888" t="s">
        <v>348</v>
      </c>
      <c r="G888" s="9">
        <v>1308.5999999999999</v>
      </c>
      <c r="H888" s="9">
        <v>196.29</v>
      </c>
      <c r="I888">
        <v>196.29</v>
      </c>
      <c r="J888">
        <v>130.86000000000001</v>
      </c>
      <c r="K888">
        <v>327.14999999999998</v>
      </c>
      <c r="L888">
        <v>261.72000000000003</v>
      </c>
      <c r="M888">
        <v>196.29</v>
      </c>
      <c r="O888">
        <v>201804</v>
      </c>
      <c r="P888">
        <v>201805</v>
      </c>
      <c r="Q888" s="9">
        <f t="shared" si="28"/>
        <v>0</v>
      </c>
      <c r="R888">
        <v>2018</v>
      </c>
      <c r="S888">
        <v>2018</v>
      </c>
      <c r="T888" t="s">
        <v>281</v>
      </c>
      <c r="U888" s="14">
        <f t="shared" si="27"/>
        <v>196.29</v>
      </c>
    </row>
    <row r="889" spans="1:21" x14ac:dyDescent="0.25">
      <c r="A889" t="s">
        <v>60</v>
      </c>
      <c r="B889" t="s">
        <v>61</v>
      </c>
      <c r="C889" t="s">
        <v>452</v>
      </c>
      <c r="D889" t="s">
        <v>453</v>
      </c>
      <c r="E889" t="s">
        <v>10</v>
      </c>
      <c r="F889" t="s">
        <v>454</v>
      </c>
      <c r="G889" s="9">
        <v>29931.53</v>
      </c>
      <c r="H889" s="9">
        <v>4489.7295000000004</v>
      </c>
      <c r="I889">
        <v>4489.7295000000004</v>
      </c>
      <c r="J889">
        <v>2993.1529999999998</v>
      </c>
      <c r="K889">
        <v>7482.8824999999997</v>
      </c>
      <c r="L889">
        <v>5986.3059999999996</v>
      </c>
      <c r="M889">
        <v>4489.7295000000004</v>
      </c>
      <c r="O889">
        <v>201804</v>
      </c>
      <c r="P889">
        <v>201805</v>
      </c>
      <c r="Q889" s="9">
        <f t="shared" si="28"/>
        <v>0</v>
      </c>
      <c r="R889">
        <v>2018</v>
      </c>
      <c r="S889">
        <v>2018</v>
      </c>
      <c r="T889" t="s">
        <v>281</v>
      </c>
      <c r="U889" s="14">
        <f t="shared" si="27"/>
        <v>4489.7295000000004</v>
      </c>
    </row>
    <row r="890" spans="1:21" x14ac:dyDescent="0.25">
      <c r="A890" t="s">
        <v>60</v>
      </c>
      <c r="B890" t="s">
        <v>61</v>
      </c>
      <c r="C890" t="s">
        <v>382</v>
      </c>
      <c r="D890" t="s">
        <v>383</v>
      </c>
      <c r="E890" t="s">
        <v>10</v>
      </c>
      <c r="F890" t="s">
        <v>384</v>
      </c>
      <c r="G890" s="9">
        <v>20625</v>
      </c>
      <c r="H890" s="9">
        <v>3093.75</v>
      </c>
      <c r="I890">
        <v>3093.75</v>
      </c>
      <c r="J890">
        <v>2062.5</v>
      </c>
      <c r="K890">
        <v>5156.25</v>
      </c>
      <c r="L890">
        <v>4125</v>
      </c>
      <c r="M890">
        <v>3093.75</v>
      </c>
      <c r="O890">
        <v>201804</v>
      </c>
      <c r="P890">
        <v>201805</v>
      </c>
      <c r="Q890" s="9">
        <f t="shared" si="28"/>
        <v>0</v>
      </c>
      <c r="R890">
        <v>2018</v>
      </c>
      <c r="S890">
        <v>2018</v>
      </c>
      <c r="T890" t="s">
        <v>281</v>
      </c>
      <c r="U890" s="14">
        <f t="shared" si="27"/>
        <v>3093.75</v>
      </c>
    </row>
    <row r="891" spans="1:21" x14ac:dyDescent="0.25">
      <c r="A891" t="s">
        <v>60</v>
      </c>
      <c r="B891" t="s">
        <v>61</v>
      </c>
      <c r="C891" t="s">
        <v>490</v>
      </c>
      <c r="D891" t="s">
        <v>491</v>
      </c>
      <c r="E891" t="s">
        <v>10</v>
      </c>
      <c r="F891" t="s">
        <v>492</v>
      </c>
      <c r="G891" s="9">
        <v>60501.51</v>
      </c>
      <c r="H891" s="9">
        <v>9075.2265000000007</v>
      </c>
      <c r="I891">
        <v>9075.2265000000007</v>
      </c>
      <c r="J891">
        <v>6050.1509999999998</v>
      </c>
      <c r="K891">
        <v>15125.377500000001</v>
      </c>
      <c r="L891">
        <v>12100.302</v>
      </c>
      <c r="M891">
        <v>9075.2265000000007</v>
      </c>
      <c r="O891">
        <v>201804</v>
      </c>
      <c r="P891">
        <v>201805</v>
      </c>
      <c r="Q891" s="9">
        <f t="shared" si="28"/>
        <v>0</v>
      </c>
      <c r="R891">
        <v>2018</v>
      </c>
      <c r="S891">
        <v>2018</v>
      </c>
      <c r="T891" t="s">
        <v>281</v>
      </c>
      <c r="U891" s="14">
        <f t="shared" si="27"/>
        <v>9075.2265000000007</v>
      </c>
    </row>
    <row r="892" spans="1:21" x14ac:dyDescent="0.25">
      <c r="A892" t="s">
        <v>60</v>
      </c>
      <c r="B892" t="s">
        <v>61</v>
      </c>
      <c r="C892" t="s">
        <v>493</v>
      </c>
      <c r="D892" t="s">
        <v>494</v>
      </c>
      <c r="E892" t="s">
        <v>10</v>
      </c>
      <c r="F892" t="s">
        <v>495</v>
      </c>
      <c r="G892" s="9">
        <v>299.29000000000002</v>
      </c>
      <c r="H892" s="9">
        <v>44.893500000000003</v>
      </c>
      <c r="I892">
        <v>44.893500000000003</v>
      </c>
      <c r="J892">
        <v>29.928999999999998</v>
      </c>
      <c r="K892">
        <v>74.822500000000005</v>
      </c>
      <c r="L892">
        <v>59.857999999999997</v>
      </c>
      <c r="M892">
        <v>44.893500000000003</v>
      </c>
      <c r="O892">
        <v>201804</v>
      </c>
      <c r="P892">
        <v>201805</v>
      </c>
      <c r="Q892" s="9">
        <f t="shared" si="28"/>
        <v>0</v>
      </c>
      <c r="R892">
        <v>2018</v>
      </c>
      <c r="S892">
        <v>2018</v>
      </c>
      <c r="T892" t="s">
        <v>281</v>
      </c>
      <c r="U892" s="14">
        <f t="shared" si="27"/>
        <v>44.893500000000003</v>
      </c>
    </row>
    <row r="893" spans="1:21" x14ac:dyDescent="0.25">
      <c r="A893" t="s">
        <v>60</v>
      </c>
      <c r="B893" t="s">
        <v>61</v>
      </c>
      <c r="C893" t="s">
        <v>460</v>
      </c>
      <c r="D893" t="s">
        <v>461</v>
      </c>
      <c r="E893" t="s">
        <v>10</v>
      </c>
      <c r="F893" t="s">
        <v>462</v>
      </c>
      <c r="G893" s="9">
        <v>28689.99</v>
      </c>
      <c r="H893" s="9">
        <v>4303.4984999999997</v>
      </c>
      <c r="I893">
        <v>4303.4984999999997</v>
      </c>
      <c r="J893">
        <v>2868.9989999999998</v>
      </c>
      <c r="K893">
        <v>7172.4975000000004</v>
      </c>
      <c r="L893">
        <v>5737.9979999999996</v>
      </c>
      <c r="M893">
        <v>4303.4984999999997</v>
      </c>
      <c r="N893" s="9">
        <v>4303.4984999999997</v>
      </c>
      <c r="O893">
        <v>201804</v>
      </c>
      <c r="P893">
        <v>201805</v>
      </c>
      <c r="Q893" s="9">
        <f t="shared" si="28"/>
        <v>-4303.4984999999997</v>
      </c>
      <c r="R893">
        <v>2018</v>
      </c>
      <c r="S893">
        <v>2018</v>
      </c>
      <c r="T893" t="s">
        <v>281</v>
      </c>
      <c r="U893" s="14">
        <f t="shared" si="27"/>
        <v>0</v>
      </c>
    </row>
    <row r="894" spans="1:21" x14ac:dyDescent="0.25">
      <c r="A894" t="s">
        <v>60</v>
      </c>
      <c r="B894" t="s">
        <v>61</v>
      </c>
      <c r="C894" t="s">
        <v>466</v>
      </c>
      <c r="D894" t="s">
        <v>413</v>
      </c>
      <c r="E894" t="s">
        <v>10</v>
      </c>
      <c r="F894" t="s">
        <v>414</v>
      </c>
      <c r="G894" s="9">
        <v>35.229999999999997</v>
      </c>
      <c r="H894" s="9">
        <v>5.2845000000000004</v>
      </c>
      <c r="I894">
        <v>5.2845000000000004</v>
      </c>
      <c r="J894">
        <v>3.5230000000000001</v>
      </c>
      <c r="K894">
        <v>8.8074999999999992</v>
      </c>
      <c r="L894">
        <v>7.0460000000000003</v>
      </c>
      <c r="M894">
        <v>5.2845000000000004</v>
      </c>
      <c r="N894" s="9">
        <v>5.2845000000000004</v>
      </c>
      <c r="O894">
        <v>201804</v>
      </c>
      <c r="P894">
        <v>201805</v>
      </c>
      <c r="Q894" s="9">
        <f t="shared" si="28"/>
        <v>-5.2845000000000004</v>
      </c>
      <c r="R894">
        <v>2018</v>
      </c>
      <c r="S894">
        <v>2018</v>
      </c>
      <c r="T894" t="s">
        <v>281</v>
      </c>
      <c r="U894" s="14">
        <f t="shared" si="27"/>
        <v>0</v>
      </c>
    </row>
    <row r="895" spans="1:21" x14ac:dyDescent="0.25">
      <c r="A895" t="s">
        <v>60</v>
      </c>
      <c r="B895" t="s">
        <v>61</v>
      </c>
      <c r="C895" t="s">
        <v>54</v>
      </c>
      <c r="D895" t="s">
        <v>55</v>
      </c>
      <c r="E895" t="s">
        <v>10</v>
      </c>
      <c r="F895" t="s">
        <v>56</v>
      </c>
      <c r="G895" s="9">
        <v>223953.19</v>
      </c>
      <c r="H895" s="9">
        <v>33592.978499999997</v>
      </c>
      <c r="I895">
        <v>33592.978499999997</v>
      </c>
      <c r="J895">
        <v>22395.319</v>
      </c>
      <c r="K895">
        <v>55988.297500000001</v>
      </c>
      <c r="L895">
        <v>44790.637999999999</v>
      </c>
      <c r="M895">
        <v>33592.978499999997</v>
      </c>
      <c r="O895">
        <v>201804</v>
      </c>
      <c r="P895">
        <v>201805</v>
      </c>
      <c r="Q895" s="9">
        <f t="shared" si="28"/>
        <v>0</v>
      </c>
      <c r="R895">
        <v>2018</v>
      </c>
      <c r="S895">
        <v>2018</v>
      </c>
      <c r="T895" t="s">
        <v>281</v>
      </c>
      <c r="U895" s="14">
        <f t="shared" si="27"/>
        <v>33592.978499999997</v>
      </c>
    </row>
    <row r="896" spans="1:21" x14ac:dyDescent="0.25">
      <c r="A896" t="s">
        <v>6</v>
      </c>
      <c r="B896" t="s">
        <v>7</v>
      </c>
      <c r="C896" t="s">
        <v>496</v>
      </c>
      <c r="D896" t="s">
        <v>497</v>
      </c>
      <c r="E896" t="s">
        <v>10</v>
      </c>
      <c r="F896" t="s">
        <v>498</v>
      </c>
      <c r="G896" s="9">
        <v>14895.49</v>
      </c>
      <c r="H896" s="9">
        <v>2234.3235</v>
      </c>
      <c r="I896">
        <v>2234.3235</v>
      </c>
      <c r="J896">
        <v>1489.549</v>
      </c>
      <c r="K896">
        <v>3723.8724999999999</v>
      </c>
      <c r="L896">
        <v>2979.098</v>
      </c>
      <c r="M896">
        <v>2234.3235</v>
      </c>
      <c r="N896"/>
      <c r="O896">
        <v>201805</v>
      </c>
      <c r="P896">
        <v>201806</v>
      </c>
      <c r="Q896" s="9">
        <f t="shared" si="28"/>
        <v>0</v>
      </c>
      <c r="R896">
        <v>2018</v>
      </c>
      <c r="S896">
        <v>2018</v>
      </c>
      <c r="T896" t="s">
        <v>281</v>
      </c>
      <c r="U896" s="14">
        <f t="shared" si="27"/>
        <v>2234.3235</v>
      </c>
    </row>
    <row r="897" spans="1:21" x14ac:dyDescent="0.25">
      <c r="A897" t="s">
        <v>6</v>
      </c>
      <c r="B897" t="s">
        <v>7</v>
      </c>
      <c r="C897" t="s">
        <v>442</v>
      </c>
      <c r="D897" t="s">
        <v>443</v>
      </c>
      <c r="E897" t="s">
        <v>10</v>
      </c>
      <c r="F897" t="s">
        <v>444</v>
      </c>
      <c r="G897" s="9">
        <v>274.93</v>
      </c>
      <c r="H897" s="9">
        <v>41.2395</v>
      </c>
      <c r="I897">
        <v>41.2395</v>
      </c>
      <c r="J897">
        <v>27.492999999999999</v>
      </c>
      <c r="K897">
        <v>68.732500000000002</v>
      </c>
      <c r="L897">
        <v>54.985999999999997</v>
      </c>
      <c r="M897">
        <v>41.2395</v>
      </c>
      <c r="N897"/>
      <c r="O897">
        <v>201805</v>
      </c>
      <c r="P897">
        <v>201806</v>
      </c>
      <c r="Q897" s="9">
        <f t="shared" si="28"/>
        <v>0</v>
      </c>
      <c r="R897">
        <v>2018</v>
      </c>
      <c r="S897">
        <v>2018</v>
      </c>
      <c r="T897" t="s">
        <v>281</v>
      </c>
      <c r="U897" s="14">
        <f t="shared" si="27"/>
        <v>41.2395</v>
      </c>
    </row>
    <row r="898" spans="1:21" x14ac:dyDescent="0.25">
      <c r="A898" t="s">
        <v>6</v>
      </c>
      <c r="B898" t="s">
        <v>7</v>
      </c>
      <c r="C898" t="s">
        <v>480</v>
      </c>
      <c r="D898" t="s">
        <v>481</v>
      </c>
      <c r="E898" t="s">
        <v>10</v>
      </c>
      <c r="F898" t="s">
        <v>482</v>
      </c>
      <c r="G898" s="9">
        <v>825</v>
      </c>
      <c r="H898" s="9">
        <v>123.75</v>
      </c>
      <c r="I898">
        <v>123.75</v>
      </c>
      <c r="J898">
        <v>82.5</v>
      </c>
      <c r="K898">
        <v>206.25</v>
      </c>
      <c r="L898">
        <v>165</v>
      </c>
      <c r="M898">
        <v>123.75</v>
      </c>
      <c r="N898"/>
      <c r="O898">
        <v>201805</v>
      </c>
      <c r="P898">
        <v>201806</v>
      </c>
      <c r="Q898" s="9">
        <f t="shared" si="28"/>
        <v>0</v>
      </c>
      <c r="R898">
        <v>2018</v>
      </c>
      <c r="S898">
        <v>2018</v>
      </c>
      <c r="T898" t="s">
        <v>281</v>
      </c>
      <c r="U898" s="14">
        <f t="shared" si="27"/>
        <v>123.75</v>
      </c>
    </row>
    <row r="899" spans="1:21" x14ac:dyDescent="0.25">
      <c r="A899" t="s">
        <v>6</v>
      </c>
      <c r="B899" t="s">
        <v>7</v>
      </c>
      <c r="C899" t="s">
        <v>470</v>
      </c>
      <c r="D899" t="s">
        <v>483</v>
      </c>
      <c r="E899" t="s">
        <v>10</v>
      </c>
      <c r="F899" t="s">
        <v>484</v>
      </c>
      <c r="G899" s="9">
        <v>10370.219999999999</v>
      </c>
      <c r="H899" s="9">
        <v>1555.5329999999999</v>
      </c>
      <c r="I899">
        <v>1555.5329999999999</v>
      </c>
      <c r="J899">
        <v>1037.0219999999999</v>
      </c>
      <c r="K899">
        <v>2592.5549999999998</v>
      </c>
      <c r="L899">
        <v>2074.0439999999999</v>
      </c>
      <c r="M899">
        <v>1555.5329999999999</v>
      </c>
      <c r="N899"/>
      <c r="O899">
        <v>201805</v>
      </c>
      <c r="P899">
        <v>201806</v>
      </c>
      <c r="Q899" s="9">
        <f t="shared" si="28"/>
        <v>0</v>
      </c>
      <c r="R899">
        <v>2018</v>
      </c>
      <c r="S899">
        <v>2018</v>
      </c>
      <c r="T899" t="s">
        <v>281</v>
      </c>
      <c r="U899" s="14">
        <f t="shared" ref="U899:U962" si="29">H899+Q899</f>
        <v>1555.5329999999999</v>
      </c>
    </row>
    <row r="900" spans="1:21" x14ac:dyDescent="0.25">
      <c r="A900" t="s">
        <v>6</v>
      </c>
      <c r="B900" t="s">
        <v>7</v>
      </c>
      <c r="C900" t="s">
        <v>446</v>
      </c>
      <c r="D900" t="s">
        <v>485</v>
      </c>
      <c r="E900" t="s">
        <v>10</v>
      </c>
      <c r="F900" t="s">
        <v>486</v>
      </c>
      <c r="G900" s="9">
        <v>301769.51</v>
      </c>
      <c r="H900" s="9">
        <v>45265.426500000001</v>
      </c>
      <c r="I900">
        <v>45265.426500000001</v>
      </c>
      <c r="J900">
        <v>30176.951000000001</v>
      </c>
      <c r="K900">
        <v>75442.377500000002</v>
      </c>
      <c r="L900">
        <v>60353.902000000002</v>
      </c>
      <c r="M900">
        <v>45265.426500000001</v>
      </c>
      <c r="N900"/>
      <c r="O900">
        <v>201805</v>
      </c>
      <c r="P900">
        <v>201806</v>
      </c>
      <c r="Q900" s="9">
        <f t="shared" si="28"/>
        <v>0</v>
      </c>
      <c r="R900">
        <v>2018</v>
      </c>
      <c r="S900">
        <v>2018</v>
      </c>
      <c r="T900" t="s">
        <v>281</v>
      </c>
      <c r="U900" s="14">
        <f t="shared" si="29"/>
        <v>45265.426500000001</v>
      </c>
    </row>
    <row r="901" spans="1:21" x14ac:dyDescent="0.25">
      <c r="A901" t="s">
        <v>6</v>
      </c>
      <c r="B901" t="s">
        <v>7</v>
      </c>
      <c r="C901" t="s">
        <v>323</v>
      </c>
      <c r="D901" t="s">
        <v>324</v>
      </c>
      <c r="E901" t="s">
        <v>10</v>
      </c>
      <c r="F901" t="s">
        <v>325</v>
      </c>
      <c r="G901" s="9">
        <v>0</v>
      </c>
      <c r="H901" s="9">
        <v>0</v>
      </c>
      <c r="I901">
        <v>0</v>
      </c>
      <c r="J901">
        <v>0</v>
      </c>
      <c r="K901">
        <v>0</v>
      </c>
      <c r="L901">
        <v>0</v>
      </c>
      <c r="M901">
        <v>0</v>
      </c>
      <c r="N901">
        <v>0</v>
      </c>
      <c r="O901">
        <v>201805</v>
      </c>
      <c r="P901">
        <v>201806</v>
      </c>
      <c r="Q901" s="9">
        <f t="shared" si="28"/>
        <v>0</v>
      </c>
      <c r="R901">
        <v>2018</v>
      </c>
      <c r="S901">
        <v>2018</v>
      </c>
      <c r="T901" t="s">
        <v>281</v>
      </c>
      <c r="U901" s="14">
        <f t="shared" si="29"/>
        <v>0</v>
      </c>
    </row>
    <row r="902" spans="1:21" x14ac:dyDescent="0.25">
      <c r="A902" t="s">
        <v>6</v>
      </c>
      <c r="B902" t="s">
        <v>7</v>
      </c>
      <c r="C902" t="s">
        <v>499</v>
      </c>
      <c r="D902" t="s">
        <v>330</v>
      </c>
      <c r="E902" t="s">
        <v>10</v>
      </c>
      <c r="F902" t="s">
        <v>331</v>
      </c>
      <c r="G902" s="9">
        <v>23087.5</v>
      </c>
      <c r="H902" s="9">
        <v>3463.125</v>
      </c>
      <c r="I902">
        <v>3463.125</v>
      </c>
      <c r="J902">
        <v>2308.75</v>
      </c>
      <c r="K902">
        <v>5771.875</v>
      </c>
      <c r="L902">
        <v>4617.5</v>
      </c>
      <c r="M902">
        <v>3463.125</v>
      </c>
      <c r="N902"/>
      <c r="O902">
        <v>201805</v>
      </c>
      <c r="P902">
        <v>201806</v>
      </c>
      <c r="Q902" s="9">
        <f t="shared" si="28"/>
        <v>0</v>
      </c>
      <c r="R902">
        <v>2018</v>
      </c>
      <c r="S902">
        <v>2018</v>
      </c>
      <c r="T902" t="s">
        <v>281</v>
      </c>
      <c r="U902" s="14">
        <f t="shared" si="29"/>
        <v>3463.125</v>
      </c>
    </row>
    <row r="903" spans="1:21" x14ac:dyDescent="0.25">
      <c r="A903" t="s">
        <v>6</v>
      </c>
      <c r="B903" t="s">
        <v>7</v>
      </c>
      <c r="C903" t="s">
        <v>449</v>
      </c>
      <c r="D903" t="s">
        <v>450</v>
      </c>
      <c r="E903" t="s">
        <v>10</v>
      </c>
      <c r="F903" t="s">
        <v>451</v>
      </c>
      <c r="G903" s="9">
        <v>22064.65</v>
      </c>
      <c r="H903" s="9">
        <v>3309.6975000000002</v>
      </c>
      <c r="I903">
        <v>3309.6975000000002</v>
      </c>
      <c r="J903">
        <v>2206.4650000000001</v>
      </c>
      <c r="K903">
        <v>5516.1625000000004</v>
      </c>
      <c r="L903">
        <v>4412.93</v>
      </c>
      <c r="M903">
        <v>3309.6975000000002</v>
      </c>
      <c r="N903">
        <v>3309.6975000000002</v>
      </c>
      <c r="O903">
        <v>201805</v>
      </c>
      <c r="P903">
        <v>201806</v>
      </c>
      <c r="Q903" s="9">
        <f t="shared" si="28"/>
        <v>-3309.6975000000002</v>
      </c>
      <c r="R903">
        <v>2018</v>
      </c>
      <c r="S903">
        <v>2018</v>
      </c>
      <c r="T903" t="s">
        <v>281</v>
      </c>
      <c r="U903" s="14">
        <f t="shared" si="29"/>
        <v>0</v>
      </c>
    </row>
    <row r="904" spans="1:21" x14ac:dyDescent="0.25">
      <c r="A904" t="s">
        <v>6</v>
      </c>
      <c r="B904" t="s">
        <v>7</v>
      </c>
      <c r="C904" t="s">
        <v>487</v>
      </c>
      <c r="D904" t="s">
        <v>488</v>
      </c>
      <c r="E904" t="s">
        <v>10</v>
      </c>
      <c r="F904" t="s">
        <v>489</v>
      </c>
      <c r="G904" s="9">
        <v>1507.6</v>
      </c>
      <c r="H904" s="9">
        <v>226.14</v>
      </c>
      <c r="I904">
        <v>226.14</v>
      </c>
      <c r="J904">
        <v>150.76</v>
      </c>
      <c r="K904">
        <v>376.9</v>
      </c>
      <c r="L904">
        <v>301.52</v>
      </c>
      <c r="M904">
        <v>226.14</v>
      </c>
      <c r="N904"/>
      <c r="O904">
        <v>201805</v>
      </c>
      <c r="P904">
        <v>201806</v>
      </c>
      <c r="Q904" s="9">
        <f t="shared" si="28"/>
        <v>0</v>
      </c>
      <c r="R904">
        <v>2018</v>
      </c>
      <c r="S904">
        <v>2018</v>
      </c>
      <c r="T904" t="s">
        <v>281</v>
      </c>
      <c r="U904" s="14">
        <f t="shared" si="29"/>
        <v>226.14</v>
      </c>
    </row>
    <row r="905" spans="1:21" x14ac:dyDescent="0.25">
      <c r="A905" t="s">
        <v>6</v>
      </c>
      <c r="B905" t="s">
        <v>7</v>
      </c>
      <c r="C905" t="s">
        <v>24</v>
      </c>
      <c r="D905" t="s">
        <v>25</v>
      </c>
      <c r="E905" t="s">
        <v>10</v>
      </c>
      <c r="F905" t="s">
        <v>26</v>
      </c>
      <c r="G905" s="9">
        <v>67.03</v>
      </c>
      <c r="H905" s="9">
        <v>10.054500000000001</v>
      </c>
      <c r="I905">
        <v>10.054500000000001</v>
      </c>
      <c r="J905">
        <v>6.7030000000000003</v>
      </c>
      <c r="K905">
        <v>16.7575</v>
      </c>
      <c r="L905">
        <v>13.406000000000001</v>
      </c>
      <c r="M905">
        <v>10.054500000000001</v>
      </c>
      <c r="N905"/>
      <c r="O905">
        <v>201805</v>
      </c>
      <c r="P905">
        <v>201806</v>
      </c>
      <c r="Q905" s="9">
        <f t="shared" ref="Q905:Q968" si="30">N905*-1</f>
        <v>0</v>
      </c>
      <c r="R905">
        <v>2018</v>
      </c>
      <c r="S905">
        <v>2018</v>
      </c>
      <c r="T905" t="s">
        <v>281</v>
      </c>
      <c r="U905" s="14">
        <f t="shared" si="29"/>
        <v>10.054500000000001</v>
      </c>
    </row>
    <row r="906" spans="1:21" x14ac:dyDescent="0.25">
      <c r="A906" t="s">
        <v>6</v>
      </c>
      <c r="B906" t="s">
        <v>7</v>
      </c>
      <c r="C906" t="s">
        <v>196</v>
      </c>
      <c r="D906" t="s">
        <v>345</v>
      </c>
      <c r="E906" t="s">
        <v>10</v>
      </c>
      <c r="F906" t="s">
        <v>346</v>
      </c>
      <c r="G906" s="9">
        <v>43364.79</v>
      </c>
      <c r="H906" s="9">
        <v>6504.7184999999999</v>
      </c>
      <c r="I906">
        <v>6504.7184999999999</v>
      </c>
      <c r="J906">
        <v>4336.4790000000003</v>
      </c>
      <c r="K906">
        <v>10841.1975</v>
      </c>
      <c r="L906">
        <v>8672.9580000000005</v>
      </c>
      <c r="M906">
        <v>6504.7184999999999</v>
      </c>
      <c r="N906"/>
      <c r="O906">
        <v>201805</v>
      </c>
      <c r="P906">
        <v>201806</v>
      </c>
      <c r="Q906" s="9">
        <f t="shared" si="30"/>
        <v>0</v>
      </c>
      <c r="R906">
        <v>2018</v>
      </c>
      <c r="S906">
        <v>2018</v>
      </c>
      <c r="T906" t="s">
        <v>281</v>
      </c>
      <c r="U906" s="14">
        <f t="shared" si="29"/>
        <v>6504.7184999999999</v>
      </c>
    </row>
    <row r="907" spans="1:21" x14ac:dyDescent="0.25">
      <c r="A907" t="s">
        <v>6</v>
      </c>
      <c r="B907" t="s">
        <v>7</v>
      </c>
      <c r="C907" t="s">
        <v>500</v>
      </c>
      <c r="D907" t="s">
        <v>359</v>
      </c>
      <c r="E907" t="s">
        <v>10</v>
      </c>
      <c r="F907" t="s">
        <v>360</v>
      </c>
      <c r="G907" s="9">
        <v>18239.63</v>
      </c>
      <c r="H907" s="9">
        <v>2735.9445000000001</v>
      </c>
      <c r="I907">
        <v>2735.9445000000001</v>
      </c>
      <c r="J907">
        <v>1823.963</v>
      </c>
      <c r="K907">
        <v>4559.9075000000003</v>
      </c>
      <c r="L907">
        <v>3647.9259999999999</v>
      </c>
      <c r="M907">
        <v>2735.9445000000001</v>
      </c>
      <c r="N907"/>
      <c r="O907">
        <v>201805</v>
      </c>
      <c r="P907">
        <v>201806</v>
      </c>
      <c r="Q907" s="9">
        <f t="shared" si="30"/>
        <v>0</v>
      </c>
      <c r="R907">
        <v>2018</v>
      </c>
      <c r="S907">
        <v>2018</v>
      </c>
      <c r="T907" t="s">
        <v>281</v>
      </c>
      <c r="U907" s="14">
        <f t="shared" si="29"/>
        <v>2735.9445000000001</v>
      </c>
    </row>
    <row r="908" spans="1:21" x14ac:dyDescent="0.25">
      <c r="A908" t="s">
        <v>6</v>
      </c>
      <c r="B908" t="s">
        <v>7</v>
      </c>
      <c r="C908" t="s">
        <v>382</v>
      </c>
      <c r="D908" t="s">
        <v>383</v>
      </c>
      <c r="E908" t="s">
        <v>10</v>
      </c>
      <c r="F908" t="s">
        <v>384</v>
      </c>
      <c r="G908" s="9">
        <v>16975</v>
      </c>
      <c r="H908" s="9">
        <v>2546.25</v>
      </c>
      <c r="I908">
        <v>2546.25</v>
      </c>
      <c r="J908">
        <v>1697.5</v>
      </c>
      <c r="K908">
        <v>4243.75</v>
      </c>
      <c r="L908">
        <v>3395</v>
      </c>
      <c r="M908">
        <v>2546.25</v>
      </c>
      <c r="N908"/>
      <c r="O908">
        <v>201805</v>
      </c>
      <c r="P908">
        <v>201806</v>
      </c>
      <c r="Q908" s="9">
        <f t="shared" si="30"/>
        <v>0</v>
      </c>
      <c r="R908">
        <v>2018</v>
      </c>
      <c r="S908">
        <v>2018</v>
      </c>
      <c r="T908" t="s">
        <v>281</v>
      </c>
      <c r="U908" s="14">
        <f t="shared" si="29"/>
        <v>2546.25</v>
      </c>
    </row>
    <row r="909" spans="1:21" x14ac:dyDescent="0.25">
      <c r="A909" t="s">
        <v>6</v>
      </c>
      <c r="B909" t="s">
        <v>7</v>
      </c>
      <c r="C909" t="s">
        <v>501</v>
      </c>
      <c r="D909" t="s">
        <v>392</v>
      </c>
      <c r="E909" t="s">
        <v>10</v>
      </c>
      <c r="F909" t="s">
        <v>393</v>
      </c>
      <c r="G909" s="9">
        <v>1940.61</v>
      </c>
      <c r="H909" s="9">
        <v>291.0915</v>
      </c>
      <c r="I909">
        <v>291.0915</v>
      </c>
      <c r="J909">
        <v>194.06100000000001</v>
      </c>
      <c r="K909">
        <v>485.15249999999997</v>
      </c>
      <c r="L909">
        <v>388.12200000000001</v>
      </c>
      <c r="M909">
        <v>291.0915</v>
      </c>
      <c r="N909"/>
      <c r="O909">
        <v>201805</v>
      </c>
      <c r="P909">
        <v>201806</v>
      </c>
      <c r="Q909" s="9">
        <f t="shared" si="30"/>
        <v>0</v>
      </c>
      <c r="R909">
        <v>2018</v>
      </c>
      <c r="S909">
        <v>2018</v>
      </c>
      <c r="T909" t="s">
        <v>281</v>
      </c>
      <c r="U909" s="14">
        <f t="shared" si="29"/>
        <v>291.0915</v>
      </c>
    </row>
    <row r="910" spans="1:21" x14ac:dyDescent="0.25">
      <c r="A910" t="s">
        <v>6</v>
      </c>
      <c r="B910" t="s">
        <v>7</v>
      </c>
      <c r="C910" t="s">
        <v>463</v>
      </c>
      <c r="D910" t="s">
        <v>464</v>
      </c>
      <c r="E910" t="s">
        <v>10</v>
      </c>
      <c r="F910" t="s">
        <v>465</v>
      </c>
      <c r="G910" s="9">
        <v>35050.6</v>
      </c>
      <c r="H910" s="9">
        <v>5257.59</v>
      </c>
      <c r="I910">
        <v>5257.59</v>
      </c>
      <c r="J910">
        <v>3505.06</v>
      </c>
      <c r="K910">
        <v>8762.65</v>
      </c>
      <c r="L910">
        <v>7010.12</v>
      </c>
      <c r="M910">
        <v>5257.59</v>
      </c>
      <c r="N910"/>
      <c r="O910">
        <v>201805</v>
      </c>
      <c r="P910">
        <v>201806</v>
      </c>
      <c r="Q910" s="9">
        <f t="shared" si="30"/>
        <v>0</v>
      </c>
      <c r="R910">
        <v>2018</v>
      </c>
      <c r="S910">
        <v>2018</v>
      </c>
      <c r="T910" t="s">
        <v>281</v>
      </c>
      <c r="U910" s="14">
        <f t="shared" si="29"/>
        <v>5257.59</v>
      </c>
    </row>
    <row r="911" spans="1:21" x14ac:dyDescent="0.25">
      <c r="A911" t="s">
        <v>6</v>
      </c>
      <c r="B911" t="s">
        <v>7</v>
      </c>
      <c r="C911" t="s">
        <v>54</v>
      </c>
      <c r="D911" t="s">
        <v>55</v>
      </c>
      <c r="E911" t="s">
        <v>10</v>
      </c>
      <c r="F911" t="s">
        <v>56</v>
      </c>
      <c r="G911" s="9">
        <v>132873.04</v>
      </c>
      <c r="H911" s="9">
        <v>19930.955999999998</v>
      </c>
      <c r="I911">
        <v>19930.955999999998</v>
      </c>
      <c r="J911">
        <v>13287.304</v>
      </c>
      <c r="K911">
        <v>33218.26</v>
      </c>
      <c r="L911">
        <v>26574.608</v>
      </c>
      <c r="M911">
        <v>19930.955999999998</v>
      </c>
      <c r="N911"/>
      <c r="O911">
        <v>201805</v>
      </c>
      <c r="P911">
        <v>201806</v>
      </c>
      <c r="Q911" s="9">
        <f t="shared" si="30"/>
        <v>0</v>
      </c>
      <c r="R911">
        <v>2018</v>
      </c>
      <c r="S911">
        <v>2018</v>
      </c>
      <c r="T911" t="s">
        <v>281</v>
      </c>
      <c r="U911" s="14">
        <f t="shared" si="29"/>
        <v>19930.955999999998</v>
      </c>
    </row>
    <row r="912" spans="1:21" x14ac:dyDescent="0.25">
      <c r="A912" t="s">
        <v>60</v>
      </c>
      <c r="B912" t="s">
        <v>61</v>
      </c>
      <c r="C912" t="s">
        <v>496</v>
      </c>
      <c r="D912" t="s">
        <v>497</v>
      </c>
      <c r="E912" t="s">
        <v>10</v>
      </c>
      <c r="F912" t="s">
        <v>498</v>
      </c>
      <c r="G912" s="9">
        <v>14895.49</v>
      </c>
      <c r="H912" s="9">
        <v>2234.3235</v>
      </c>
      <c r="I912">
        <v>2234.3235</v>
      </c>
      <c r="J912">
        <v>1489.549</v>
      </c>
      <c r="K912">
        <v>3723.8724999999999</v>
      </c>
      <c r="L912">
        <v>2979.098</v>
      </c>
      <c r="M912">
        <v>2234.3235</v>
      </c>
      <c r="N912"/>
      <c r="O912">
        <v>201805</v>
      </c>
      <c r="P912">
        <v>201806</v>
      </c>
      <c r="Q912" s="9">
        <f t="shared" si="30"/>
        <v>0</v>
      </c>
      <c r="R912">
        <v>2018</v>
      </c>
      <c r="S912">
        <v>2018</v>
      </c>
      <c r="T912" t="s">
        <v>281</v>
      </c>
      <c r="U912" s="14">
        <f t="shared" si="29"/>
        <v>2234.3235</v>
      </c>
    </row>
    <row r="913" spans="1:21" x14ac:dyDescent="0.25">
      <c r="A913" t="s">
        <v>60</v>
      </c>
      <c r="B913" t="s">
        <v>61</v>
      </c>
      <c r="C913" t="s">
        <v>157</v>
      </c>
      <c r="D913" t="s">
        <v>158</v>
      </c>
      <c r="E913" t="s">
        <v>10</v>
      </c>
      <c r="F913" t="s">
        <v>159</v>
      </c>
      <c r="G913" s="9">
        <v>14233.85</v>
      </c>
      <c r="H913" s="9">
        <v>2135.0774999999999</v>
      </c>
      <c r="I913">
        <v>2135.0774999999999</v>
      </c>
      <c r="J913">
        <v>1423.385</v>
      </c>
      <c r="K913">
        <v>3558.4625000000001</v>
      </c>
      <c r="L913">
        <v>2846.77</v>
      </c>
      <c r="M913">
        <v>2135.0774999999999</v>
      </c>
      <c r="N913"/>
      <c r="O913">
        <v>201805</v>
      </c>
      <c r="P913">
        <v>201806</v>
      </c>
      <c r="Q913" s="9">
        <f t="shared" si="30"/>
        <v>0</v>
      </c>
      <c r="R913">
        <v>2018</v>
      </c>
      <c r="S913">
        <v>2018</v>
      </c>
      <c r="T913" t="s">
        <v>281</v>
      </c>
      <c r="U913" s="14">
        <f t="shared" si="29"/>
        <v>2135.0774999999999</v>
      </c>
    </row>
    <row r="914" spans="1:21" x14ac:dyDescent="0.25">
      <c r="A914" t="s">
        <v>60</v>
      </c>
      <c r="B914" t="s">
        <v>61</v>
      </c>
      <c r="C914" t="s">
        <v>502</v>
      </c>
      <c r="D914" t="s">
        <v>503</v>
      </c>
      <c r="E914" t="s">
        <v>10</v>
      </c>
      <c r="F914" t="s">
        <v>504</v>
      </c>
      <c r="G914" s="9">
        <v>0</v>
      </c>
      <c r="H914" s="9">
        <v>0</v>
      </c>
      <c r="I914">
        <v>0</v>
      </c>
      <c r="J914">
        <v>0</v>
      </c>
      <c r="K914">
        <v>0</v>
      </c>
      <c r="L914">
        <v>0</v>
      </c>
      <c r="M914">
        <v>0</v>
      </c>
      <c r="N914"/>
      <c r="O914">
        <v>201805</v>
      </c>
      <c r="P914">
        <v>201806</v>
      </c>
      <c r="Q914" s="9">
        <f t="shared" si="30"/>
        <v>0</v>
      </c>
      <c r="R914">
        <v>2018</v>
      </c>
      <c r="S914">
        <v>2018</v>
      </c>
      <c r="T914" t="s">
        <v>281</v>
      </c>
      <c r="U914" s="14">
        <f t="shared" si="29"/>
        <v>0</v>
      </c>
    </row>
    <row r="915" spans="1:21" x14ac:dyDescent="0.25">
      <c r="A915" t="s">
        <v>60</v>
      </c>
      <c r="B915" t="s">
        <v>61</v>
      </c>
      <c r="C915" t="s">
        <v>442</v>
      </c>
      <c r="D915" t="s">
        <v>443</v>
      </c>
      <c r="E915" t="s">
        <v>10</v>
      </c>
      <c r="F915" t="s">
        <v>444</v>
      </c>
      <c r="G915" s="9">
        <v>274.91000000000003</v>
      </c>
      <c r="H915" s="9">
        <v>41.236499999999999</v>
      </c>
      <c r="I915">
        <v>41.236499999999999</v>
      </c>
      <c r="J915">
        <v>27.491</v>
      </c>
      <c r="K915">
        <v>68.727500000000006</v>
      </c>
      <c r="L915">
        <v>54.981999999999999</v>
      </c>
      <c r="M915">
        <v>41.236499999999999</v>
      </c>
      <c r="N915"/>
      <c r="O915">
        <v>201805</v>
      </c>
      <c r="P915">
        <v>201806</v>
      </c>
      <c r="Q915" s="9">
        <f t="shared" si="30"/>
        <v>0</v>
      </c>
      <c r="R915">
        <v>2018</v>
      </c>
      <c r="S915">
        <v>2018</v>
      </c>
      <c r="T915" t="s">
        <v>281</v>
      </c>
      <c r="U915" s="14">
        <f t="shared" si="29"/>
        <v>41.236499999999999</v>
      </c>
    </row>
    <row r="916" spans="1:21" x14ac:dyDescent="0.25">
      <c r="A916" t="s">
        <v>60</v>
      </c>
      <c r="B916" t="s">
        <v>61</v>
      </c>
      <c r="C916" t="s">
        <v>480</v>
      </c>
      <c r="D916" t="s">
        <v>481</v>
      </c>
      <c r="E916" t="s">
        <v>10</v>
      </c>
      <c r="F916" t="s">
        <v>482</v>
      </c>
      <c r="G916" s="9">
        <v>825</v>
      </c>
      <c r="H916" s="9">
        <v>123.75</v>
      </c>
      <c r="I916">
        <v>123.75</v>
      </c>
      <c r="J916">
        <v>82.5</v>
      </c>
      <c r="K916">
        <v>206.25</v>
      </c>
      <c r="L916">
        <v>165</v>
      </c>
      <c r="M916">
        <v>123.75</v>
      </c>
      <c r="N916"/>
      <c r="O916">
        <v>201805</v>
      </c>
      <c r="P916">
        <v>201806</v>
      </c>
      <c r="Q916" s="9">
        <f t="shared" si="30"/>
        <v>0</v>
      </c>
      <c r="R916">
        <v>2018</v>
      </c>
      <c r="S916">
        <v>2018</v>
      </c>
      <c r="T916" t="s">
        <v>281</v>
      </c>
      <c r="U916" s="14">
        <f t="shared" si="29"/>
        <v>123.75</v>
      </c>
    </row>
    <row r="917" spans="1:21" x14ac:dyDescent="0.25">
      <c r="A917" t="s">
        <v>60</v>
      </c>
      <c r="B917" t="s">
        <v>61</v>
      </c>
      <c r="C917" t="s">
        <v>470</v>
      </c>
      <c r="D917" t="s">
        <v>483</v>
      </c>
      <c r="E917" t="s">
        <v>10</v>
      </c>
      <c r="F917" t="s">
        <v>484</v>
      </c>
      <c r="G917" s="9">
        <v>10370.11</v>
      </c>
      <c r="H917" s="9">
        <v>1555.5165</v>
      </c>
      <c r="I917">
        <v>1555.5165</v>
      </c>
      <c r="J917">
        <v>1037.011</v>
      </c>
      <c r="K917">
        <v>2592.5275000000001</v>
      </c>
      <c r="L917">
        <v>2074.0219999999999</v>
      </c>
      <c r="M917">
        <v>1555.5165</v>
      </c>
      <c r="N917"/>
      <c r="O917">
        <v>201805</v>
      </c>
      <c r="P917">
        <v>201806</v>
      </c>
      <c r="Q917" s="9">
        <f t="shared" si="30"/>
        <v>0</v>
      </c>
      <c r="R917">
        <v>2018</v>
      </c>
      <c r="S917">
        <v>2018</v>
      </c>
      <c r="T917" t="s">
        <v>281</v>
      </c>
      <c r="U917" s="14">
        <f t="shared" si="29"/>
        <v>1555.5165</v>
      </c>
    </row>
    <row r="918" spans="1:21" x14ac:dyDescent="0.25">
      <c r="A918" t="s">
        <v>60</v>
      </c>
      <c r="B918" t="s">
        <v>61</v>
      </c>
      <c r="C918" t="s">
        <v>446</v>
      </c>
      <c r="D918" t="s">
        <v>485</v>
      </c>
      <c r="E918" t="s">
        <v>10</v>
      </c>
      <c r="F918" t="s">
        <v>486</v>
      </c>
      <c r="G918" s="9">
        <v>301769.32</v>
      </c>
      <c r="H918" s="9">
        <v>45265.398000000001</v>
      </c>
      <c r="I918">
        <v>45265.398000000001</v>
      </c>
      <c r="J918">
        <v>30176.932000000001</v>
      </c>
      <c r="K918">
        <v>75442.33</v>
      </c>
      <c r="L918">
        <v>60353.864000000001</v>
      </c>
      <c r="M918">
        <v>45265.398000000001</v>
      </c>
      <c r="N918"/>
      <c r="O918">
        <v>201805</v>
      </c>
      <c r="P918">
        <v>201806</v>
      </c>
      <c r="Q918" s="9">
        <f t="shared" si="30"/>
        <v>0</v>
      </c>
      <c r="R918">
        <v>2018</v>
      </c>
      <c r="S918">
        <v>2018</v>
      </c>
      <c r="T918" t="s">
        <v>281</v>
      </c>
      <c r="U918" s="14">
        <f t="shared" si="29"/>
        <v>45265.398000000001</v>
      </c>
    </row>
    <row r="919" spans="1:21" x14ac:dyDescent="0.25">
      <c r="A919" t="s">
        <v>60</v>
      </c>
      <c r="B919" t="s">
        <v>61</v>
      </c>
      <c r="C919" t="s">
        <v>323</v>
      </c>
      <c r="D919" t="s">
        <v>324</v>
      </c>
      <c r="E919" t="s">
        <v>10</v>
      </c>
      <c r="F919" t="s">
        <v>325</v>
      </c>
      <c r="G919" s="9">
        <v>0</v>
      </c>
      <c r="H919" s="9">
        <v>0</v>
      </c>
      <c r="I919">
        <v>0</v>
      </c>
      <c r="J919">
        <v>0</v>
      </c>
      <c r="K919">
        <v>0</v>
      </c>
      <c r="L919">
        <v>0</v>
      </c>
      <c r="M919">
        <v>0</v>
      </c>
      <c r="N919">
        <v>0</v>
      </c>
      <c r="O919">
        <v>201805</v>
      </c>
      <c r="P919">
        <v>201806</v>
      </c>
      <c r="Q919" s="9">
        <f t="shared" si="30"/>
        <v>0</v>
      </c>
      <c r="R919">
        <v>2018</v>
      </c>
      <c r="S919">
        <v>2018</v>
      </c>
      <c r="T919" t="s">
        <v>281</v>
      </c>
      <c r="U919" s="14">
        <f t="shared" si="29"/>
        <v>0</v>
      </c>
    </row>
    <row r="920" spans="1:21" x14ac:dyDescent="0.25">
      <c r="A920" t="s">
        <v>60</v>
      </c>
      <c r="B920" t="s">
        <v>61</v>
      </c>
      <c r="C920" t="s">
        <v>499</v>
      </c>
      <c r="D920" t="s">
        <v>330</v>
      </c>
      <c r="E920" t="s">
        <v>10</v>
      </c>
      <c r="F920" t="s">
        <v>331</v>
      </c>
      <c r="G920" s="9">
        <v>23087.5</v>
      </c>
      <c r="H920" s="9">
        <v>3463.125</v>
      </c>
      <c r="I920">
        <v>3463.125</v>
      </c>
      <c r="J920">
        <v>2308.75</v>
      </c>
      <c r="K920">
        <v>5771.875</v>
      </c>
      <c r="L920">
        <v>4617.5</v>
      </c>
      <c r="M920">
        <v>3463.125</v>
      </c>
      <c r="N920"/>
      <c r="O920">
        <v>201805</v>
      </c>
      <c r="P920">
        <v>201806</v>
      </c>
      <c r="Q920" s="9">
        <f t="shared" si="30"/>
        <v>0</v>
      </c>
      <c r="R920">
        <v>2018</v>
      </c>
      <c r="S920">
        <v>2018</v>
      </c>
      <c r="T920" t="s">
        <v>281</v>
      </c>
      <c r="U920" s="14">
        <f t="shared" si="29"/>
        <v>3463.125</v>
      </c>
    </row>
    <row r="921" spans="1:21" x14ac:dyDescent="0.25">
      <c r="A921" t="s">
        <v>60</v>
      </c>
      <c r="B921" t="s">
        <v>61</v>
      </c>
      <c r="C921" t="s">
        <v>449</v>
      </c>
      <c r="D921" t="s">
        <v>450</v>
      </c>
      <c r="E921" t="s">
        <v>10</v>
      </c>
      <c r="F921" t="s">
        <v>451</v>
      </c>
      <c r="G921" s="9">
        <v>22064.639999999999</v>
      </c>
      <c r="H921" s="9">
        <v>3309.6959999999999</v>
      </c>
      <c r="I921">
        <v>3309.6959999999999</v>
      </c>
      <c r="J921">
        <v>2206.4639999999999</v>
      </c>
      <c r="K921">
        <v>5516.16</v>
      </c>
      <c r="L921">
        <v>4412.9279999999999</v>
      </c>
      <c r="M921">
        <v>3309.6959999999999</v>
      </c>
      <c r="N921">
        <v>3309.6959999999999</v>
      </c>
      <c r="O921">
        <v>201805</v>
      </c>
      <c r="P921">
        <v>201806</v>
      </c>
      <c r="Q921" s="9">
        <f t="shared" si="30"/>
        <v>-3309.6959999999999</v>
      </c>
      <c r="R921">
        <v>2018</v>
      </c>
      <c r="S921">
        <v>2018</v>
      </c>
      <c r="T921" t="s">
        <v>281</v>
      </c>
      <c r="U921" s="14">
        <f t="shared" si="29"/>
        <v>0</v>
      </c>
    </row>
    <row r="922" spans="1:21" x14ac:dyDescent="0.25">
      <c r="A922" t="s">
        <v>60</v>
      </c>
      <c r="B922" t="s">
        <v>61</v>
      </c>
      <c r="C922" t="s">
        <v>487</v>
      </c>
      <c r="D922" t="s">
        <v>488</v>
      </c>
      <c r="E922" t="s">
        <v>10</v>
      </c>
      <c r="F922" t="s">
        <v>489</v>
      </c>
      <c r="G922" s="9">
        <v>1507.6</v>
      </c>
      <c r="H922" s="9">
        <v>226.14</v>
      </c>
      <c r="I922">
        <v>226.14</v>
      </c>
      <c r="J922">
        <v>150.76</v>
      </c>
      <c r="K922">
        <v>376.9</v>
      </c>
      <c r="L922">
        <v>301.52</v>
      </c>
      <c r="M922">
        <v>226.14</v>
      </c>
      <c r="N922"/>
      <c r="O922">
        <v>201805</v>
      </c>
      <c r="P922">
        <v>201806</v>
      </c>
      <c r="Q922" s="9">
        <f t="shared" si="30"/>
        <v>0</v>
      </c>
      <c r="R922">
        <v>2018</v>
      </c>
      <c r="S922">
        <v>2018</v>
      </c>
      <c r="T922" t="s">
        <v>281</v>
      </c>
      <c r="U922" s="14">
        <f t="shared" si="29"/>
        <v>226.14</v>
      </c>
    </row>
    <row r="923" spans="1:21" x14ac:dyDescent="0.25">
      <c r="A923" t="s">
        <v>60</v>
      </c>
      <c r="B923" t="s">
        <v>61</v>
      </c>
      <c r="C923" t="s">
        <v>24</v>
      </c>
      <c r="D923" t="s">
        <v>25</v>
      </c>
      <c r="E923" t="s">
        <v>10</v>
      </c>
      <c r="F923" t="s">
        <v>26</v>
      </c>
      <c r="G923" s="9">
        <v>67.03</v>
      </c>
      <c r="H923" s="9">
        <v>10.054500000000001</v>
      </c>
      <c r="I923">
        <v>10.054500000000001</v>
      </c>
      <c r="J923">
        <v>6.7030000000000003</v>
      </c>
      <c r="K923">
        <v>16.7575</v>
      </c>
      <c r="L923">
        <v>13.406000000000001</v>
      </c>
      <c r="M923">
        <v>10.054500000000001</v>
      </c>
      <c r="N923"/>
      <c r="O923">
        <v>201805</v>
      </c>
      <c r="P923">
        <v>201806</v>
      </c>
      <c r="Q923" s="9">
        <f t="shared" si="30"/>
        <v>0</v>
      </c>
      <c r="R923">
        <v>2018</v>
      </c>
      <c r="S923">
        <v>2018</v>
      </c>
      <c r="T923" t="s">
        <v>281</v>
      </c>
      <c r="U923" s="14">
        <f t="shared" si="29"/>
        <v>10.054500000000001</v>
      </c>
    </row>
    <row r="924" spans="1:21" x14ac:dyDescent="0.25">
      <c r="A924" t="s">
        <v>60</v>
      </c>
      <c r="B924" t="s">
        <v>61</v>
      </c>
      <c r="C924" t="s">
        <v>196</v>
      </c>
      <c r="D924" t="s">
        <v>345</v>
      </c>
      <c r="E924" t="s">
        <v>10</v>
      </c>
      <c r="F924" t="s">
        <v>346</v>
      </c>
      <c r="G924" s="9">
        <v>43364.51</v>
      </c>
      <c r="H924" s="9">
        <v>6504.6764999999996</v>
      </c>
      <c r="I924">
        <v>6504.6764999999996</v>
      </c>
      <c r="J924">
        <v>4336.451</v>
      </c>
      <c r="K924">
        <v>10841.127500000001</v>
      </c>
      <c r="L924">
        <v>8672.902</v>
      </c>
      <c r="M924">
        <v>6504.6764999999996</v>
      </c>
      <c r="N924"/>
      <c r="O924">
        <v>201805</v>
      </c>
      <c r="P924">
        <v>201806</v>
      </c>
      <c r="Q924" s="9">
        <f t="shared" si="30"/>
        <v>0</v>
      </c>
      <c r="R924">
        <v>2018</v>
      </c>
      <c r="S924">
        <v>2018</v>
      </c>
      <c r="T924" t="s">
        <v>281</v>
      </c>
      <c r="U924" s="14">
        <f t="shared" si="29"/>
        <v>6504.6764999999996</v>
      </c>
    </row>
    <row r="925" spans="1:21" x14ac:dyDescent="0.25">
      <c r="A925" t="s">
        <v>60</v>
      </c>
      <c r="B925" t="s">
        <v>61</v>
      </c>
      <c r="C925" t="s">
        <v>500</v>
      </c>
      <c r="D925" t="s">
        <v>359</v>
      </c>
      <c r="E925" t="s">
        <v>10</v>
      </c>
      <c r="F925" t="s">
        <v>360</v>
      </c>
      <c r="G925" s="9">
        <v>18239.64</v>
      </c>
      <c r="H925" s="9">
        <v>2735.9459999999999</v>
      </c>
      <c r="I925">
        <v>2735.9459999999999</v>
      </c>
      <c r="J925">
        <v>1823.9639999999999</v>
      </c>
      <c r="K925">
        <v>4559.91</v>
      </c>
      <c r="L925">
        <v>3647.9279999999999</v>
      </c>
      <c r="M925">
        <v>2735.9459999999999</v>
      </c>
      <c r="N925"/>
      <c r="O925">
        <v>201805</v>
      </c>
      <c r="P925">
        <v>201806</v>
      </c>
      <c r="Q925" s="9">
        <f t="shared" si="30"/>
        <v>0</v>
      </c>
      <c r="R925">
        <v>2018</v>
      </c>
      <c r="S925">
        <v>2018</v>
      </c>
      <c r="T925" t="s">
        <v>281</v>
      </c>
      <c r="U925" s="14">
        <f t="shared" si="29"/>
        <v>2735.9459999999999</v>
      </c>
    </row>
    <row r="926" spans="1:21" x14ac:dyDescent="0.25">
      <c r="A926" t="s">
        <v>60</v>
      </c>
      <c r="B926" t="s">
        <v>61</v>
      </c>
      <c r="C926" t="s">
        <v>382</v>
      </c>
      <c r="D926" t="s">
        <v>383</v>
      </c>
      <c r="E926" t="s">
        <v>10</v>
      </c>
      <c r="F926" t="s">
        <v>384</v>
      </c>
      <c r="G926" s="9">
        <v>16975</v>
      </c>
      <c r="H926" s="9">
        <v>2546.25</v>
      </c>
      <c r="I926">
        <v>2546.25</v>
      </c>
      <c r="J926">
        <v>1697.5</v>
      </c>
      <c r="K926">
        <v>4243.75</v>
      </c>
      <c r="L926">
        <v>3395</v>
      </c>
      <c r="M926">
        <v>2546.25</v>
      </c>
      <c r="N926"/>
      <c r="O926">
        <v>201805</v>
      </c>
      <c r="P926">
        <v>201806</v>
      </c>
      <c r="Q926" s="9">
        <f t="shared" si="30"/>
        <v>0</v>
      </c>
      <c r="R926">
        <v>2018</v>
      </c>
      <c r="S926">
        <v>2018</v>
      </c>
      <c r="T926" t="s">
        <v>281</v>
      </c>
      <c r="U926" s="14">
        <f t="shared" si="29"/>
        <v>2546.25</v>
      </c>
    </row>
    <row r="927" spans="1:21" x14ac:dyDescent="0.25">
      <c r="A927" t="s">
        <v>60</v>
      </c>
      <c r="B927" t="s">
        <v>61</v>
      </c>
      <c r="C927" t="s">
        <v>501</v>
      </c>
      <c r="D927" t="s">
        <v>392</v>
      </c>
      <c r="E927" t="s">
        <v>10</v>
      </c>
      <c r="F927" t="s">
        <v>393</v>
      </c>
      <c r="G927" s="9">
        <v>1940.37</v>
      </c>
      <c r="H927" s="9">
        <v>291.05549999999999</v>
      </c>
      <c r="I927">
        <v>291.05549999999999</v>
      </c>
      <c r="J927">
        <v>194.03700000000001</v>
      </c>
      <c r="K927">
        <v>485.09249999999997</v>
      </c>
      <c r="L927">
        <v>388.07400000000001</v>
      </c>
      <c r="M927">
        <v>291.05549999999999</v>
      </c>
      <c r="N927"/>
      <c r="O927">
        <v>201805</v>
      </c>
      <c r="P927">
        <v>201806</v>
      </c>
      <c r="Q927" s="9">
        <f t="shared" si="30"/>
        <v>0</v>
      </c>
      <c r="R927">
        <v>2018</v>
      </c>
      <c r="S927">
        <v>2018</v>
      </c>
      <c r="T927" t="s">
        <v>281</v>
      </c>
      <c r="U927" s="14">
        <f t="shared" si="29"/>
        <v>291.05549999999999</v>
      </c>
    </row>
    <row r="928" spans="1:21" x14ac:dyDescent="0.25">
      <c r="A928" t="s">
        <v>60</v>
      </c>
      <c r="B928" t="s">
        <v>61</v>
      </c>
      <c r="C928" t="s">
        <v>463</v>
      </c>
      <c r="D928" t="s">
        <v>464</v>
      </c>
      <c r="E928" t="s">
        <v>10</v>
      </c>
      <c r="F928" t="s">
        <v>465</v>
      </c>
      <c r="G928" s="9">
        <v>35050.6</v>
      </c>
      <c r="H928" s="9">
        <v>5257.59</v>
      </c>
      <c r="I928">
        <v>5257.59</v>
      </c>
      <c r="J928">
        <v>3505.06</v>
      </c>
      <c r="K928">
        <v>8762.65</v>
      </c>
      <c r="L928">
        <v>7010.12</v>
      </c>
      <c r="M928">
        <v>5257.59</v>
      </c>
      <c r="N928"/>
      <c r="O928">
        <v>201805</v>
      </c>
      <c r="P928">
        <v>201806</v>
      </c>
      <c r="Q928" s="9">
        <f t="shared" si="30"/>
        <v>0</v>
      </c>
      <c r="R928">
        <v>2018</v>
      </c>
      <c r="S928">
        <v>2018</v>
      </c>
      <c r="T928" t="s">
        <v>281</v>
      </c>
      <c r="U928" s="14">
        <f t="shared" si="29"/>
        <v>5257.59</v>
      </c>
    </row>
    <row r="929" spans="1:21" x14ac:dyDescent="0.25">
      <c r="A929" t="s">
        <v>60</v>
      </c>
      <c r="B929" t="s">
        <v>61</v>
      </c>
      <c r="C929" t="s">
        <v>54</v>
      </c>
      <c r="D929" t="s">
        <v>55</v>
      </c>
      <c r="E929" t="s">
        <v>10</v>
      </c>
      <c r="F929" t="s">
        <v>56</v>
      </c>
      <c r="G929" s="9">
        <v>132872.97</v>
      </c>
      <c r="H929" s="9">
        <v>19930.945500000002</v>
      </c>
      <c r="I929">
        <v>19930.945500000002</v>
      </c>
      <c r="J929">
        <v>13287.297</v>
      </c>
      <c r="K929">
        <v>33218.2425</v>
      </c>
      <c r="L929">
        <v>26574.594000000001</v>
      </c>
      <c r="M929">
        <v>19930.945500000002</v>
      </c>
      <c r="N929"/>
      <c r="O929">
        <v>201805</v>
      </c>
      <c r="P929">
        <v>201806</v>
      </c>
      <c r="Q929" s="9">
        <f t="shared" si="30"/>
        <v>0</v>
      </c>
      <c r="R929">
        <v>2018</v>
      </c>
      <c r="S929">
        <v>2018</v>
      </c>
      <c r="T929" t="s">
        <v>281</v>
      </c>
      <c r="U929" s="14">
        <f t="shared" si="29"/>
        <v>19930.945500000002</v>
      </c>
    </row>
    <row r="930" spans="1:21" x14ac:dyDescent="0.25">
      <c r="A930" t="s">
        <v>6</v>
      </c>
      <c r="B930" t="s">
        <v>7</v>
      </c>
      <c r="C930" t="s">
        <v>442</v>
      </c>
      <c r="D930" t="s">
        <v>443</v>
      </c>
      <c r="E930" t="s">
        <v>10</v>
      </c>
      <c r="F930" t="s">
        <v>444</v>
      </c>
      <c r="G930" s="9">
        <v>3572</v>
      </c>
      <c r="H930" s="9">
        <v>535.79999999999995</v>
      </c>
      <c r="I930">
        <v>535.79999999999995</v>
      </c>
      <c r="J930">
        <v>357.2</v>
      </c>
      <c r="K930">
        <v>893</v>
      </c>
      <c r="L930">
        <v>714.4</v>
      </c>
      <c r="M930">
        <v>535.79999999999995</v>
      </c>
      <c r="O930">
        <v>201806</v>
      </c>
      <c r="P930">
        <v>201807</v>
      </c>
      <c r="Q930" s="9">
        <f t="shared" si="30"/>
        <v>0</v>
      </c>
      <c r="R930">
        <v>2018</v>
      </c>
      <c r="S930">
        <v>2018</v>
      </c>
      <c r="T930" t="s">
        <v>281</v>
      </c>
      <c r="U930" s="14">
        <f t="shared" si="29"/>
        <v>535.79999999999995</v>
      </c>
    </row>
    <row r="931" spans="1:21" x14ac:dyDescent="0.25">
      <c r="A931" t="s">
        <v>6</v>
      </c>
      <c r="B931" t="s">
        <v>7</v>
      </c>
      <c r="C931" t="s">
        <v>480</v>
      </c>
      <c r="D931" t="s">
        <v>481</v>
      </c>
      <c r="E931" t="s">
        <v>10</v>
      </c>
      <c r="F931" t="s">
        <v>482</v>
      </c>
      <c r="G931" s="9">
        <v>4950</v>
      </c>
      <c r="H931" s="9">
        <v>742.5</v>
      </c>
      <c r="I931">
        <v>742.5</v>
      </c>
      <c r="J931">
        <v>495</v>
      </c>
      <c r="K931">
        <v>1237.5</v>
      </c>
      <c r="L931">
        <v>990</v>
      </c>
      <c r="M931">
        <v>742.5</v>
      </c>
      <c r="O931">
        <v>201806</v>
      </c>
      <c r="P931">
        <v>201807</v>
      </c>
      <c r="Q931" s="9">
        <f t="shared" si="30"/>
        <v>0</v>
      </c>
      <c r="R931">
        <v>2018</v>
      </c>
      <c r="S931">
        <v>2018</v>
      </c>
      <c r="T931" t="s">
        <v>281</v>
      </c>
      <c r="U931" s="14">
        <f t="shared" si="29"/>
        <v>742.5</v>
      </c>
    </row>
    <row r="932" spans="1:21" x14ac:dyDescent="0.25">
      <c r="A932" t="s">
        <v>6</v>
      </c>
      <c r="B932" t="s">
        <v>7</v>
      </c>
      <c r="C932" t="s">
        <v>470</v>
      </c>
      <c r="D932" t="s">
        <v>483</v>
      </c>
      <c r="E932" t="s">
        <v>10</v>
      </c>
      <c r="F932" t="s">
        <v>484</v>
      </c>
      <c r="G932" s="9">
        <v>161480.47</v>
      </c>
      <c r="H932" s="9">
        <v>24222.070500000002</v>
      </c>
      <c r="I932">
        <v>24222.070500000002</v>
      </c>
      <c r="J932">
        <v>16148.047</v>
      </c>
      <c r="K932">
        <v>40370.1175</v>
      </c>
      <c r="L932">
        <v>32296.094000000001</v>
      </c>
      <c r="M932">
        <v>24222.070500000002</v>
      </c>
      <c r="O932">
        <v>201806</v>
      </c>
      <c r="P932">
        <v>201807</v>
      </c>
      <c r="Q932" s="9">
        <f t="shared" si="30"/>
        <v>0</v>
      </c>
      <c r="R932">
        <v>2018</v>
      </c>
      <c r="S932">
        <v>2018</v>
      </c>
      <c r="T932" t="s">
        <v>281</v>
      </c>
      <c r="U932" s="14">
        <f t="shared" si="29"/>
        <v>24222.070500000002</v>
      </c>
    </row>
    <row r="933" spans="1:21" x14ac:dyDescent="0.25">
      <c r="A933" t="s">
        <v>6</v>
      </c>
      <c r="B933" t="s">
        <v>7</v>
      </c>
      <c r="C933" t="s">
        <v>446</v>
      </c>
      <c r="D933" t="s">
        <v>485</v>
      </c>
      <c r="E933" t="s">
        <v>10</v>
      </c>
      <c r="F933" t="s">
        <v>486</v>
      </c>
      <c r="G933" s="9">
        <v>203437.36</v>
      </c>
      <c r="H933" s="9">
        <v>30515.603999999999</v>
      </c>
      <c r="I933">
        <v>30515.603999999999</v>
      </c>
      <c r="J933">
        <v>20343.736000000001</v>
      </c>
      <c r="K933">
        <v>50859.34</v>
      </c>
      <c r="L933">
        <v>40687.472000000002</v>
      </c>
      <c r="M933">
        <v>30515.603999999999</v>
      </c>
      <c r="O933">
        <v>201806</v>
      </c>
      <c r="P933">
        <v>201807</v>
      </c>
      <c r="Q933" s="9">
        <f t="shared" si="30"/>
        <v>0</v>
      </c>
      <c r="R933">
        <v>2018</v>
      </c>
      <c r="S933">
        <v>2018</v>
      </c>
      <c r="T933" t="s">
        <v>281</v>
      </c>
      <c r="U933" s="14">
        <f t="shared" si="29"/>
        <v>30515.603999999999</v>
      </c>
    </row>
    <row r="934" spans="1:21" x14ac:dyDescent="0.25">
      <c r="A934" t="s">
        <v>6</v>
      </c>
      <c r="B934" t="s">
        <v>7</v>
      </c>
      <c r="C934" t="s">
        <v>323</v>
      </c>
      <c r="D934" t="s">
        <v>324</v>
      </c>
      <c r="E934" t="s">
        <v>10</v>
      </c>
      <c r="F934" t="s">
        <v>325</v>
      </c>
      <c r="G934" s="9">
        <v>0.01</v>
      </c>
      <c r="H934" s="9">
        <v>1.5E-3</v>
      </c>
      <c r="I934">
        <v>1.5E-3</v>
      </c>
      <c r="J934">
        <v>1E-3</v>
      </c>
      <c r="K934">
        <v>2.5000000000000001E-3</v>
      </c>
      <c r="L934">
        <v>2E-3</v>
      </c>
      <c r="M934">
        <v>1.5E-3</v>
      </c>
      <c r="N934" s="9">
        <v>1.5E-3</v>
      </c>
      <c r="O934">
        <v>201806</v>
      </c>
      <c r="P934">
        <v>201807</v>
      </c>
      <c r="Q934" s="9">
        <f t="shared" si="30"/>
        <v>-1.5E-3</v>
      </c>
      <c r="R934">
        <v>2018</v>
      </c>
      <c r="S934">
        <v>2018</v>
      </c>
      <c r="T934" t="s">
        <v>281</v>
      </c>
      <c r="U934" s="14">
        <f t="shared" si="29"/>
        <v>0</v>
      </c>
    </row>
    <row r="935" spans="1:21" x14ac:dyDescent="0.25">
      <c r="A935" t="s">
        <v>6</v>
      </c>
      <c r="B935" t="s">
        <v>7</v>
      </c>
      <c r="C935" t="s">
        <v>449</v>
      </c>
      <c r="D935" t="s">
        <v>450</v>
      </c>
      <c r="E935" t="s">
        <v>10</v>
      </c>
      <c r="F935" t="s">
        <v>451</v>
      </c>
      <c r="G935" s="9">
        <v>2186.29</v>
      </c>
      <c r="H935" s="9">
        <v>327.94349999999997</v>
      </c>
      <c r="I935">
        <v>327.94349999999997</v>
      </c>
      <c r="J935">
        <v>218.62899999999999</v>
      </c>
      <c r="K935">
        <v>546.57249999999999</v>
      </c>
      <c r="L935">
        <v>437.25799999999998</v>
      </c>
      <c r="M935">
        <v>327.94349999999997</v>
      </c>
      <c r="N935" s="9">
        <v>327.94349999999997</v>
      </c>
      <c r="O935">
        <v>201806</v>
      </c>
      <c r="P935">
        <v>201807</v>
      </c>
      <c r="Q935" s="9">
        <f t="shared" si="30"/>
        <v>-327.94349999999997</v>
      </c>
      <c r="R935">
        <v>2018</v>
      </c>
      <c r="S935">
        <v>2018</v>
      </c>
      <c r="T935" t="s">
        <v>281</v>
      </c>
      <c r="U935" s="14">
        <f t="shared" si="29"/>
        <v>0</v>
      </c>
    </row>
    <row r="936" spans="1:21" x14ac:dyDescent="0.25">
      <c r="A936" t="s">
        <v>6</v>
      </c>
      <c r="B936" t="s">
        <v>7</v>
      </c>
      <c r="C936" t="s">
        <v>505</v>
      </c>
      <c r="D936" t="s">
        <v>488</v>
      </c>
      <c r="E936" t="s">
        <v>10</v>
      </c>
      <c r="F936" t="s">
        <v>489</v>
      </c>
      <c r="G936" s="9">
        <v>9.9999999999909103E-3</v>
      </c>
      <c r="H936" s="9">
        <v>1.49999999999864E-3</v>
      </c>
      <c r="I936">
        <v>1.49999999999864E-3</v>
      </c>
      <c r="J936">
        <v>9.9999999999909103E-4</v>
      </c>
      <c r="K936">
        <v>2.4999999999977302E-3</v>
      </c>
      <c r="L936">
        <v>1.9999999999981799E-3</v>
      </c>
      <c r="M936">
        <v>1.49999999999864E-3</v>
      </c>
      <c r="O936">
        <v>201806</v>
      </c>
      <c r="P936">
        <v>201807</v>
      </c>
      <c r="Q936" s="9">
        <f t="shared" si="30"/>
        <v>0</v>
      </c>
      <c r="R936">
        <v>2018</v>
      </c>
      <c r="S936">
        <v>2018</v>
      </c>
      <c r="T936" t="s">
        <v>281</v>
      </c>
      <c r="U936" s="14">
        <f t="shared" si="29"/>
        <v>1.49999999999864E-3</v>
      </c>
    </row>
    <row r="937" spans="1:21" x14ac:dyDescent="0.25">
      <c r="A937" t="s">
        <v>6</v>
      </c>
      <c r="B937" t="s">
        <v>7</v>
      </c>
      <c r="C937" t="s">
        <v>487</v>
      </c>
      <c r="D937" t="s">
        <v>488</v>
      </c>
      <c r="E937" t="s">
        <v>10</v>
      </c>
      <c r="F937" t="s">
        <v>489</v>
      </c>
      <c r="G937" s="9">
        <v>4120.01</v>
      </c>
      <c r="H937" s="9">
        <v>618.00149999999996</v>
      </c>
      <c r="I937">
        <v>618.00149999999996</v>
      </c>
      <c r="J937">
        <v>412.00099999999998</v>
      </c>
      <c r="K937">
        <v>1030.0025000000001</v>
      </c>
      <c r="L937">
        <v>824.00199999999995</v>
      </c>
      <c r="M937">
        <v>618.00149999999996</v>
      </c>
      <c r="O937">
        <v>201806</v>
      </c>
      <c r="P937">
        <v>201807</v>
      </c>
      <c r="Q937" s="9">
        <f t="shared" si="30"/>
        <v>0</v>
      </c>
      <c r="R937">
        <v>2018</v>
      </c>
      <c r="S937">
        <v>2018</v>
      </c>
      <c r="T937" t="s">
        <v>281</v>
      </c>
      <c r="U937" s="14">
        <f t="shared" si="29"/>
        <v>618.00149999999996</v>
      </c>
    </row>
    <row r="938" spans="1:21" x14ac:dyDescent="0.25">
      <c r="A938" t="s">
        <v>6</v>
      </c>
      <c r="B938" t="s">
        <v>7</v>
      </c>
      <c r="C938" t="s">
        <v>24</v>
      </c>
      <c r="D938" t="s">
        <v>25</v>
      </c>
      <c r="E938" t="s">
        <v>10</v>
      </c>
      <c r="F938" t="s">
        <v>26</v>
      </c>
      <c r="G938" s="9">
        <v>42.93</v>
      </c>
      <c r="H938" s="9">
        <v>6.4394999999999998</v>
      </c>
      <c r="I938">
        <v>6.4394999999999998</v>
      </c>
      <c r="J938">
        <v>4.2930000000000001</v>
      </c>
      <c r="K938">
        <v>10.7325</v>
      </c>
      <c r="L938">
        <v>8.5860000000000003</v>
      </c>
      <c r="M938">
        <v>6.4394999999999998</v>
      </c>
      <c r="O938">
        <v>201806</v>
      </c>
      <c r="P938">
        <v>201807</v>
      </c>
      <c r="Q938" s="9">
        <f t="shared" si="30"/>
        <v>0</v>
      </c>
      <c r="R938">
        <v>2018</v>
      </c>
      <c r="S938">
        <v>2018</v>
      </c>
      <c r="T938" t="s">
        <v>281</v>
      </c>
      <c r="U938" s="14">
        <f t="shared" si="29"/>
        <v>6.4394999999999998</v>
      </c>
    </row>
    <row r="939" spans="1:21" x14ac:dyDescent="0.25">
      <c r="A939" t="s">
        <v>6</v>
      </c>
      <c r="B939" t="s">
        <v>7</v>
      </c>
      <c r="C939" t="s">
        <v>196</v>
      </c>
      <c r="D939" t="s">
        <v>345</v>
      </c>
      <c r="E939" t="s">
        <v>10</v>
      </c>
      <c r="F939" t="s">
        <v>346</v>
      </c>
      <c r="G939" s="9">
        <v>3866.18</v>
      </c>
      <c r="H939" s="9">
        <v>579.92700000000002</v>
      </c>
      <c r="I939">
        <v>579.92700000000002</v>
      </c>
      <c r="J939">
        <v>386.61799999999999</v>
      </c>
      <c r="K939">
        <v>966.54499999999996</v>
      </c>
      <c r="L939">
        <v>773.23599999999999</v>
      </c>
      <c r="M939">
        <v>579.92700000000002</v>
      </c>
      <c r="O939">
        <v>201806</v>
      </c>
      <c r="P939">
        <v>201807</v>
      </c>
      <c r="Q939" s="9">
        <f t="shared" si="30"/>
        <v>0</v>
      </c>
      <c r="R939">
        <v>2018</v>
      </c>
      <c r="S939">
        <v>2018</v>
      </c>
      <c r="T939" t="s">
        <v>281</v>
      </c>
      <c r="U939" s="14">
        <f t="shared" si="29"/>
        <v>579.92700000000002</v>
      </c>
    </row>
    <row r="940" spans="1:21" x14ac:dyDescent="0.25">
      <c r="A940" t="s">
        <v>6</v>
      </c>
      <c r="B940" t="s">
        <v>7</v>
      </c>
      <c r="C940" t="s">
        <v>506</v>
      </c>
      <c r="D940" t="s">
        <v>507</v>
      </c>
      <c r="E940" t="s">
        <v>10</v>
      </c>
      <c r="F940" t="s">
        <v>508</v>
      </c>
      <c r="G940" s="9">
        <v>129403.8</v>
      </c>
      <c r="H940" s="9">
        <v>19410.57</v>
      </c>
      <c r="I940">
        <v>19410.57</v>
      </c>
      <c r="J940">
        <v>12940.38</v>
      </c>
      <c r="K940">
        <v>32350.95</v>
      </c>
      <c r="L940">
        <v>25880.76</v>
      </c>
      <c r="M940">
        <v>19410.57</v>
      </c>
      <c r="N940" s="9">
        <v>19410.57</v>
      </c>
      <c r="O940">
        <v>201806</v>
      </c>
      <c r="P940">
        <v>201807</v>
      </c>
      <c r="Q940" s="9">
        <f t="shared" si="30"/>
        <v>-19410.57</v>
      </c>
      <c r="R940">
        <v>2018</v>
      </c>
      <c r="S940">
        <v>2018</v>
      </c>
      <c r="T940" t="s">
        <v>281</v>
      </c>
      <c r="U940" s="14">
        <f t="shared" si="29"/>
        <v>0</v>
      </c>
    </row>
    <row r="941" spans="1:21" x14ac:dyDescent="0.25">
      <c r="A941" t="s">
        <v>6</v>
      </c>
      <c r="B941" t="s">
        <v>7</v>
      </c>
      <c r="C941" t="s">
        <v>452</v>
      </c>
      <c r="D941" t="s">
        <v>453</v>
      </c>
      <c r="E941" t="s">
        <v>10</v>
      </c>
      <c r="F941" t="s">
        <v>454</v>
      </c>
      <c r="G941" s="9">
        <v>257.60000000000002</v>
      </c>
      <c r="H941" s="9">
        <v>38.64</v>
      </c>
      <c r="I941">
        <v>38.64</v>
      </c>
      <c r="J941">
        <v>25.76</v>
      </c>
      <c r="K941">
        <v>64.400000000000006</v>
      </c>
      <c r="L941">
        <v>51.52</v>
      </c>
      <c r="M941">
        <v>38.64</v>
      </c>
      <c r="O941">
        <v>201806</v>
      </c>
      <c r="P941">
        <v>201807</v>
      </c>
      <c r="Q941" s="9">
        <f t="shared" si="30"/>
        <v>0</v>
      </c>
      <c r="R941">
        <v>2018</v>
      </c>
      <c r="S941">
        <v>2018</v>
      </c>
      <c r="T941" t="s">
        <v>281</v>
      </c>
      <c r="U941" s="14">
        <f t="shared" si="29"/>
        <v>38.64</v>
      </c>
    </row>
    <row r="942" spans="1:21" x14ac:dyDescent="0.25">
      <c r="A942" t="s">
        <v>6</v>
      </c>
      <c r="B942" t="s">
        <v>7</v>
      </c>
      <c r="C942" t="s">
        <v>509</v>
      </c>
      <c r="D942" t="s">
        <v>510</v>
      </c>
      <c r="E942" t="s">
        <v>10</v>
      </c>
      <c r="F942" t="s">
        <v>511</v>
      </c>
      <c r="G942" s="9">
        <v>16469.87</v>
      </c>
      <c r="H942" s="9">
        <v>2470.4805000000001</v>
      </c>
      <c r="I942">
        <v>2470.4805000000001</v>
      </c>
      <c r="J942">
        <v>1646.9870000000001</v>
      </c>
      <c r="K942">
        <v>4117.4674999999997</v>
      </c>
      <c r="L942">
        <v>3293.9740000000002</v>
      </c>
      <c r="M942">
        <v>2470.4805000000001</v>
      </c>
      <c r="O942">
        <v>201806</v>
      </c>
      <c r="P942">
        <v>201807</v>
      </c>
      <c r="Q942" s="9">
        <f t="shared" si="30"/>
        <v>0</v>
      </c>
      <c r="R942">
        <v>2018</v>
      </c>
      <c r="S942">
        <v>2018</v>
      </c>
      <c r="T942" t="s">
        <v>281</v>
      </c>
      <c r="U942" s="14">
        <f t="shared" si="29"/>
        <v>2470.4805000000001</v>
      </c>
    </row>
    <row r="943" spans="1:21" x14ac:dyDescent="0.25">
      <c r="A943" t="s">
        <v>6</v>
      </c>
      <c r="B943" t="s">
        <v>7</v>
      </c>
      <c r="C943" t="s">
        <v>460</v>
      </c>
      <c r="D943" t="s">
        <v>461</v>
      </c>
      <c r="E943" t="s">
        <v>10</v>
      </c>
      <c r="F943" t="s">
        <v>462</v>
      </c>
      <c r="G943" s="9">
        <v>38597.5</v>
      </c>
      <c r="H943" s="9">
        <v>5789.625</v>
      </c>
      <c r="I943">
        <v>5789.625</v>
      </c>
      <c r="J943">
        <v>3859.75</v>
      </c>
      <c r="K943">
        <v>9649.375</v>
      </c>
      <c r="L943">
        <v>7719.5</v>
      </c>
      <c r="M943">
        <v>5789.625</v>
      </c>
      <c r="N943" s="9">
        <v>5789.625</v>
      </c>
      <c r="O943">
        <v>201806</v>
      </c>
      <c r="P943">
        <v>201807</v>
      </c>
      <c r="Q943" s="9">
        <f t="shared" si="30"/>
        <v>-5789.625</v>
      </c>
      <c r="R943">
        <v>2018</v>
      </c>
      <c r="S943">
        <v>2018</v>
      </c>
      <c r="T943" t="s">
        <v>281</v>
      </c>
      <c r="U943" s="14">
        <f t="shared" si="29"/>
        <v>0</v>
      </c>
    </row>
    <row r="944" spans="1:21" x14ac:dyDescent="0.25">
      <c r="A944" t="s">
        <v>6</v>
      </c>
      <c r="B944" t="s">
        <v>7</v>
      </c>
      <c r="C944" t="s">
        <v>501</v>
      </c>
      <c r="D944" t="s">
        <v>392</v>
      </c>
      <c r="E944" t="s">
        <v>10</v>
      </c>
      <c r="F944" t="s">
        <v>393</v>
      </c>
      <c r="G944" s="9">
        <v>5336.3</v>
      </c>
      <c r="H944" s="9">
        <v>800.44500000000005</v>
      </c>
      <c r="I944">
        <v>800.44500000000005</v>
      </c>
      <c r="J944">
        <v>533.63</v>
      </c>
      <c r="K944">
        <v>1334.075</v>
      </c>
      <c r="L944">
        <v>1067.26</v>
      </c>
      <c r="M944">
        <v>800.44500000000005</v>
      </c>
      <c r="O944">
        <v>201806</v>
      </c>
      <c r="P944">
        <v>201807</v>
      </c>
      <c r="Q944" s="9">
        <f t="shared" si="30"/>
        <v>0</v>
      </c>
      <c r="R944">
        <v>2018</v>
      </c>
      <c r="S944">
        <v>2018</v>
      </c>
      <c r="T944" t="s">
        <v>281</v>
      </c>
      <c r="U944" s="14">
        <f t="shared" si="29"/>
        <v>800.44500000000005</v>
      </c>
    </row>
    <row r="945" spans="1:21" x14ac:dyDescent="0.25">
      <c r="A945" t="s">
        <v>6</v>
      </c>
      <c r="B945" t="s">
        <v>7</v>
      </c>
      <c r="C945" t="s">
        <v>512</v>
      </c>
      <c r="D945" t="s">
        <v>395</v>
      </c>
      <c r="E945" t="s">
        <v>10</v>
      </c>
      <c r="F945" t="s">
        <v>396</v>
      </c>
      <c r="G945" s="9">
        <v>4361</v>
      </c>
      <c r="H945" s="9">
        <v>654.15</v>
      </c>
      <c r="I945">
        <v>654.15</v>
      </c>
      <c r="J945">
        <v>436.1</v>
      </c>
      <c r="K945">
        <v>1090.25</v>
      </c>
      <c r="L945">
        <v>872.2</v>
      </c>
      <c r="M945">
        <v>654.15</v>
      </c>
      <c r="O945">
        <v>201806</v>
      </c>
      <c r="P945">
        <v>201807</v>
      </c>
      <c r="Q945" s="9">
        <f t="shared" si="30"/>
        <v>0</v>
      </c>
      <c r="R945">
        <v>2018</v>
      </c>
      <c r="S945">
        <v>2018</v>
      </c>
      <c r="T945" t="s">
        <v>281</v>
      </c>
      <c r="U945" s="14">
        <f t="shared" si="29"/>
        <v>654.15</v>
      </c>
    </row>
    <row r="946" spans="1:21" x14ac:dyDescent="0.25">
      <c r="A946" t="s">
        <v>6</v>
      </c>
      <c r="B946" t="s">
        <v>7</v>
      </c>
      <c r="C946" t="s">
        <v>463</v>
      </c>
      <c r="D946" t="s">
        <v>464</v>
      </c>
      <c r="E946" t="s">
        <v>10</v>
      </c>
      <c r="F946" t="s">
        <v>465</v>
      </c>
      <c r="G946" s="9">
        <v>698.099999999999</v>
      </c>
      <c r="H946" s="9">
        <v>104.715</v>
      </c>
      <c r="I946">
        <v>104.715</v>
      </c>
      <c r="J946">
        <v>69.809999999999903</v>
      </c>
      <c r="K946">
        <v>174.52500000000001</v>
      </c>
      <c r="L946">
        <v>139.62</v>
      </c>
      <c r="M946">
        <v>104.715</v>
      </c>
      <c r="O946">
        <v>201806</v>
      </c>
      <c r="P946">
        <v>201807</v>
      </c>
      <c r="Q946" s="9">
        <f t="shared" si="30"/>
        <v>0</v>
      </c>
      <c r="R946">
        <v>2018</v>
      </c>
      <c r="S946">
        <v>2018</v>
      </c>
      <c r="T946" t="s">
        <v>281</v>
      </c>
      <c r="U946" s="14">
        <f t="shared" si="29"/>
        <v>104.715</v>
      </c>
    </row>
    <row r="947" spans="1:21" x14ac:dyDescent="0.25">
      <c r="A947" t="s">
        <v>6</v>
      </c>
      <c r="B947" t="s">
        <v>7</v>
      </c>
      <c r="C947" t="s">
        <v>513</v>
      </c>
      <c r="D947" t="s">
        <v>514</v>
      </c>
      <c r="E947" t="s">
        <v>10</v>
      </c>
      <c r="F947" t="s">
        <v>515</v>
      </c>
      <c r="G947" s="9">
        <v>12554.07</v>
      </c>
      <c r="H947" s="9">
        <v>1883.1105</v>
      </c>
      <c r="I947">
        <v>1883.1105</v>
      </c>
      <c r="J947">
        <v>1255.4069999999999</v>
      </c>
      <c r="K947">
        <v>3138.5174999999999</v>
      </c>
      <c r="L947">
        <v>2510.8139999999999</v>
      </c>
      <c r="M947">
        <v>1883.1105</v>
      </c>
      <c r="N947" s="9">
        <v>1883.1105</v>
      </c>
      <c r="O947">
        <v>201806</v>
      </c>
      <c r="P947">
        <v>201807</v>
      </c>
      <c r="Q947" s="9">
        <f t="shared" si="30"/>
        <v>-1883.1105</v>
      </c>
      <c r="R947">
        <v>2018</v>
      </c>
      <c r="S947">
        <v>2018</v>
      </c>
      <c r="T947" t="s">
        <v>281</v>
      </c>
      <c r="U947" s="14">
        <f t="shared" si="29"/>
        <v>0</v>
      </c>
    </row>
    <row r="948" spans="1:21" x14ac:dyDescent="0.25">
      <c r="A948" t="s">
        <v>6</v>
      </c>
      <c r="B948" t="s">
        <v>7</v>
      </c>
      <c r="C948" t="s">
        <v>54</v>
      </c>
      <c r="D948" t="s">
        <v>55</v>
      </c>
      <c r="E948" t="s">
        <v>10</v>
      </c>
      <c r="F948" t="s">
        <v>56</v>
      </c>
      <c r="G948" s="9">
        <v>981515.69</v>
      </c>
      <c r="H948" s="9">
        <v>147227.3535</v>
      </c>
      <c r="I948">
        <v>147227.3535</v>
      </c>
      <c r="J948">
        <v>98151.569000000003</v>
      </c>
      <c r="K948">
        <v>245378.92249999999</v>
      </c>
      <c r="L948">
        <v>196303.13800000001</v>
      </c>
      <c r="M948">
        <v>147227.3535</v>
      </c>
      <c r="O948">
        <v>201806</v>
      </c>
      <c r="P948">
        <v>201807</v>
      </c>
      <c r="Q948" s="9">
        <f t="shared" si="30"/>
        <v>0</v>
      </c>
      <c r="R948">
        <v>2018</v>
      </c>
      <c r="S948">
        <v>2018</v>
      </c>
      <c r="T948" t="s">
        <v>281</v>
      </c>
      <c r="U948" s="14">
        <f t="shared" si="29"/>
        <v>147227.3535</v>
      </c>
    </row>
    <row r="949" spans="1:21" x14ac:dyDescent="0.25">
      <c r="A949" t="s">
        <v>60</v>
      </c>
      <c r="B949" t="s">
        <v>61</v>
      </c>
      <c r="C949" t="s">
        <v>157</v>
      </c>
      <c r="D949" t="s">
        <v>158</v>
      </c>
      <c r="E949" t="s">
        <v>10</v>
      </c>
      <c r="F949" t="s">
        <v>159</v>
      </c>
      <c r="G949" s="9">
        <v>11008.12</v>
      </c>
      <c r="H949" s="9">
        <v>1651.2180000000001</v>
      </c>
      <c r="I949">
        <v>1651.2180000000001</v>
      </c>
      <c r="J949">
        <v>1100.8119999999999</v>
      </c>
      <c r="K949">
        <v>2752.03</v>
      </c>
      <c r="L949">
        <v>2201.6239999999998</v>
      </c>
      <c r="M949">
        <v>1651.2180000000001</v>
      </c>
      <c r="O949">
        <v>201806</v>
      </c>
      <c r="P949">
        <v>201807</v>
      </c>
      <c r="Q949" s="9">
        <f t="shared" si="30"/>
        <v>0</v>
      </c>
      <c r="R949">
        <v>2018</v>
      </c>
      <c r="S949">
        <v>2018</v>
      </c>
      <c r="T949" t="s">
        <v>281</v>
      </c>
      <c r="U949" s="14">
        <f t="shared" si="29"/>
        <v>1651.2180000000001</v>
      </c>
    </row>
    <row r="950" spans="1:21" x14ac:dyDescent="0.25">
      <c r="A950" t="s">
        <v>60</v>
      </c>
      <c r="B950" t="s">
        <v>61</v>
      </c>
      <c r="C950" t="s">
        <v>442</v>
      </c>
      <c r="D950" t="s">
        <v>443</v>
      </c>
      <c r="E950" t="s">
        <v>10</v>
      </c>
      <c r="F950" t="s">
        <v>444</v>
      </c>
      <c r="G950" s="9">
        <v>3572</v>
      </c>
      <c r="H950" s="9">
        <v>535.79999999999995</v>
      </c>
      <c r="I950">
        <v>535.79999999999995</v>
      </c>
      <c r="J950">
        <v>357.2</v>
      </c>
      <c r="K950">
        <v>893</v>
      </c>
      <c r="L950">
        <v>714.4</v>
      </c>
      <c r="M950">
        <v>535.79999999999995</v>
      </c>
      <c r="O950">
        <v>201806</v>
      </c>
      <c r="P950">
        <v>201807</v>
      </c>
      <c r="Q950" s="9">
        <f t="shared" si="30"/>
        <v>0</v>
      </c>
      <c r="R950">
        <v>2018</v>
      </c>
      <c r="S950">
        <v>2018</v>
      </c>
      <c r="T950" t="s">
        <v>281</v>
      </c>
      <c r="U950" s="14">
        <f t="shared" si="29"/>
        <v>535.79999999999995</v>
      </c>
    </row>
    <row r="951" spans="1:21" x14ac:dyDescent="0.25">
      <c r="A951" t="s">
        <v>60</v>
      </c>
      <c r="B951" t="s">
        <v>61</v>
      </c>
      <c r="C951" t="s">
        <v>455</v>
      </c>
      <c r="D951" t="s">
        <v>428</v>
      </c>
      <c r="E951" t="s">
        <v>10</v>
      </c>
      <c r="F951" t="s">
        <v>429</v>
      </c>
      <c r="G951" s="9">
        <v>33726.959999999999</v>
      </c>
      <c r="H951" s="9">
        <v>5059.0439999999999</v>
      </c>
      <c r="I951">
        <v>5059.0439999999999</v>
      </c>
      <c r="J951">
        <v>3372.6959999999999</v>
      </c>
      <c r="K951">
        <v>8431.74</v>
      </c>
      <c r="L951">
        <v>6745.3919999999998</v>
      </c>
      <c r="M951">
        <v>5059.0439999999999</v>
      </c>
      <c r="O951">
        <v>201806</v>
      </c>
      <c r="P951">
        <v>201807</v>
      </c>
      <c r="Q951" s="9">
        <f t="shared" si="30"/>
        <v>0</v>
      </c>
      <c r="R951">
        <v>2018</v>
      </c>
      <c r="S951">
        <v>2018</v>
      </c>
      <c r="T951" t="s">
        <v>281</v>
      </c>
      <c r="U951" s="14">
        <f t="shared" si="29"/>
        <v>5059.0439999999999</v>
      </c>
    </row>
    <row r="952" spans="1:21" x14ac:dyDescent="0.25">
      <c r="A952" t="s">
        <v>60</v>
      </c>
      <c r="B952" t="s">
        <v>61</v>
      </c>
      <c r="C952" t="s">
        <v>480</v>
      </c>
      <c r="D952" t="s">
        <v>481</v>
      </c>
      <c r="E952" t="s">
        <v>10</v>
      </c>
      <c r="F952" t="s">
        <v>482</v>
      </c>
      <c r="G952" s="9">
        <v>4950</v>
      </c>
      <c r="H952" s="9">
        <v>742.5</v>
      </c>
      <c r="I952">
        <v>742.5</v>
      </c>
      <c r="J952">
        <v>495</v>
      </c>
      <c r="K952">
        <v>1237.5</v>
      </c>
      <c r="L952">
        <v>990</v>
      </c>
      <c r="M952">
        <v>742.5</v>
      </c>
      <c r="O952">
        <v>201806</v>
      </c>
      <c r="P952">
        <v>201807</v>
      </c>
      <c r="Q952" s="9">
        <f t="shared" si="30"/>
        <v>0</v>
      </c>
      <c r="R952">
        <v>2018</v>
      </c>
      <c r="S952">
        <v>2018</v>
      </c>
      <c r="T952" t="s">
        <v>281</v>
      </c>
      <c r="U952" s="14">
        <f t="shared" si="29"/>
        <v>742.5</v>
      </c>
    </row>
    <row r="953" spans="1:21" x14ac:dyDescent="0.25">
      <c r="A953" t="s">
        <v>60</v>
      </c>
      <c r="B953" t="s">
        <v>61</v>
      </c>
      <c r="C953" t="s">
        <v>470</v>
      </c>
      <c r="D953" t="s">
        <v>483</v>
      </c>
      <c r="E953" t="s">
        <v>10</v>
      </c>
      <c r="F953" t="s">
        <v>484</v>
      </c>
      <c r="G953" s="9">
        <v>161480.44</v>
      </c>
      <c r="H953" s="9">
        <v>24222.065999999999</v>
      </c>
      <c r="I953">
        <v>24222.065999999999</v>
      </c>
      <c r="J953">
        <v>16148.044</v>
      </c>
      <c r="K953">
        <v>40370.11</v>
      </c>
      <c r="L953">
        <v>32296.088</v>
      </c>
      <c r="M953">
        <v>24222.065999999999</v>
      </c>
      <c r="O953">
        <v>201806</v>
      </c>
      <c r="P953">
        <v>201807</v>
      </c>
      <c r="Q953" s="9">
        <f t="shared" si="30"/>
        <v>0</v>
      </c>
      <c r="R953">
        <v>2018</v>
      </c>
      <c r="S953">
        <v>2018</v>
      </c>
      <c r="T953" t="s">
        <v>281</v>
      </c>
      <c r="U953" s="14">
        <f t="shared" si="29"/>
        <v>24222.065999999999</v>
      </c>
    </row>
    <row r="954" spans="1:21" x14ac:dyDescent="0.25">
      <c r="A954" t="s">
        <v>60</v>
      </c>
      <c r="B954" t="s">
        <v>61</v>
      </c>
      <c r="C954" t="s">
        <v>446</v>
      </c>
      <c r="D954" t="s">
        <v>485</v>
      </c>
      <c r="E954" t="s">
        <v>10</v>
      </c>
      <c r="F954" t="s">
        <v>486</v>
      </c>
      <c r="G954" s="9">
        <v>203437.29</v>
      </c>
      <c r="H954" s="9">
        <v>30515.593499999999</v>
      </c>
      <c r="I954">
        <v>30515.593499999999</v>
      </c>
      <c r="J954">
        <v>20343.728999999999</v>
      </c>
      <c r="K954">
        <v>50859.322500000002</v>
      </c>
      <c r="L954">
        <v>40687.457999999999</v>
      </c>
      <c r="M954">
        <v>30515.593499999999</v>
      </c>
      <c r="O954">
        <v>201806</v>
      </c>
      <c r="P954">
        <v>201807</v>
      </c>
      <c r="Q954" s="9">
        <f t="shared" si="30"/>
        <v>0</v>
      </c>
      <c r="R954">
        <v>2018</v>
      </c>
      <c r="S954">
        <v>2018</v>
      </c>
      <c r="T954" t="s">
        <v>281</v>
      </c>
      <c r="U954" s="14">
        <f t="shared" si="29"/>
        <v>30515.593499999999</v>
      </c>
    </row>
    <row r="955" spans="1:21" x14ac:dyDescent="0.25">
      <c r="A955" t="s">
        <v>60</v>
      </c>
      <c r="B955" t="s">
        <v>61</v>
      </c>
      <c r="C955" t="s">
        <v>323</v>
      </c>
      <c r="D955" t="s">
        <v>324</v>
      </c>
      <c r="E955" t="s">
        <v>10</v>
      </c>
      <c r="F955" t="s">
        <v>325</v>
      </c>
      <c r="G955" s="9">
        <v>0</v>
      </c>
      <c r="H955" s="9">
        <v>0</v>
      </c>
      <c r="I955">
        <v>0</v>
      </c>
      <c r="J955">
        <v>0</v>
      </c>
      <c r="K955">
        <v>0</v>
      </c>
      <c r="L955">
        <v>0</v>
      </c>
      <c r="M955">
        <v>0</v>
      </c>
      <c r="N955" s="9">
        <v>0</v>
      </c>
      <c r="O955">
        <v>201806</v>
      </c>
      <c r="P955">
        <v>201807</v>
      </c>
      <c r="Q955" s="9">
        <f t="shared" si="30"/>
        <v>0</v>
      </c>
      <c r="R955">
        <v>2018</v>
      </c>
      <c r="S955">
        <v>2018</v>
      </c>
      <c r="T955" t="s">
        <v>281</v>
      </c>
      <c r="U955" s="14">
        <f t="shared" si="29"/>
        <v>0</v>
      </c>
    </row>
    <row r="956" spans="1:21" x14ac:dyDescent="0.25">
      <c r="A956" t="s">
        <v>60</v>
      </c>
      <c r="B956" t="s">
        <v>61</v>
      </c>
      <c r="C956" t="s">
        <v>449</v>
      </c>
      <c r="D956" t="s">
        <v>450</v>
      </c>
      <c r="E956" t="s">
        <v>10</v>
      </c>
      <c r="F956" t="s">
        <v>451</v>
      </c>
      <c r="G956" s="9">
        <v>2186.29</v>
      </c>
      <c r="H956" s="9">
        <v>327.94349999999997</v>
      </c>
      <c r="I956">
        <v>327.94349999999997</v>
      </c>
      <c r="J956">
        <v>218.62899999999999</v>
      </c>
      <c r="K956">
        <v>546.57249999999999</v>
      </c>
      <c r="L956">
        <v>437.25799999999998</v>
      </c>
      <c r="M956">
        <v>327.94349999999997</v>
      </c>
      <c r="N956" s="9">
        <v>327.94349999999997</v>
      </c>
      <c r="O956">
        <v>201806</v>
      </c>
      <c r="P956">
        <v>201807</v>
      </c>
      <c r="Q956" s="9">
        <f t="shared" si="30"/>
        <v>-327.94349999999997</v>
      </c>
      <c r="R956">
        <v>2018</v>
      </c>
      <c r="S956">
        <v>2018</v>
      </c>
      <c r="T956" t="s">
        <v>281</v>
      </c>
      <c r="U956" s="14">
        <f t="shared" si="29"/>
        <v>0</v>
      </c>
    </row>
    <row r="957" spans="1:21" x14ac:dyDescent="0.25">
      <c r="A957" t="s">
        <v>60</v>
      </c>
      <c r="B957" t="s">
        <v>61</v>
      </c>
      <c r="C957" t="s">
        <v>505</v>
      </c>
      <c r="D957" t="s">
        <v>488</v>
      </c>
      <c r="E957" t="s">
        <v>10</v>
      </c>
      <c r="F957" t="s">
        <v>489</v>
      </c>
      <c r="G957" s="9">
        <v>0</v>
      </c>
      <c r="H957" s="9">
        <v>0</v>
      </c>
      <c r="I957">
        <v>0</v>
      </c>
      <c r="J957">
        <v>0</v>
      </c>
      <c r="K957">
        <v>0</v>
      </c>
      <c r="L957">
        <v>0</v>
      </c>
      <c r="M957">
        <v>0</v>
      </c>
      <c r="O957">
        <v>201806</v>
      </c>
      <c r="P957">
        <v>201807</v>
      </c>
      <c r="Q957" s="9">
        <f t="shared" si="30"/>
        <v>0</v>
      </c>
      <c r="R957">
        <v>2018</v>
      </c>
      <c r="S957">
        <v>2018</v>
      </c>
      <c r="T957" t="s">
        <v>281</v>
      </c>
      <c r="U957" s="14">
        <f t="shared" si="29"/>
        <v>0</v>
      </c>
    </row>
    <row r="958" spans="1:21" x14ac:dyDescent="0.25">
      <c r="A958" t="s">
        <v>60</v>
      </c>
      <c r="B958" t="s">
        <v>61</v>
      </c>
      <c r="C958" t="s">
        <v>487</v>
      </c>
      <c r="D958" t="s">
        <v>488</v>
      </c>
      <c r="E958" t="s">
        <v>10</v>
      </c>
      <c r="F958" t="s">
        <v>489</v>
      </c>
      <c r="G958" s="9">
        <v>4119.9799999999996</v>
      </c>
      <c r="H958" s="9">
        <v>617.99699999999996</v>
      </c>
      <c r="I958">
        <v>617.99699999999996</v>
      </c>
      <c r="J958">
        <v>411.99799999999999</v>
      </c>
      <c r="K958">
        <v>1029.9949999999999</v>
      </c>
      <c r="L958">
        <v>823.99599999999998</v>
      </c>
      <c r="M958">
        <v>617.99699999999996</v>
      </c>
      <c r="O958">
        <v>201806</v>
      </c>
      <c r="P958">
        <v>201807</v>
      </c>
      <c r="Q958" s="9">
        <f t="shared" si="30"/>
        <v>0</v>
      </c>
      <c r="R958">
        <v>2018</v>
      </c>
      <c r="S958">
        <v>2018</v>
      </c>
      <c r="T958" t="s">
        <v>281</v>
      </c>
      <c r="U958" s="14">
        <f t="shared" si="29"/>
        <v>617.99699999999996</v>
      </c>
    </row>
    <row r="959" spans="1:21" x14ac:dyDescent="0.25">
      <c r="A959" t="s">
        <v>60</v>
      </c>
      <c r="B959" t="s">
        <v>61</v>
      </c>
      <c r="C959" t="s">
        <v>24</v>
      </c>
      <c r="D959" t="s">
        <v>25</v>
      </c>
      <c r="E959" t="s">
        <v>10</v>
      </c>
      <c r="F959" t="s">
        <v>26</v>
      </c>
      <c r="G959" s="9">
        <v>42.93</v>
      </c>
      <c r="H959" s="9">
        <v>6.4394999999999998</v>
      </c>
      <c r="I959">
        <v>6.4394999999999998</v>
      </c>
      <c r="J959">
        <v>4.2930000000000001</v>
      </c>
      <c r="K959">
        <v>10.7325</v>
      </c>
      <c r="L959">
        <v>8.5860000000000003</v>
      </c>
      <c r="M959">
        <v>6.4394999999999998</v>
      </c>
      <c r="O959">
        <v>201806</v>
      </c>
      <c r="P959">
        <v>201807</v>
      </c>
      <c r="Q959" s="9">
        <f t="shared" si="30"/>
        <v>0</v>
      </c>
      <c r="R959">
        <v>2018</v>
      </c>
      <c r="S959">
        <v>2018</v>
      </c>
      <c r="T959" t="s">
        <v>281</v>
      </c>
      <c r="U959" s="14">
        <f t="shared" si="29"/>
        <v>6.4394999999999998</v>
      </c>
    </row>
    <row r="960" spans="1:21" x14ac:dyDescent="0.25">
      <c r="A960" t="s">
        <v>60</v>
      </c>
      <c r="B960" t="s">
        <v>61</v>
      </c>
      <c r="C960" t="s">
        <v>196</v>
      </c>
      <c r="D960" t="s">
        <v>345</v>
      </c>
      <c r="E960" t="s">
        <v>10</v>
      </c>
      <c r="F960" t="s">
        <v>346</v>
      </c>
      <c r="G960" s="9">
        <v>3866.18</v>
      </c>
      <c r="H960" s="9">
        <v>579.92700000000002</v>
      </c>
      <c r="I960">
        <v>579.92700000000002</v>
      </c>
      <c r="J960">
        <v>386.61799999999999</v>
      </c>
      <c r="K960">
        <v>966.54499999999996</v>
      </c>
      <c r="L960">
        <v>773.23599999999999</v>
      </c>
      <c r="M960">
        <v>579.92700000000002</v>
      </c>
      <c r="O960">
        <v>201806</v>
      </c>
      <c r="P960">
        <v>201807</v>
      </c>
      <c r="Q960" s="9">
        <f t="shared" si="30"/>
        <v>0</v>
      </c>
      <c r="R960">
        <v>2018</v>
      </c>
      <c r="S960">
        <v>2018</v>
      </c>
      <c r="T960" t="s">
        <v>281</v>
      </c>
      <c r="U960" s="14">
        <f t="shared" si="29"/>
        <v>579.92700000000002</v>
      </c>
    </row>
    <row r="961" spans="1:21" x14ac:dyDescent="0.25">
      <c r="A961" t="s">
        <v>60</v>
      </c>
      <c r="B961" t="s">
        <v>61</v>
      </c>
      <c r="C961" t="s">
        <v>452</v>
      </c>
      <c r="D961" t="s">
        <v>453</v>
      </c>
      <c r="E961" t="s">
        <v>10</v>
      </c>
      <c r="F961" t="s">
        <v>454</v>
      </c>
      <c r="G961" s="9">
        <v>257.61</v>
      </c>
      <c r="H961" s="9">
        <v>38.641500000000001</v>
      </c>
      <c r="I961">
        <v>38.641500000000001</v>
      </c>
      <c r="J961">
        <v>25.760999999999999</v>
      </c>
      <c r="K961">
        <v>64.402500000000003</v>
      </c>
      <c r="L961">
        <v>51.521999999999998</v>
      </c>
      <c r="M961">
        <v>38.641500000000001</v>
      </c>
      <c r="O961">
        <v>201806</v>
      </c>
      <c r="P961">
        <v>201807</v>
      </c>
      <c r="Q961" s="9">
        <f t="shared" si="30"/>
        <v>0</v>
      </c>
      <c r="R961">
        <v>2018</v>
      </c>
      <c r="S961">
        <v>2018</v>
      </c>
      <c r="T961" t="s">
        <v>281</v>
      </c>
      <c r="U961" s="14">
        <f t="shared" si="29"/>
        <v>38.641500000000001</v>
      </c>
    </row>
    <row r="962" spans="1:21" x14ac:dyDescent="0.25">
      <c r="A962" t="s">
        <v>60</v>
      </c>
      <c r="B962" t="s">
        <v>61</v>
      </c>
      <c r="C962" t="s">
        <v>509</v>
      </c>
      <c r="D962" t="s">
        <v>510</v>
      </c>
      <c r="E962" t="s">
        <v>10</v>
      </c>
      <c r="F962" t="s">
        <v>511</v>
      </c>
      <c r="G962" s="9">
        <v>16469.87</v>
      </c>
      <c r="H962" s="9">
        <v>2470.4805000000001</v>
      </c>
      <c r="I962">
        <v>2470.4805000000001</v>
      </c>
      <c r="J962">
        <v>1646.9870000000001</v>
      </c>
      <c r="K962">
        <v>4117.4674999999997</v>
      </c>
      <c r="L962">
        <v>3293.9740000000002</v>
      </c>
      <c r="M962">
        <v>2470.4805000000001</v>
      </c>
      <c r="O962">
        <v>201806</v>
      </c>
      <c r="P962">
        <v>201807</v>
      </c>
      <c r="Q962" s="9">
        <f t="shared" si="30"/>
        <v>0</v>
      </c>
      <c r="R962">
        <v>2018</v>
      </c>
      <c r="S962">
        <v>2018</v>
      </c>
      <c r="T962" t="s">
        <v>281</v>
      </c>
      <c r="U962" s="14">
        <f t="shared" si="29"/>
        <v>2470.4805000000001</v>
      </c>
    </row>
    <row r="963" spans="1:21" x14ac:dyDescent="0.25">
      <c r="A963" t="s">
        <v>60</v>
      </c>
      <c r="B963" t="s">
        <v>61</v>
      </c>
      <c r="C963" t="s">
        <v>460</v>
      </c>
      <c r="D963" t="s">
        <v>461</v>
      </c>
      <c r="E963" t="s">
        <v>10</v>
      </c>
      <c r="F963" t="s">
        <v>462</v>
      </c>
      <c r="G963" s="9">
        <v>38597.5</v>
      </c>
      <c r="H963" s="9">
        <v>5789.625</v>
      </c>
      <c r="I963">
        <v>5789.625</v>
      </c>
      <c r="J963">
        <v>3859.75</v>
      </c>
      <c r="K963">
        <v>9649.375</v>
      </c>
      <c r="L963">
        <v>7719.5</v>
      </c>
      <c r="M963">
        <v>5789.625</v>
      </c>
      <c r="N963" s="9">
        <v>5789.625</v>
      </c>
      <c r="O963">
        <v>201806</v>
      </c>
      <c r="P963">
        <v>201807</v>
      </c>
      <c r="Q963" s="9">
        <f t="shared" si="30"/>
        <v>-5789.625</v>
      </c>
      <c r="R963">
        <v>2018</v>
      </c>
      <c r="S963">
        <v>2018</v>
      </c>
      <c r="T963" t="s">
        <v>281</v>
      </c>
      <c r="U963" s="14">
        <f t="shared" ref="U963:U1026" si="31">H963+Q963</f>
        <v>0</v>
      </c>
    </row>
    <row r="964" spans="1:21" x14ac:dyDescent="0.25">
      <c r="A964" t="s">
        <v>60</v>
      </c>
      <c r="B964" t="s">
        <v>61</v>
      </c>
      <c r="C964" t="s">
        <v>501</v>
      </c>
      <c r="D964" t="s">
        <v>392</v>
      </c>
      <c r="E964" t="s">
        <v>10</v>
      </c>
      <c r="F964" t="s">
        <v>393</v>
      </c>
      <c r="G964" s="9">
        <v>5335.91</v>
      </c>
      <c r="H964" s="9">
        <v>800.38649999999996</v>
      </c>
      <c r="I964">
        <v>800.38649999999996</v>
      </c>
      <c r="J964">
        <v>533.59100000000001</v>
      </c>
      <c r="K964">
        <v>1333.9775</v>
      </c>
      <c r="L964">
        <v>1067.182</v>
      </c>
      <c r="M964">
        <v>800.38649999999996</v>
      </c>
      <c r="O964">
        <v>201806</v>
      </c>
      <c r="P964">
        <v>201807</v>
      </c>
      <c r="Q964" s="9">
        <f t="shared" si="30"/>
        <v>0</v>
      </c>
      <c r="R964">
        <v>2018</v>
      </c>
      <c r="S964">
        <v>2018</v>
      </c>
      <c r="T964" t="s">
        <v>281</v>
      </c>
      <c r="U964" s="14">
        <f t="shared" si="31"/>
        <v>800.38649999999996</v>
      </c>
    </row>
    <row r="965" spans="1:21" x14ac:dyDescent="0.25">
      <c r="A965" t="s">
        <v>60</v>
      </c>
      <c r="B965" t="s">
        <v>61</v>
      </c>
      <c r="C965" t="s">
        <v>512</v>
      </c>
      <c r="D965" t="s">
        <v>395</v>
      </c>
      <c r="E965" t="s">
        <v>10</v>
      </c>
      <c r="F965" t="s">
        <v>396</v>
      </c>
      <c r="G965" s="9">
        <v>4361</v>
      </c>
      <c r="H965" s="9">
        <v>654.15</v>
      </c>
      <c r="I965">
        <v>654.15</v>
      </c>
      <c r="J965">
        <v>436.1</v>
      </c>
      <c r="K965">
        <v>1090.25</v>
      </c>
      <c r="L965">
        <v>872.2</v>
      </c>
      <c r="M965">
        <v>654.15</v>
      </c>
      <c r="O965">
        <v>201806</v>
      </c>
      <c r="P965">
        <v>201807</v>
      </c>
      <c r="Q965" s="9">
        <f t="shared" si="30"/>
        <v>0</v>
      </c>
      <c r="R965">
        <v>2018</v>
      </c>
      <c r="S965">
        <v>2018</v>
      </c>
      <c r="T965" t="s">
        <v>281</v>
      </c>
      <c r="U965" s="14">
        <f t="shared" si="31"/>
        <v>654.15</v>
      </c>
    </row>
    <row r="966" spans="1:21" x14ac:dyDescent="0.25">
      <c r="A966" t="s">
        <v>60</v>
      </c>
      <c r="B966" t="s">
        <v>61</v>
      </c>
      <c r="C966" t="s">
        <v>463</v>
      </c>
      <c r="D966" t="s">
        <v>464</v>
      </c>
      <c r="E966" t="s">
        <v>10</v>
      </c>
      <c r="F966" t="s">
        <v>465</v>
      </c>
      <c r="G966" s="9">
        <v>698.099999999999</v>
      </c>
      <c r="H966" s="9">
        <v>104.715</v>
      </c>
      <c r="I966">
        <v>104.715</v>
      </c>
      <c r="J966">
        <v>69.809999999999903</v>
      </c>
      <c r="K966">
        <v>174.52500000000001</v>
      </c>
      <c r="L966">
        <v>139.62</v>
      </c>
      <c r="M966">
        <v>104.715</v>
      </c>
      <c r="O966">
        <v>201806</v>
      </c>
      <c r="P966">
        <v>201807</v>
      </c>
      <c r="Q966" s="9">
        <f t="shared" si="30"/>
        <v>0</v>
      </c>
      <c r="R966">
        <v>2018</v>
      </c>
      <c r="S966">
        <v>2018</v>
      </c>
      <c r="T966" t="s">
        <v>281</v>
      </c>
      <c r="U966" s="14">
        <f t="shared" si="31"/>
        <v>104.715</v>
      </c>
    </row>
    <row r="967" spans="1:21" x14ac:dyDescent="0.25">
      <c r="A967" t="s">
        <v>60</v>
      </c>
      <c r="B967" t="s">
        <v>61</v>
      </c>
      <c r="C967" t="s">
        <v>513</v>
      </c>
      <c r="D967" t="s">
        <v>514</v>
      </c>
      <c r="E967" t="s">
        <v>10</v>
      </c>
      <c r="F967" t="s">
        <v>515</v>
      </c>
      <c r="G967" s="9">
        <v>12554.07</v>
      </c>
      <c r="H967" s="9">
        <v>1883.1105</v>
      </c>
      <c r="I967">
        <v>1883.1105</v>
      </c>
      <c r="J967">
        <v>1255.4069999999999</v>
      </c>
      <c r="K967">
        <v>3138.5174999999999</v>
      </c>
      <c r="L967">
        <v>2510.8139999999999</v>
      </c>
      <c r="M967">
        <v>1883.1105</v>
      </c>
      <c r="N967" s="9">
        <v>1883.1105</v>
      </c>
      <c r="O967">
        <v>201806</v>
      </c>
      <c r="P967">
        <v>201807</v>
      </c>
      <c r="Q967" s="9">
        <f t="shared" si="30"/>
        <v>-1883.1105</v>
      </c>
      <c r="R967">
        <v>2018</v>
      </c>
      <c r="S967">
        <v>2018</v>
      </c>
      <c r="T967" t="s">
        <v>281</v>
      </c>
      <c r="U967" s="14">
        <f t="shared" si="31"/>
        <v>0</v>
      </c>
    </row>
    <row r="968" spans="1:21" x14ac:dyDescent="0.25">
      <c r="A968" t="s">
        <v>60</v>
      </c>
      <c r="B968" t="s">
        <v>61</v>
      </c>
      <c r="C968" t="s">
        <v>54</v>
      </c>
      <c r="D968" t="s">
        <v>55</v>
      </c>
      <c r="E968" t="s">
        <v>10</v>
      </c>
      <c r="F968" t="s">
        <v>56</v>
      </c>
      <c r="G968" s="9">
        <v>981515.67</v>
      </c>
      <c r="H968" s="9">
        <v>147227.3505</v>
      </c>
      <c r="I968">
        <v>147227.3505</v>
      </c>
      <c r="J968">
        <v>98151.566999999995</v>
      </c>
      <c r="K968">
        <v>245378.91750000001</v>
      </c>
      <c r="L968">
        <v>196303.13399999999</v>
      </c>
      <c r="M968">
        <v>147227.3505</v>
      </c>
      <c r="O968">
        <v>201806</v>
      </c>
      <c r="P968">
        <v>201807</v>
      </c>
      <c r="Q968" s="9">
        <f t="shared" si="30"/>
        <v>0</v>
      </c>
      <c r="R968">
        <v>2018</v>
      </c>
      <c r="S968">
        <v>2018</v>
      </c>
      <c r="T968" t="s">
        <v>281</v>
      </c>
      <c r="U968" s="14">
        <f t="shared" si="31"/>
        <v>147227.3505</v>
      </c>
    </row>
    <row r="969" spans="1:21" x14ac:dyDescent="0.25">
      <c r="A969" t="s">
        <v>6</v>
      </c>
      <c r="B969" t="s">
        <v>7</v>
      </c>
      <c r="C969" t="s">
        <v>470</v>
      </c>
      <c r="D969" t="s">
        <v>483</v>
      </c>
      <c r="E969" t="s">
        <v>10</v>
      </c>
      <c r="F969" t="s">
        <v>484</v>
      </c>
      <c r="G969" s="9">
        <v>149979.87</v>
      </c>
      <c r="H969" s="9">
        <v>22496.980500000001</v>
      </c>
      <c r="I969">
        <v>22496.980500000001</v>
      </c>
      <c r="J969">
        <v>14997.986999999999</v>
      </c>
      <c r="K969">
        <v>37494.967499999999</v>
      </c>
      <c r="L969">
        <v>29995.973999999998</v>
      </c>
      <c r="M969">
        <v>22496.980500000001</v>
      </c>
      <c r="O969">
        <v>201807</v>
      </c>
      <c r="P969">
        <v>201808</v>
      </c>
      <c r="Q969" s="9">
        <f t="shared" ref="Q969:Q1032" si="32">N969*-1</f>
        <v>0</v>
      </c>
      <c r="R969">
        <v>2018</v>
      </c>
      <c r="S969">
        <v>2018</v>
      </c>
      <c r="T969" t="s">
        <v>281</v>
      </c>
      <c r="U969" s="14">
        <f t="shared" si="31"/>
        <v>22496.980500000001</v>
      </c>
    </row>
    <row r="970" spans="1:21" x14ac:dyDescent="0.25">
      <c r="A970" t="s">
        <v>6</v>
      </c>
      <c r="B970" t="s">
        <v>7</v>
      </c>
      <c r="C970" t="s">
        <v>446</v>
      </c>
      <c r="D970" t="s">
        <v>485</v>
      </c>
      <c r="E970" t="s">
        <v>10</v>
      </c>
      <c r="F970" t="s">
        <v>486</v>
      </c>
      <c r="G970" s="9">
        <v>130506.8</v>
      </c>
      <c r="H970" s="9">
        <v>19576.02</v>
      </c>
      <c r="I970">
        <v>19576.02</v>
      </c>
      <c r="J970">
        <v>13050.68</v>
      </c>
      <c r="K970">
        <v>32626.7</v>
      </c>
      <c r="L970">
        <v>26101.360000000001</v>
      </c>
      <c r="M970">
        <v>19576.02</v>
      </c>
      <c r="O970">
        <v>201807</v>
      </c>
      <c r="P970">
        <v>201808</v>
      </c>
      <c r="Q970" s="9">
        <f t="shared" si="32"/>
        <v>0</v>
      </c>
      <c r="R970">
        <v>2018</v>
      </c>
      <c r="S970">
        <v>2018</v>
      </c>
      <c r="T970" t="s">
        <v>281</v>
      </c>
      <c r="U970" s="14">
        <f t="shared" si="31"/>
        <v>19576.02</v>
      </c>
    </row>
    <row r="971" spans="1:21" x14ac:dyDescent="0.25">
      <c r="A971" t="s">
        <v>6</v>
      </c>
      <c r="B971" t="s">
        <v>7</v>
      </c>
      <c r="C971" t="s">
        <v>456</v>
      </c>
      <c r="D971" t="s">
        <v>320</v>
      </c>
      <c r="E971" t="s">
        <v>10</v>
      </c>
      <c r="F971" t="s">
        <v>321</v>
      </c>
      <c r="G971" s="9">
        <v>14000</v>
      </c>
      <c r="H971" s="9">
        <v>2100</v>
      </c>
      <c r="I971">
        <v>2100</v>
      </c>
      <c r="J971">
        <v>1400</v>
      </c>
      <c r="K971">
        <v>3500</v>
      </c>
      <c r="L971">
        <v>2800</v>
      </c>
      <c r="M971">
        <v>2100</v>
      </c>
      <c r="O971">
        <v>201807</v>
      </c>
      <c r="P971">
        <v>201808</v>
      </c>
      <c r="Q971" s="9">
        <f t="shared" si="32"/>
        <v>0</v>
      </c>
      <c r="R971">
        <v>2018</v>
      </c>
      <c r="S971">
        <v>2018</v>
      </c>
      <c r="T971" t="s">
        <v>281</v>
      </c>
      <c r="U971" s="14">
        <f t="shared" si="31"/>
        <v>2100</v>
      </c>
    </row>
    <row r="972" spans="1:21" x14ac:dyDescent="0.25">
      <c r="A972" t="s">
        <v>6</v>
      </c>
      <c r="B972" t="s">
        <v>7</v>
      </c>
      <c r="C972" t="s">
        <v>323</v>
      </c>
      <c r="D972" t="s">
        <v>324</v>
      </c>
      <c r="E972" t="s">
        <v>10</v>
      </c>
      <c r="F972" t="s">
        <v>325</v>
      </c>
      <c r="G972" s="9">
        <v>-0.01</v>
      </c>
      <c r="H972" s="9">
        <v>-1.5E-3</v>
      </c>
      <c r="I972">
        <v>-1.5E-3</v>
      </c>
      <c r="J972">
        <v>-1E-3</v>
      </c>
      <c r="K972">
        <v>-2.5000000000000001E-3</v>
      </c>
      <c r="L972">
        <v>-2E-3</v>
      </c>
      <c r="M972">
        <v>-1.5E-3</v>
      </c>
      <c r="N972" s="9">
        <v>-1.5E-3</v>
      </c>
      <c r="O972">
        <v>201807</v>
      </c>
      <c r="P972">
        <v>201808</v>
      </c>
      <c r="Q972" s="9">
        <f t="shared" si="32"/>
        <v>1.5E-3</v>
      </c>
      <c r="R972">
        <v>2018</v>
      </c>
      <c r="S972">
        <v>2018</v>
      </c>
      <c r="T972" t="s">
        <v>281</v>
      </c>
      <c r="U972" s="14">
        <f t="shared" si="31"/>
        <v>0</v>
      </c>
    </row>
    <row r="973" spans="1:21" x14ac:dyDescent="0.25">
      <c r="A973" t="s">
        <v>6</v>
      </c>
      <c r="B973" t="s">
        <v>7</v>
      </c>
      <c r="C973" t="s">
        <v>449</v>
      </c>
      <c r="D973" t="s">
        <v>450</v>
      </c>
      <c r="E973" t="s">
        <v>10</v>
      </c>
      <c r="F973" t="s">
        <v>451</v>
      </c>
      <c r="G973" s="9">
        <v>1721.74</v>
      </c>
      <c r="H973" s="9">
        <v>258.26100000000002</v>
      </c>
      <c r="I973">
        <v>258.26100000000002</v>
      </c>
      <c r="J973">
        <v>172.17400000000001</v>
      </c>
      <c r="K973">
        <v>430.435</v>
      </c>
      <c r="L973">
        <v>344.34800000000001</v>
      </c>
      <c r="M973">
        <v>258.26100000000002</v>
      </c>
      <c r="N973" s="9">
        <v>258.26100000000002</v>
      </c>
      <c r="O973">
        <v>201807</v>
      </c>
      <c r="P973">
        <v>201808</v>
      </c>
      <c r="Q973" s="9">
        <f t="shared" si="32"/>
        <v>-258.26100000000002</v>
      </c>
      <c r="R973">
        <v>2018</v>
      </c>
      <c r="S973">
        <v>2018</v>
      </c>
      <c r="T973" t="s">
        <v>281</v>
      </c>
      <c r="U973" s="14">
        <f t="shared" si="31"/>
        <v>0</v>
      </c>
    </row>
    <row r="974" spans="1:21" x14ac:dyDescent="0.25">
      <c r="A974" t="s">
        <v>6</v>
      </c>
      <c r="B974" t="s">
        <v>7</v>
      </c>
      <c r="C974" t="s">
        <v>487</v>
      </c>
      <c r="D974" t="s">
        <v>488</v>
      </c>
      <c r="E974" t="s">
        <v>10</v>
      </c>
      <c r="F974" t="s">
        <v>489</v>
      </c>
      <c r="G974" s="9">
        <v>405.43</v>
      </c>
      <c r="H974" s="9">
        <v>60.814500000000002</v>
      </c>
      <c r="I974">
        <v>60.814500000000002</v>
      </c>
      <c r="J974">
        <v>40.542999999999999</v>
      </c>
      <c r="K974">
        <v>101.3575</v>
      </c>
      <c r="L974">
        <v>81.085999999999999</v>
      </c>
      <c r="M974">
        <v>60.814500000000002</v>
      </c>
      <c r="O974">
        <v>201807</v>
      </c>
      <c r="P974">
        <v>201808</v>
      </c>
      <c r="Q974" s="9">
        <f t="shared" si="32"/>
        <v>0</v>
      </c>
      <c r="R974">
        <v>2018</v>
      </c>
      <c r="S974">
        <v>2018</v>
      </c>
      <c r="T974" t="s">
        <v>281</v>
      </c>
      <c r="U974" s="14">
        <f t="shared" si="31"/>
        <v>60.814500000000002</v>
      </c>
    </row>
    <row r="975" spans="1:21" x14ac:dyDescent="0.25">
      <c r="A975" t="s">
        <v>6</v>
      </c>
      <c r="B975" t="s">
        <v>7</v>
      </c>
      <c r="C975" t="s">
        <v>196</v>
      </c>
      <c r="D975" t="s">
        <v>345</v>
      </c>
      <c r="E975" t="s">
        <v>10</v>
      </c>
      <c r="F975" t="s">
        <v>346</v>
      </c>
      <c r="G975" s="9">
        <v>272480.56</v>
      </c>
      <c r="H975" s="9">
        <v>40872.084000000003</v>
      </c>
      <c r="I975">
        <v>40872.084000000003</v>
      </c>
      <c r="J975">
        <v>27248.056</v>
      </c>
      <c r="K975">
        <v>68120.14</v>
      </c>
      <c r="L975">
        <v>54496.112000000001</v>
      </c>
      <c r="M975">
        <v>40872.084000000003</v>
      </c>
      <c r="O975">
        <v>201807</v>
      </c>
      <c r="P975">
        <v>201808</v>
      </c>
      <c r="Q975" s="9">
        <f t="shared" si="32"/>
        <v>0</v>
      </c>
      <c r="R975">
        <v>2018</v>
      </c>
      <c r="S975">
        <v>2018</v>
      </c>
      <c r="T975" t="s">
        <v>281</v>
      </c>
      <c r="U975" s="14">
        <f t="shared" si="31"/>
        <v>40872.084000000003</v>
      </c>
    </row>
    <row r="976" spans="1:21" x14ac:dyDescent="0.25">
      <c r="A976" t="s">
        <v>6</v>
      </c>
      <c r="B976" t="s">
        <v>7</v>
      </c>
      <c r="C976" t="s">
        <v>166</v>
      </c>
      <c r="D976" t="s">
        <v>347</v>
      </c>
      <c r="E976" t="s">
        <v>10</v>
      </c>
      <c r="F976" t="s">
        <v>348</v>
      </c>
      <c r="G976" s="9">
        <v>203357</v>
      </c>
      <c r="H976" s="9">
        <v>30503.55</v>
      </c>
      <c r="I976">
        <v>30503.55</v>
      </c>
      <c r="J976">
        <v>20335.7</v>
      </c>
      <c r="K976">
        <v>50839.25</v>
      </c>
      <c r="L976">
        <v>40671.4</v>
      </c>
      <c r="M976">
        <v>30503.55</v>
      </c>
      <c r="O976">
        <v>201807</v>
      </c>
      <c r="P976">
        <v>201808</v>
      </c>
      <c r="Q976" s="9">
        <f t="shared" si="32"/>
        <v>0</v>
      </c>
      <c r="R976">
        <v>2018</v>
      </c>
      <c r="S976">
        <v>2018</v>
      </c>
      <c r="T976" t="s">
        <v>281</v>
      </c>
      <c r="U976" s="14">
        <f t="shared" si="31"/>
        <v>30503.55</v>
      </c>
    </row>
    <row r="977" spans="1:21" x14ac:dyDescent="0.25">
      <c r="A977" t="s">
        <v>6</v>
      </c>
      <c r="B977" t="s">
        <v>7</v>
      </c>
      <c r="C977" t="s">
        <v>452</v>
      </c>
      <c r="D977" t="s">
        <v>453</v>
      </c>
      <c r="E977" t="s">
        <v>10</v>
      </c>
      <c r="F977" t="s">
        <v>454</v>
      </c>
      <c r="G977" s="9">
        <v>1449.73</v>
      </c>
      <c r="H977" s="9">
        <v>217.45949999999999</v>
      </c>
      <c r="I977">
        <v>217.45949999999999</v>
      </c>
      <c r="J977">
        <v>144.97300000000001</v>
      </c>
      <c r="K977">
        <v>362.4325</v>
      </c>
      <c r="L977">
        <v>289.94600000000003</v>
      </c>
      <c r="M977">
        <v>217.45949999999999</v>
      </c>
      <c r="O977">
        <v>201807</v>
      </c>
      <c r="P977">
        <v>201808</v>
      </c>
      <c r="Q977" s="9">
        <f t="shared" si="32"/>
        <v>0</v>
      </c>
      <c r="R977">
        <v>2018</v>
      </c>
      <c r="S977">
        <v>2018</v>
      </c>
      <c r="T977" t="s">
        <v>281</v>
      </c>
      <c r="U977" s="14">
        <f t="shared" si="31"/>
        <v>217.45949999999999</v>
      </c>
    </row>
    <row r="978" spans="1:21" x14ac:dyDescent="0.25">
      <c r="A978" t="s">
        <v>6</v>
      </c>
      <c r="B978" t="s">
        <v>7</v>
      </c>
      <c r="C978" t="s">
        <v>501</v>
      </c>
      <c r="D978" t="s">
        <v>392</v>
      </c>
      <c r="E978" t="s">
        <v>10</v>
      </c>
      <c r="F978" t="s">
        <v>393</v>
      </c>
      <c r="G978" s="9">
        <v>51856</v>
      </c>
      <c r="H978" s="9">
        <v>7778.4</v>
      </c>
      <c r="I978">
        <v>7778.4</v>
      </c>
      <c r="J978">
        <v>5185.6000000000004</v>
      </c>
      <c r="K978">
        <v>12964</v>
      </c>
      <c r="L978">
        <v>10371.200000000001</v>
      </c>
      <c r="M978">
        <v>7778.4</v>
      </c>
      <c r="O978">
        <v>201807</v>
      </c>
      <c r="P978">
        <v>201808</v>
      </c>
      <c r="Q978" s="9">
        <f t="shared" si="32"/>
        <v>0</v>
      </c>
      <c r="R978">
        <v>2018</v>
      </c>
      <c r="S978">
        <v>2018</v>
      </c>
      <c r="T978" t="s">
        <v>281</v>
      </c>
      <c r="U978" s="14">
        <f t="shared" si="31"/>
        <v>7778.4</v>
      </c>
    </row>
    <row r="979" spans="1:21" x14ac:dyDescent="0.25">
      <c r="A979" t="s">
        <v>6</v>
      </c>
      <c r="B979" t="s">
        <v>7</v>
      </c>
      <c r="C979" t="s">
        <v>512</v>
      </c>
      <c r="D979" t="s">
        <v>395</v>
      </c>
      <c r="E979" t="s">
        <v>10</v>
      </c>
      <c r="F979" t="s">
        <v>396</v>
      </c>
      <c r="G979" s="9">
        <v>5993.4</v>
      </c>
      <c r="H979" s="9">
        <v>899.01</v>
      </c>
      <c r="I979">
        <v>899.01</v>
      </c>
      <c r="J979">
        <v>599.34</v>
      </c>
      <c r="K979">
        <v>1498.35</v>
      </c>
      <c r="L979">
        <v>1198.68</v>
      </c>
      <c r="M979">
        <v>899.01</v>
      </c>
      <c r="O979">
        <v>201807</v>
      </c>
      <c r="P979">
        <v>201808</v>
      </c>
      <c r="Q979" s="9">
        <f t="shared" si="32"/>
        <v>0</v>
      </c>
      <c r="R979">
        <v>2018</v>
      </c>
      <c r="S979">
        <v>2018</v>
      </c>
      <c r="T979" t="s">
        <v>281</v>
      </c>
      <c r="U979" s="14">
        <f t="shared" si="31"/>
        <v>899.01</v>
      </c>
    </row>
    <row r="980" spans="1:21" x14ac:dyDescent="0.25">
      <c r="A980" t="s">
        <v>6</v>
      </c>
      <c r="B980" t="s">
        <v>7</v>
      </c>
      <c r="C980" t="s">
        <v>463</v>
      </c>
      <c r="D980" t="s">
        <v>464</v>
      </c>
      <c r="E980" t="s">
        <v>10</v>
      </c>
      <c r="F980" t="s">
        <v>465</v>
      </c>
      <c r="G980" s="9">
        <v>45087.65</v>
      </c>
      <c r="H980" s="9">
        <v>6763.1475</v>
      </c>
      <c r="I980">
        <v>6763.1475</v>
      </c>
      <c r="J980">
        <v>4508.7650000000003</v>
      </c>
      <c r="K980">
        <v>11271.9125</v>
      </c>
      <c r="L980">
        <v>9017.5300000000007</v>
      </c>
      <c r="M980">
        <v>6763.1475</v>
      </c>
      <c r="O980">
        <v>201807</v>
      </c>
      <c r="P980">
        <v>201808</v>
      </c>
      <c r="Q980" s="9">
        <f t="shared" si="32"/>
        <v>0</v>
      </c>
      <c r="R980">
        <v>2018</v>
      </c>
      <c r="S980">
        <v>2018</v>
      </c>
      <c r="T980" t="s">
        <v>281</v>
      </c>
      <c r="U980" s="14">
        <f t="shared" si="31"/>
        <v>6763.1475</v>
      </c>
    </row>
    <row r="981" spans="1:21" x14ac:dyDescent="0.25">
      <c r="A981" t="s">
        <v>6</v>
      </c>
      <c r="B981" t="s">
        <v>7</v>
      </c>
      <c r="C981" t="s">
        <v>516</v>
      </c>
      <c r="D981" t="s">
        <v>398</v>
      </c>
      <c r="E981" t="s">
        <v>10</v>
      </c>
      <c r="F981" t="s">
        <v>399</v>
      </c>
      <c r="G981" s="9">
        <v>81829</v>
      </c>
      <c r="H981" s="9">
        <v>12274.35</v>
      </c>
      <c r="I981">
        <v>12274.35</v>
      </c>
      <c r="J981">
        <v>8182.9</v>
      </c>
      <c r="K981">
        <v>20457.25</v>
      </c>
      <c r="L981">
        <v>16365.8</v>
      </c>
      <c r="M981">
        <v>12274.35</v>
      </c>
      <c r="O981">
        <v>201807</v>
      </c>
      <c r="P981">
        <v>201808</v>
      </c>
      <c r="Q981" s="9">
        <f t="shared" si="32"/>
        <v>0</v>
      </c>
      <c r="R981">
        <v>2018</v>
      </c>
      <c r="S981">
        <v>2018</v>
      </c>
      <c r="T981" t="s">
        <v>281</v>
      </c>
      <c r="U981" s="14">
        <f t="shared" si="31"/>
        <v>12274.35</v>
      </c>
    </row>
    <row r="982" spans="1:21" x14ac:dyDescent="0.25">
      <c r="A982" t="s">
        <v>6</v>
      </c>
      <c r="B982" t="s">
        <v>7</v>
      </c>
      <c r="C982" t="s">
        <v>517</v>
      </c>
      <c r="D982" t="s">
        <v>416</v>
      </c>
      <c r="E982" t="s">
        <v>10</v>
      </c>
      <c r="F982" t="s">
        <v>417</v>
      </c>
      <c r="G982" s="9">
        <v>6646.32</v>
      </c>
      <c r="H982" s="9">
        <v>996.94799999999998</v>
      </c>
      <c r="I982">
        <v>996.94799999999998</v>
      </c>
      <c r="J982">
        <v>664.63199999999995</v>
      </c>
      <c r="K982">
        <v>1661.58</v>
      </c>
      <c r="L982">
        <v>1329.2639999999999</v>
      </c>
      <c r="M982">
        <v>996.94799999999998</v>
      </c>
      <c r="O982">
        <v>201807</v>
      </c>
      <c r="P982">
        <v>201808</v>
      </c>
      <c r="Q982" s="9">
        <f t="shared" si="32"/>
        <v>0</v>
      </c>
      <c r="R982">
        <v>2018</v>
      </c>
      <c r="S982">
        <v>2018</v>
      </c>
      <c r="T982" t="s">
        <v>281</v>
      </c>
      <c r="U982" s="14">
        <f t="shared" si="31"/>
        <v>996.94799999999998</v>
      </c>
    </row>
    <row r="983" spans="1:21" x14ac:dyDescent="0.25">
      <c r="A983" t="s">
        <v>6</v>
      </c>
      <c r="B983" t="s">
        <v>7</v>
      </c>
      <c r="C983" t="s">
        <v>54</v>
      </c>
      <c r="D983" t="s">
        <v>55</v>
      </c>
      <c r="E983" t="s">
        <v>10</v>
      </c>
      <c r="F983" t="s">
        <v>56</v>
      </c>
      <c r="G983" s="9">
        <v>1159301.08</v>
      </c>
      <c r="H983" s="9">
        <v>173895.16200000001</v>
      </c>
      <c r="I983">
        <v>173895.16200000001</v>
      </c>
      <c r="J983">
        <v>115930.10799999999</v>
      </c>
      <c r="K983">
        <v>289825.27</v>
      </c>
      <c r="L983">
        <v>231860.21599999999</v>
      </c>
      <c r="M983">
        <v>173895.16200000001</v>
      </c>
      <c r="O983">
        <v>201807</v>
      </c>
      <c r="P983">
        <v>201808</v>
      </c>
      <c r="Q983" s="9">
        <f t="shared" si="32"/>
        <v>0</v>
      </c>
      <c r="R983">
        <v>2018</v>
      </c>
      <c r="S983">
        <v>2018</v>
      </c>
      <c r="T983" t="s">
        <v>281</v>
      </c>
      <c r="U983" s="14">
        <f t="shared" si="31"/>
        <v>173895.16200000001</v>
      </c>
    </row>
    <row r="984" spans="1:21" x14ac:dyDescent="0.25">
      <c r="A984" t="s">
        <v>6</v>
      </c>
      <c r="B984" t="s">
        <v>7</v>
      </c>
      <c r="C984" t="s">
        <v>518</v>
      </c>
      <c r="D984" t="s">
        <v>519</v>
      </c>
      <c r="E984" t="s">
        <v>10</v>
      </c>
      <c r="F984" t="s">
        <v>520</v>
      </c>
      <c r="G984" s="9">
        <v>3909.64</v>
      </c>
      <c r="H984" s="9">
        <v>586.44600000000003</v>
      </c>
      <c r="I984">
        <v>586.44600000000003</v>
      </c>
      <c r="J984">
        <v>390.964</v>
      </c>
      <c r="K984">
        <v>977.41</v>
      </c>
      <c r="L984">
        <v>781.928</v>
      </c>
      <c r="M984">
        <v>586.44600000000003</v>
      </c>
      <c r="O984">
        <v>201807</v>
      </c>
      <c r="P984">
        <v>201808</v>
      </c>
      <c r="Q984" s="9">
        <f t="shared" si="32"/>
        <v>0</v>
      </c>
      <c r="R984">
        <v>2018</v>
      </c>
      <c r="S984">
        <v>2018</v>
      </c>
      <c r="T984" t="s">
        <v>281</v>
      </c>
      <c r="U984" s="14">
        <f t="shared" si="31"/>
        <v>586.44600000000003</v>
      </c>
    </row>
    <row r="985" spans="1:21" x14ac:dyDescent="0.25">
      <c r="A985" t="s">
        <v>60</v>
      </c>
      <c r="B985" t="s">
        <v>61</v>
      </c>
      <c r="C985" t="s">
        <v>157</v>
      </c>
      <c r="D985" t="s">
        <v>158</v>
      </c>
      <c r="E985" t="s">
        <v>10</v>
      </c>
      <c r="F985" t="s">
        <v>159</v>
      </c>
      <c r="G985" s="9">
        <v>1533.75</v>
      </c>
      <c r="H985" s="9">
        <v>230.0625</v>
      </c>
      <c r="I985">
        <v>230.0625</v>
      </c>
      <c r="J985">
        <v>153.375</v>
      </c>
      <c r="K985">
        <v>383.4375</v>
      </c>
      <c r="L985">
        <v>306.75</v>
      </c>
      <c r="M985">
        <v>230.0625</v>
      </c>
      <c r="O985">
        <v>201807</v>
      </c>
      <c r="P985">
        <v>201808</v>
      </c>
      <c r="Q985" s="9">
        <f t="shared" si="32"/>
        <v>0</v>
      </c>
      <c r="R985">
        <v>2018</v>
      </c>
      <c r="S985">
        <v>2018</v>
      </c>
      <c r="T985" t="s">
        <v>281</v>
      </c>
      <c r="U985" s="14">
        <f t="shared" si="31"/>
        <v>230.0625</v>
      </c>
    </row>
    <row r="986" spans="1:21" x14ac:dyDescent="0.25">
      <c r="A986" t="s">
        <v>60</v>
      </c>
      <c r="B986" t="s">
        <v>61</v>
      </c>
      <c r="C986" t="s">
        <v>470</v>
      </c>
      <c r="D986" t="s">
        <v>483</v>
      </c>
      <c r="E986" t="s">
        <v>10</v>
      </c>
      <c r="F986" t="s">
        <v>484</v>
      </c>
      <c r="G986" s="9">
        <v>149979.81</v>
      </c>
      <c r="H986" s="9">
        <v>22496.9715</v>
      </c>
      <c r="I986">
        <v>22496.9715</v>
      </c>
      <c r="J986">
        <v>14997.981</v>
      </c>
      <c r="K986">
        <v>37494.952499999999</v>
      </c>
      <c r="L986">
        <v>29995.962</v>
      </c>
      <c r="M986">
        <v>22496.9715</v>
      </c>
      <c r="O986">
        <v>201807</v>
      </c>
      <c r="P986">
        <v>201808</v>
      </c>
      <c r="Q986" s="9">
        <f t="shared" si="32"/>
        <v>0</v>
      </c>
      <c r="R986">
        <v>2018</v>
      </c>
      <c r="S986">
        <v>2018</v>
      </c>
      <c r="T986" t="s">
        <v>281</v>
      </c>
      <c r="U986" s="14">
        <f t="shared" si="31"/>
        <v>22496.9715</v>
      </c>
    </row>
    <row r="987" spans="1:21" x14ac:dyDescent="0.25">
      <c r="A987" t="s">
        <v>60</v>
      </c>
      <c r="B987" t="s">
        <v>61</v>
      </c>
      <c r="C987" t="s">
        <v>446</v>
      </c>
      <c r="D987" t="s">
        <v>485</v>
      </c>
      <c r="E987" t="s">
        <v>10</v>
      </c>
      <c r="F987" t="s">
        <v>486</v>
      </c>
      <c r="G987" s="9">
        <v>130506.67</v>
      </c>
      <c r="H987" s="9">
        <v>19576.000499999998</v>
      </c>
      <c r="I987">
        <v>19576.000499999998</v>
      </c>
      <c r="J987">
        <v>13050.666999999999</v>
      </c>
      <c r="K987">
        <v>32626.6675</v>
      </c>
      <c r="L987">
        <v>26101.333999999999</v>
      </c>
      <c r="M987">
        <v>19576.000499999998</v>
      </c>
      <c r="O987">
        <v>201807</v>
      </c>
      <c r="P987">
        <v>201808</v>
      </c>
      <c r="Q987" s="9">
        <f t="shared" si="32"/>
        <v>0</v>
      </c>
      <c r="R987">
        <v>2018</v>
      </c>
      <c r="S987">
        <v>2018</v>
      </c>
      <c r="T987" t="s">
        <v>281</v>
      </c>
      <c r="U987" s="14">
        <f t="shared" si="31"/>
        <v>19576.000499999998</v>
      </c>
    </row>
    <row r="988" spans="1:21" x14ac:dyDescent="0.25">
      <c r="A988" t="s">
        <v>60</v>
      </c>
      <c r="B988" t="s">
        <v>61</v>
      </c>
      <c r="C988" t="s">
        <v>456</v>
      </c>
      <c r="D988" t="s">
        <v>320</v>
      </c>
      <c r="E988" t="s">
        <v>10</v>
      </c>
      <c r="F988" t="s">
        <v>321</v>
      </c>
      <c r="G988" s="9">
        <v>14000</v>
      </c>
      <c r="H988" s="9">
        <v>2100</v>
      </c>
      <c r="I988">
        <v>2100</v>
      </c>
      <c r="J988">
        <v>1400</v>
      </c>
      <c r="K988">
        <v>3500</v>
      </c>
      <c r="L988">
        <v>2800</v>
      </c>
      <c r="M988">
        <v>2100</v>
      </c>
      <c r="O988">
        <v>201807</v>
      </c>
      <c r="P988">
        <v>201808</v>
      </c>
      <c r="Q988" s="9">
        <f t="shared" si="32"/>
        <v>0</v>
      </c>
      <c r="R988">
        <v>2018</v>
      </c>
      <c r="S988">
        <v>2018</v>
      </c>
      <c r="T988" t="s">
        <v>281</v>
      </c>
      <c r="U988" s="14">
        <f t="shared" si="31"/>
        <v>2100</v>
      </c>
    </row>
    <row r="989" spans="1:21" x14ac:dyDescent="0.25">
      <c r="A989" t="s">
        <v>60</v>
      </c>
      <c r="B989" t="s">
        <v>61</v>
      </c>
      <c r="C989" t="s">
        <v>323</v>
      </c>
      <c r="D989" t="s">
        <v>324</v>
      </c>
      <c r="E989" t="s">
        <v>10</v>
      </c>
      <c r="F989" t="s">
        <v>325</v>
      </c>
      <c r="G989" s="9">
        <v>0</v>
      </c>
      <c r="H989" s="9">
        <v>0</v>
      </c>
      <c r="I989">
        <v>0</v>
      </c>
      <c r="J989">
        <v>0</v>
      </c>
      <c r="K989">
        <v>0</v>
      </c>
      <c r="L989">
        <v>0</v>
      </c>
      <c r="M989">
        <v>0</v>
      </c>
      <c r="N989" s="9">
        <v>0</v>
      </c>
      <c r="O989">
        <v>201807</v>
      </c>
      <c r="P989">
        <v>201808</v>
      </c>
      <c r="Q989" s="9">
        <f t="shared" si="32"/>
        <v>0</v>
      </c>
      <c r="R989">
        <v>2018</v>
      </c>
      <c r="S989">
        <v>2018</v>
      </c>
      <c r="T989" t="s">
        <v>281</v>
      </c>
      <c r="U989" s="14">
        <f t="shared" si="31"/>
        <v>0</v>
      </c>
    </row>
    <row r="990" spans="1:21" x14ac:dyDescent="0.25">
      <c r="A990" t="s">
        <v>60</v>
      </c>
      <c r="B990" t="s">
        <v>61</v>
      </c>
      <c r="C990" t="s">
        <v>449</v>
      </c>
      <c r="D990" t="s">
        <v>450</v>
      </c>
      <c r="E990" t="s">
        <v>10</v>
      </c>
      <c r="F990" t="s">
        <v>451</v>
      </c>
      <c r="G990" s="9">
        <v>1721.61</v>
      </c>
      <c r="H990" s="9">
        <v>258.24149999999997</v>
      </c>
      <c r="I990">
        <v>258.24149999999997</v>
      </c>
      <c r="J990">
        <v>172.161</v>
      </c>
      <c r="K990">
        <v>430.40249999999997</v>
      </c>
      <c r="L990">
        <v>344.322</v>
      </c>
      <c r="M990">
        <v>258.24149999999997</v>
      </c>
      <c r="N990" s="9">
        <v>258.24149999999997</v>
      </c>
      <c r="O990">
        <v>201807</v>
      </c>
      <c r="P990">
        <v>201808</v>
      </c>
      <c r="Q990" s="9">
        <f t="shared" si="32"/>
        <v>-258.24149999999997</v>
      </c>
      <c r="R990">
        <v>2018</v>
      </c>
      <c r="S990">
        <v>2018</v>
      </c>
      <c r="T990" t="s">
        <v>281</v>
      </c>
      <c r="U990" s="14">
        <f t="shared" si="31"/>
        <v>0</v>
      </c>
    </row>
    <row r="991" spans="1:21" x14ac:dyDescent="0.25">
      <c r="A991" t="s">
        <v>60</v>
      </c>
      <c r="B991" t="s">
        <v>61</v>
      </c>
      <c r="C991" t="s">
        <v>487</v>
      </c>
      <c r="D991" t="s">
        <v>488</v>
      </c>
      <c r="E991" t="s">
        <v>10</v>
      </c>
      <c r="F991" t="s">
        <v>489</v>
      </c>
      <c r="G991" s="9">
        <v>405.43</v>
      </c>
      <c r="H991" s="9">
        <v>60.814500000000002</v>
      </c>
      <c r="I991">
        <v>60.814500000000002</v>
      </c>
      <c r="J991">
        <v>40.542999999999999</v>
      </c>
      <c r="K991">
        <v>101.3575</v>
      </c>
      <c r="L991">
        <v>81.085999999999999</v>
      </c>
      <c r="M991">
        <v>60.814500000000002</v>
      </c>
      <c r="O991">
        <v>201807</v>
      </c>
      <c r="P991">
        <v>201808</v>
      </c>
      <c r="Q991" s="9">
        <f t="shared" si="32"/>
        <v>0</v>
      </c>
      <c r="R991">
        <v>2018</v>
      </c>
      <c r="S991">
        <v>2018</v>
      </c>
      <c r="T991" t="s">
        <v>281</v>
      </c>
      <c r="U991" s="14">
        <f t="shared" si="31"/>
        <v>60.814500000000002</v>
      </c>
    </row>
    <row r="992" spans="1:21" x14ac:dyDescent="0.25">
      <c r="A992" t="s">
        <v>60</v>
      </c>
      <c r="B992" t="s">
        <v>61</v>
      </c>
      <c r="C992" t="s">
        <v>196</v>
      </c>
      <c r="D992" t="s">
        <v>345</v>
      </c>
      <c r="E992" t="s">
        <v>10</v>
      </c>
      <c r="F992" t="s">
        <v>346</v>
      </c>
      <c r="G992" s="9">
        <v>272480.53000000003</v>
      </c>
      <c r="H992" s="9">
        <v>40872.0795</v>
      </c>
      <c r="I992">
        <v>40872.0795</v>
      </c>
      <c r="J992">
        <v>27248.053</v>
      </c>
      <c r="K992">
        <v>68120.132500000007</v>
      </c>
      <c r="L992">
        <v>54496.106</v>
      </c>
      <c r="M992">
        <v>40872.0795</v>
      </c>
      <c r="O992">
        <v>201807</v>
      </c>
      <c r="P992">
        <v>201808</v>
      </c>
      <c r="Q992" s="9">
        <f t="shared" si="32"/>
        <v>0</v>
      </c>
      <c r="R992">
        <v>2018</v>
      </c>
      <c r="S992">
        <v>2018</v>
      </c>
      <c r="T992" t="s">
        <v>281</v>
      </c>
      <c r="U992" s="14">
        <f t="shared" si="31"/>
        <v>40872.0795</v>
      </c>
    </row>
    <row r="993" spans="1:21" x14ac:dyDescent="0.25">
      <c r="A993" t="s">
        <v>60</v>
      </c>
      <c r="B993" t="s">
        <v>61</v>
      </c>
      <c r="C993" t="s">
        <v>166</v>
      </c>
      <c r="D993" t="s">
        <v>347</v>
      </c>
      <c r="E993" t="s">
        <v>10</v>
      </c>
      <c r="F993" t="s">
        <v>348</v>
      </c>
      <c r="G993" s="9">
        <v>203357</v>
      </c>
      <c r="H993" s="9">
        <v>30503.55</v>
      </c>
      <c r="I993">
        <v>30503.55</v>
      </c>
      <c r="J993">
        <v>20335.7</v>
      </c>
      <c r="K993">
        <v>50839.25</v>
      </c>
      <c r="L993">
        <v>40671.4</v>
      </c>
      <c r="M993">
        <v>30503.55</v>
      </c>
      <c r="O993">
        <v>201807</v>
      </c>
      <c r="P993">
        <v>201808</v>
      </c>
      <c r="Q993" s="9">
        <f t="shared" si="32"/>
        <v>0</v>
      </c>
      <c r="R993">
        <v>2018</v>
      </c>
      <c r="S993">
        <v>2018</v>
      </c>
      <c r="T993" t="s">
        <v>281</v>
      </c>
      <c r="U993" s="14">
        <f t="shared" si="31"/>
        <v>30503.55</v>
      </c>
    </row>
    <row r="994" spans="1:21" x14ac:dyDescent="0.25">
      <c r="A994" t="s">
        <v>60</v>
      </c>
      <c r="B994" t="s">
        <v>61</v>
      </c>
      <c r="C994" t="s">
        <v>452</v>
      </c>
      <c r="D994" t="s">
        <v>453</v>
      </c>
      <c r="E994" t="s">
        <v>10</v>
      </c>
      <c r="F994" t="s">
        <v>454</v>
      </c>
      <c r="G994" s="9">
        <v>1449.72</v>
      </c>
      <c r="H994" s="9">
        <v>217.458</v>
      </c>
      <c r="I994">
        <v>217.458</v>
      </c>
      <c r="J994">
        <v>144.97200000000001</v>
      </c>
      <c r="K994">
        <v>362.43</v>
      </c>
      <c r="L994">
        <v>289.94400000000002</v>
      </c>
      <c r="M994">
        <v>217.458</v>
      </c>
      <c r="O994">
        <v>201807</v>
      </c>
      <c r="P994">
        <v>201808</v>
      </c>
      <c r="Q994" s="9">
        <f t="shared" si="32"/>
        <v>0</v>
      </c>
      <c r="R994">
        <v>2018</v>
      </c>
      <c r="S994">
        <v>2018</v>
      </c>
      <c r="T994" t="s">
        <v>281</v>
      </c>
      <c r="U994" s="14">
        <f t="shared" si="31"/>
        <v>217.458</v>
      </c>
    </row>
    <row r="995" spans="1:21" x14ac:dyDescent="0.25">
      <c r="A995" t="s">
        <v>60</v>
      </c>
      <c r="B995" t="s">
        <v>61</v>
      </c>
      <c r="C995" t="s">
        <v>501</v>
      </c>
      <c r="D995" t="s">
        <v>392</v>
      </c>
      <c r="E995" t="s">
        <v>10</v>
      </c>
      <c r="F995" t="s">
        <v>393</v>
      </c>
      <c r="G995" s="9">
        <v>51856</v>
      </c>
      <c r="H995" s="9">
        <v>7778.4</v>
      </c>
      <c r="I995">
        <v>7778.4</v>
      </c>
      <c r="J995">
        <v>5185.6000000000004</v>
      </c>
      <c r="K995">
        <v>12964</v>
      </c>
      <c r="L995">
        <v>10371.200000000001</v>
      </c>
      <c r="M995">
        <v>7778.4</v>
      </c>
      <c r="O995">
        <v>201807</v>
      </c>
      <c r="P995">
        <v>201808</v>
      </c>
      <c r="Q995" s="9">
        <f t="shared" si="32"/>
        <v>0</v>
      </c>
      <c r="R995">
        <v>2018</v>
      </c>
      <c r="S995">
        <v>2018</v>
      </c>
      <c r="T995" t="s">
        <v>281</v>
      </c>
      <c r="U995" s="14">
        <f t="shared" si="31"/>
        <v>7778.4</v>
      </c>
    </row>
    <row r="996" spans="1:21" x14ac:dyDescent="0.25">
      <c r="A996" t="s">
        <v>60</v>
      </c>
      <c r="B996" t="s">
        <v>61</v>
      </c>
      <c r="C996" t="s">
        <v>512</v>
      </c>
      <c r="D996" t="s">
        <v>395</v>
      </c>
      <c r="E996" t="s">
        <v>10</v>
      </c>
      <c r="F996" t="s">
        <v>396</v>
      </c>
      <c r="G996" s="9">
        <v>5993.38</v>
      </c>
      <c r="H996" s="9">
        <v>899.00699999999995</v>
      </c>
      <c r="I996">
        <v>899.00699999999995</v>
      </c>
      <c r="J996">
        <v>599.33799999999997</v>
      </c>
      <c r="K996">
        <v>1498.345</v>
      </c>
      <c r="L996">
        <v>1198.6759999999999</v>
      </c>
      <c r="M996">
        <v>899.00699999999995</v>
      </c>
      <c r="O996">
        <v>201807</v>
      </c>
      <c r="P996">
        <v>201808</v>
      </c>
      <c r="Q996" s="9">
        <f t="shared" si="32"/>
        <v>0</v>
      </c>
      <c r="R996">
        <v>2018</v>
      </c>
      <c r="S996">
        <v>2018</v>
      </c>
      <c r="T996" t="s">
        <v>281</v>
      </c>
      <c r="U996" s="14">
        <f t="shared" si="31"/>
        <v>899.00699999999995</v>
      </c>
    </row>
    <row r="997" spans="1:21" x14ac:dyDescent="0.25">
      <c r="A997" t="s">
        <v>60</v>
      </c>
      <c r="B997" t="s">
        <v>61</v>
      </c>
      <c r="C997" t="s">
        <v>463</v>
      </c>
      <c r="D997" t="s">
        <v>464</v>
      </c>
      <c r="E997" t="s">
        <v>10</v>
      </c>
      <c r="F997" t="s">
        <v>465</v>
      </c>
      <c r="G997" s="9">
        <v>45087.65</v>
      </c>
      <c r="H997" s="9">
        <v>6763.1475</v>
      </c>
      <c r="I997">
        <v>6763.1475</v>
      </c>
      <c r="J997">
        <v>4508.7650000000003</v>
      </c>
      <c r="K997">
        <v>11271.9125</v>
      </c>
      <c r="L997">
        <v>9017.5300000000007</v>
      </c>
      <c r="M997">
        <v>6763.1475</v>
      </c>
      <c r="O997">
        <v>201807</v>
      </c>
      <c r="P997">
        <v>201808</v>
      </c>
      <c r="Q997" s="9">
        <f t="shared" si="32"/>
        <v>0</v>
      </c>
      <c r="R997">
        <v>2018</v>
      </c>
      <c r="S997">
        <v>2018</v>
      </c>
      <c r="T997" t="s">
        <v>281</v>
      </c>
      <c r="U997" s="14">
        <f t="shared" si="31"/>
        <v>6763.1475</v>
      </c>
    </row>
    <row r="998" spans="1:21" x14ac:dyDescent="0.25">
      <c r="A998" t="s">
        <v>60</v>
      </c>
      <c r="B998" t="s">
        <v>61</v>
      </c>
      <c r="C998" t="s">
        <v>516</v>
      </c>
      <c r="D998" t="s">
        <v>398</v>
      </c>
      <c r="E998" t="s">
        <v>10</v>
      </c>
      <c r="F998" t="s">
        <v>399</v>
      </c>
      <c r="G998" s="9">
        <v>81829</v>
      </c>
      <c r="H998" s="9">
        <v>12274.35</v>
      </c>
      <c r="I998">
        <v>12274.35</v>
      </c>
      <c r="J998">
        <v>8182.9</v>
      </c>
      <c r="K998">
        <v>20457.25</v>
      </c>
      <c r="L998">
        <v>16365.8</v>
      </c>
      <c r="M998">
        <v>12274.35</v>
      </c>
      <c r="O998">
        <v>201807</v>
      </c>
      <c r="P998">
        <v>201808</v>
      </c>
      <c r="Q998" s="9">
        <f t="shared" si="32"/>
        <v>0</v>
      </c>
      <c r="R998">
        <v>2018</v>
      </c>
      <c r="S998">
        <v>2018</v>
      </c>
      <c r="T998" t="s">
        <v>281</v>
      </c>
      <c r="U998" s="14">
        <f t="shared" si="31"/>
        <v>12274.35</v>
      </c>
    </row>
    <row r="999" spans="1:21" x14ac:dyDescent="0.25">
      <c r="A999" t="s">
        <v>60</v>
      </c>
      <c r="B999" t="s">
        <v>61</v>
      </c>
      <c r="C999" t="s">
        <v>517</v>
      </c>
      <c r="D999" t="s">
        <v>416</v>
      </c>
      <c r="E999" t="s">
        <v>10</v>
      </c>
      <c r="F999" t="s">
        <v>417</v>
      </c>
      <c r="G999" s="9">
        <v>6646.32</v>
      </c>
      <c r="H999" s="9">
        <v>996.94799999999998</v>
      </c>
      <c r="I999">
        <v>996.94799999999998</v>
      </c>
      <c r="J999">
        <v>664.63199999999995</v>
      </c>
      <c r="K999">
        <v>1661.58</v>
      </c>
      <c r="L999">
        <v>1329.2639999999999</v>
      </c>
      <c r="M999">
        <v>996.94799999999998</v>
      </c>
      <c r="O999">
        <v>201807</v>
      </c>
      <c r="P999">
        <v>201808</v>
      </c>
      <c r="Q999" s="9">
        <f t="shared" si="32"/>
        <v>0</v>
      </c>
      <c r="R999">
        <v>2018</v>
      </c>
      <c r="S999">
        <v>2018</v>
      </c>
      <c r="T999" t="s">
        <v>281</v>
      </c>
      <c r="U999" s="14">
        <f t="shared" si="31"/>
        <v>996.94799999999998</v>
      </c>
    </row>
    <row r="1000" spans="1:21" x14ac:dyDescent="0.25">
      <c r="A1000" t="s">
        <v>60</v>
      </c>
      <c r="B1000" t="s">
        <v>61</v>
      </c>
      <c r="C1000" t="s">
        <v>54</v>
      </c>
      <c r="D1000" t="s">
        <v>55</v>
      </c>
      <c r="E1000" t="s">
        <v>10</v>
      </c>
      <c r="F1000" t="s">
        <v>56</v>
      </c>
      <c r="G1000" s="9">
        <v>1159301.08</v>
      </c>
      <c r="H1000" s="9">
        <v>173895.16200000001</v>
      </c>
      <c r="I1000">
        <v>173895.16200000001</v>
      </c>
      <c r="J1000">
        <v>115930.10799999999</v>
      </c>
      <c r="K1000">
        <v>289825.27</v>
      </c>
      <c r="L1000">
        <v>231860.21599999999</v>
      </c>
      <c r="M1000">
        <v>173895.16200000001</v>
      </c>
      <c r="O1000">
        <v>201807</v>
      </c>
      <c r="P1000">
        <v>201808</v>
      </c>
      <c r="Q1000" s="9">
        <f t="shared" si="32"/>
        <v>0</v>
      </c>
      <c r="R1000">
        <v>2018</v>
      </c>
      <c r="S1000">
        <v>2018</v>
      </c>
      <c r="T1000" t="s">
        <v>281</v>
      </c>
      <c r="U1000" s="14">
        <f t="shared" si="31"/>
        <v>173895.16200000001</v>
      </c>
    </row>
    <row r="1001" spans="1:21" x14ac:dyDescent="0.25">
      <c r="A1001" t="s">
        <v>60</v>
      </c>
      <c r="B1001" t="s">
        <v>61</v>
      </c>
      <c r="C1001" t="s">
        <v>518</v>
      </c>
      <c r="D1001" t="s">
        <v>519</v>
      </c>
      <c r="E1001" t="s">
        <v>10</v>
      </c>
      <c r="F1001" t="s">
        <v>520</v>
      </c>
      <c r="G1001" s="9">
        <v>3909.64</v>
      </c>
      <c r="H1001" s="9">
        <v>586.44600000000003</v>
      </c>
      <c r="I1001">
        <v>586.44600000000003</v>
      </c>
      <c r="J1001">
        <v>390.964</v>
      </c>
      <c r="K1001">
        <v>977.41</v>
      </c>
      <c r="L1001">
        <v>781.928</v>
      </c>
      <c r="M1001">
        <v>586.44600000000003</v>
      </c>
      <c r="O1001">
        <v>201807</v>
      </c>
      <c r="P1001">
        <v>201808</v>
      </c>
      <c r="Q1001" s="9">
        <f t="shared" si="32"/>
        <v>0</v>
      </c>
      <c r="R1001">
        <v>2018</v>
      </c>
      <c r="S1001">
        <v>2018</v>
      </c>
      <c r="T1001" t="s">
        <v>281</v>
      </c>
      <c r="U1001" s="14">
        <f t="shared" si="31"/>
        <v>586.44600000000003</v>
      </c>
    </row>
    <row r="1002" spans="1:21" x14ac:dyDescent="0.25">
      <c r="A1002" t="s">
        <v>6</v>
      </c>
      <c r="B1002" t="s">
        <v>7</v>
      </c>
      <c r="C1002" t="s">
        <v>521</v>
      </c>
      <c r="D1002" t="s">
        <v>522</v>
      </c>
      <c r="E1002" t="s">
        <v>10</v>
      </c>
      <c r="F1002" t="s">
        <v>523</v>
      </c>
      <c r="G1002" s="9">
        <v>1000</v>
      </c>
      <c r="H1002" s="9">
        <v>150</v>
      </c>
      <c r="I1002">
        <v>150</v>
      </c>
      <c r="J1002">
        <v>100</v>
      </c>
      <c r="K1002">
        <v>250</v>
      </c>
      <c r="L1002">
        <v>200</v>
      </c>
      <c r="M1002">
        <v>150</v>
      </c>
      <c r="N1002" s="9">
        <v>150</v>
      </c>
      <c r="O1002">
        <v>201808</v>
      </c>
      <c r="P1002">
        <v>201809</v>
      </c>
      <c r="Q1002" s="9">
        <f t="shared" si="32"/>
        <v>-150</v>
      </c>
      <c r="R1002">
        <v>2018</v>
      </c>
      <c r="S1002">
        <v>2018</v>
      </c>
      <c r="T1002" t="s">
        <v>281</v>
      </c>
      <c r="U1002" s="14">
        <f t="shared" si="31"/>
        <v>0</v>
      </c>
    </row>
    <row r="1003" spans="1:21" x14ac:dyDescent="0.25">
      <c r="A1003" t="s">
        <v>6</v>
      </c>
      <c r="B1003" t="s">
        <v>7</v>
      </c>
      <c r="C1003" t="s">
        <v>480</v>
      </c>
      <c r="D1003" t="s">
        <v>481</v>
      </c>
      <c r="E1003" t="s">
        <v>10</v>
      </c>
      <c r="F1003" t="s">
        <v>482</v>
      </c>
      <c r="G1003" s="9">
        <v>1375</v>
      </c>
      <c r="H1003" s="9">
        <v>206.25</v>
      </c>
      <c r="I1003">
        <v>206.25</v>
      </c>
      <c r="J1003">
        <v>137.5</v>
      </c>
      <c r="K1003">
        <v>343.75</v>
      </c>
      <c r="L1003">
        <v>275</v>
      </c>
      <c r="M1003">
        <v>206.25</v>
      </c>
      <c r="O1003">
        <v>201808</v>
      </c>
      <c r="P1003">
        <v>201809</v>
      </c>
      <c r="Q1003" s="9">
        <f t="shared" si="32"/>
        <v>0</v>
      </c>
      <c r="R1003">
        <v>2018</v>
      </c>
      <c r="S1003">
        <v>2018</v>
      </c>
      <c r="T1003" t="s">
        <v>281</v>
      </c>
      <c r="U1003" s="14">
        <f t="shared" si="31"/>
        <v>206.25</v>
      </c>
    </row>
    <row r="1004" spans="1:21" x14ac:dyDescent="0.25">
      <c r="A1004" t="s">
        <v>6</v>
      </c>
      <c r="B1004" t="s">
        <v>7</v>
      </c>
      <c r="C1004" t="s">
        <v>470</v>
      </c>
      <c r="D1004" t="s">
        <v>483</v>
      </c>
      <c r="E1004" t="s">
        <v>10</v>
      </c>
      <c r="F1004" t="s">
        <v>484</v>
      </c>
      <c r="G1004" s="9">
        <v>192870.66</v>
      </c>
      <c r="H1004" s="9">
        <v>28930.598999999998</v>
      </c>
      <c r="I1004">
        <v>28930.598999999998</v>
      </c>
      <c r="J1004">
        <v>19287.065999999999</v>
      </c>
      <c r="K1004">
        <v>48217.665000000001</v>
      </c>
      <c r="L1004">
        <v>38574.131999999998</v>
      </c>
      <c r="M1004">
        <v>28930.598999999998</v>
      </c>
      <c r="O1004">
        <v>201808</v>
      </c>
      <c r="P1004">
        <v>201809</v>
      </c>
      <c r="Q1004" s="9">
        <f t="shared" si="32"/>
        <v>0</v>
      </c>
      <c r="R1004">
        <v>2018</v>
      </c>
      <c r="S1004">
        <v>2018</v>
      </c>
      <c r="T1004" t="s">
        <v>281</v>
      </c>
      <c r="U1004" s="14">
        <f t="shared" si="31"/>
        <v>28930.598999999998</v>
      </c>
    </row>
    <row r="1005" spans="1:21" x14ac:dyDescent="0.25">
      <c r="A1005" t="s">
        <v>6</v>
      </c>
      <c r="B1005" t="s">
        <v>7</v>
      </c>
      <c r="C1005" t="s">
        <v>446</v>
      </c>
      <c r="D1005" t="s">
        <v>485</v>
      </c>
      <c r="E1005" t="s">
        <v>10</v>
      </c>
      <c r="F1005" t="s">
        <v>486</v>
      </c>
      <c r="G1005" s="9">
        <v>69724.800000000003</v>
      </c>
      <c r="H1005" s="9">
        <v>10458.719999999999</v>
      </c>
      <c r="I1005">
        <v>10458.719999999999</v>
      </c>
      <c r="J1005">
        <v>6972.48</v>
      </c>
      <c r="K1005">
        <v>17431.2</v>
      </c>
      <c r="L1005">
        <v>13944.96</v>
      </c>
      <c r="M1005">
        <v>10458.719999999999</v>
      </c>
      <c r="O1005">
        <v>201808</v>
      </c>
      <c r="P1005">
        <v>201809</v>
      </c>
      <c r="Q1005" s="9">
        <f t="shared" si="32"/>
        <v>0</v>
      </c>
      <c r="R1005">
        <v>2018</v>
      </c>
      <c r="S1005">
        <v>2018</v>
      </c>
      <c r="T1005" t="s">
        <v>281</v>
      </c>
      <c r="U1005" s="14">
        <f t="shared" si="31"/>
        <v>10458.719999999999</v>
      </c>
    </row>
    <row r="1006" spans="1:21" x14ac:dyDescent="0.25">
      <c r="A1006" t="s">
        <v>6</v>
      </c>
      <c r="B1006" t="s">
        <v>7</v>
      </c>
      <c r="C1006" t="s">
        <v>456</v>
      </c>
      <c r="D1006" t="s">
        <v>320</v>
      </c>
      <c r="E1006" t="s">
        <v>10</v>
      </c>
      <c r="F1006" t="s">
        <v>321</v>
      </c>
      <c r="G1006" s="9">
        <v>9569.19</v>
      </c>
      <c r="H1006" s="9">
        <v>1435.3785</v>
      </c>
      <c r="I1006">
        <v>1435.3785</v>
      </c>
      <c r="J1006">
        <v>956.91899999999998</v>
      </c>
      <c r="K1006">
        <v>2392.2975000000001</v>
      </c>
      <c r="L1006">
        <v>1913.838</v>
      </c>
      <c r="M1006">
        <v>1435.3785</v>
      </c>
      <c r="O1006">
        <v>201808</v>
      </c>
      <c r="P1006">
        <v>201809</v>
      </c>
      <c r="Q1006" s="9">
        <f t="shared" si="32"/>
        <v>0</v>
      </c>
      <c r="R1006">
        <v>2018</v>
      </c>
      <c r="S1006">
        <v>2018</v>
      </c>
      <c r="T1006" t="s">
        <v>281</v>
      </c>
      <c r="U1006" s="14">
        <f t="shared" si="31"/>
        <v>1435.3785</v>
      </c>
    </row>
    <row r="1007" spans="1:21" x14ac:dyDescent="0.25">
      <c r="A1007" t="s">
        <v>6</v>
      </c>
      <c r="B1007" t="s">
        <v>7</v>
      </c>
      <c r="C1007" t="s">
        <v>323</v>
      </c>
      <c r="D1007" t="s">
        <v>324</v>
      </c>
      <c r="E1007" t="s">
        <v>10</v>
      </c>
      <c r="F1007" t="s">
        <v>325</v>
      </c>
      <c r="G1007" s="9">
        <v>0</v>
      </c>
      <c r="H1007" s="9">
        <v>0</v>
      </c>
      <c r="I1007">
        <v>0</v>
      </c>
      <c r="J1007">
        <v>0</v>
      </c>
      <c r="K1007">
        <v>0</v>
      </c>
      <c r="L1007">
        <v>0</v>
      </c>
      <c r="M1007">
        <v>0</v>
      </c>
      <c r="N1007" s="9">
        <v>0</v>
      </c>
      <c r="O1007">
        <v>201808</v>
      </c>
      <c r="P1007">
        <v>201809</v>
      </c>
      <c r="Q1007" s="9">
        <f t="shared" si="32"/>
        <v>0</v>
      </c>
      <c r="R1007">
        <v>2018</v>
      </c>
      <c r="S1007">
        <v>2018</v>
      </c>
      <c r="T1007" t="s">
        <v>281</v>
      </c>
      <c r="U1007" s="14">
        <f t="shared" si="31"/>
        <v>0</v>
      </c>
    </row>
    <row r="1008" spans="1:21" x14ac:dyDescent="0.25">
      <c r="A1008" t="s">
        <v>6</v>
      </c>
      <c r="B1008" t="s">
        <v>7</v>
      </c>
      <c r="C1008" t="s">
        <v>449</v>
      </c>
      <c r="D1008" t="s">
        <v>450</v>
      </c>
      <c r="E1008" t="s">
        <v>10</v>
      </c>
      <c r="F1008" t="s">
        <v>451</v>
      </c>
      <c r="G1008" s="9">
        <v>3196.79</v>
      </c>
      <c r="H1008" s="9">
        <v>479.51850000000002</v>
      </c>
      <c r="I1008">
        <v>479.51850000000002</v>
      </c>
      <c r="J1008">
        <v>319.67899999999997</v>
      </c>
      <c r="K1008">
        <v>799.19749999999999</v>
      </c>
      <c r="L1008">
        <v>639.35799999999995</v>
      </c>
      <c r="M1008">
        <v>479.51850000000002</v>
      </c>
      <c r="N1008" s="9">
        <v>479.51850000000002</v>
      </c>
      <c r="O1008">
        <v>201808</v>
      </c>
      <c r="P1008">
        <v>201809</v>
      </c>
      <c r="Q1008" s="9">
        <f t="shared" si="32"/>
        <v>-479.51850000000002</v>
      </c>
      <c r="R1008">
        <v>2018</v>
      </c>
      <c r="S1008">
        <v>2018</v>
      </c>
      <c r="T1008" t="s">
        <v>281</v>
      </c>
      <c r="U1008" s="14">
        <f t="shared" si="31"/>
        <v>0</v>
      </c>
    </row>
    <row r="1009" spans="1:21" x14ac:dyDescent="0.25">
      <c r="A1009" t="s">
        <v>6</v>
      </c>
      <c r="B1009" t="s">
        <v>7</v>
      </c>
      <c r="C1009" t="s">
        <v>487</v>
      </c>
      <c r="D1009" t="s">
        <v>488</v>
      </c>
      <c r="E1009" t="s">
        <v>10</v>
      </c>
      <c r="F1009" t="s">
        <v>489</v>
      </c>
      <c r="G1009" s="9">
        <v>1291.5</v>
      </c>
      <c r="H1009" s="9">
        <v>193.72499999999999</v>
      </c>
      <c r="I1009">
        <v>193.72499999999999</v>
      </c>
      <c r="J1009">
        <v>129.15</v>
      </c>
      <c r="K1009">
        <v>322.875</v>
      </c>
      <c r="L1009">
        <v>258.3</v>
      </c>
      <c r="M1009">
        <v>193.72499999999999</v>
      </c>
      <c r="O1009">
        <v>201808</v>
      </c>
      <c r="P1009">
        <v>201809</v>
      </c>
      <c r="Q1009" s="9">
        <f t="shared" si="32"/>
        <v>0</v>
      </c>
      <c r="R1009">
        <v>2018</v>
      </c>
      <c r="S1009">
        <v>2018</v>
      </c>
      <c r="T1009" t="s">
        <v>281</v>
      </c>
      <c r="U1009" s="14">
        <f t="shared" si="31"/>
        <v>193.72499999999999</v>
      </c>
    </row>
    <row r="1010" spans="1:21" x14ac:dyDescent="0.25">
      <c r="A1010" t="s">
        <v>6</v>
      </c>
      <c r="B1010" t="s">
        <v>7</v>
      </c>
      <c r="C1010" t="s">
        <v>24</v>
      </c>
      <c r="D1010" t="s">
        <v>25</v>
      </c>
      <c r="E1010" t="s">
        <v>10</v>
      </c>
      <c r="F1010" t="s">
        <v>26</v>
      </c>
      <c r="G1010" s="9">
        <v>15609.23</v>
      </c>
      <c r="H1010" s="9">
        <v>2341.3845000000001</v>
      </c>
      <c r="I1010">
        <v>2341.3845000000001</v>
      </c>
      <c r="J1010">
        <v>1560.923</v>
      </c>
      <c r="K1010">
        <v>3902.3074999999999</v>
      </c>
      <c r="L1010">
        <v>3121.846</v>
      </c>
      <c r="M1010">
        <v>2341.3845000000001</v>
      </c>
      <c r="O1010">
        <v>201808</v>
      </c>
      <c r="P1010">
        <v>201809</v>
      </c>
      <c r="Q1010" s="9">
        <f t="shared" si="32"/>
        <v>0</v>
      </c>
      <c r="R1010">
        <v>2018</v>
      </c>
      <c r="S1010">
        <v>2018</v>
      </c>
      <c r="T1010" t="s">
        <v>281</v>
      </c>
      <c r="U1010" s="14">
        <f t="shared" si="31"/>
        <v>2341.3845000000001</v>
      </c>
    </row>
    <row r="1011" spans="1:21" x14ac:dyDescent="0.25">
      <c r="A1011" t="s">
        <v>6</v>
      </c>
      <c r="B1011" t="s">
        <v>7</v>
      </c>
      <c r="C1011" t="s">
        <v>196</v>
      </c>
      <c r="D1011" t="s">
        <v>345</v>
      </c>
      <c r="E1011" t="s">
        <v>10</v>
      </c>
      <c r="F1011" t="s">
        <v>346</v>
      </c>
      <c r="G1011" s="9">
        <v>14195.89</v>
      </c>
      <c r="H1011" s="9">
        <v>2129.3834999999999</v>
      </c>
      <c r="I1011">
        <v>2129.3834999999999</v>
      </c>
      <c r="J1011">
        <v>1419.5889999999999</v>
      </c>
      <c r="K1011">
        <v>3548.9724999999999</v>
      </c>
      <c r="L1011">
        <v>2839.1779999999999</v>
      </c>
      <c r="M1011">
        <v>2129.3834999999999</v>
      </c>
      <c r="O1011">
        <v>201808</v>
      </c>
      <c r="P1011">
        <v>201809</v>
      </c>
      <c r="Q1011" s="9">
        <f t="shared" si="32"/>
        <v>0</v>
      </c>
      <c r="R1011">
        <v>2018</v>
      </c>
      <c r="S1011">
        <v>2018</v>
      </c>
      <c r="T1011" t="s">
        <v>281</v>
      </c>
      <c r="U1011" s="14">
        <f t="shared" si="31"/>
        <v>2129.3834999999999</v>
      </c>
    </row>
    <row r="1012" spans="1:21" x14ac:dyDescent="0.25">
      <c r="A1012" t="s">
        <v>6</v>
      </c>
      <c r="B1012" t="s">
        <v>7</v>
      </c>
      <c r="C1012" t="s">
        <v>506</v>
      </c>
      <c r="D1012" t="s">
        <v>507</v>
      </c>
      <c r="E1012" t="s">
        <v>10</v>
      </c>
      <c r="F1012" t="s">
        <v>508</v>
      </c>
      <c r="G1012" s="9">
        <v>129403.8</v>
      </c>
      <c r="H1012" s="9">
        <v>19410.57</v>
      </c>
      <c r="I1012">
        <v>19410.57</v>
      </c>
      <c r="J1012">
        <v>12940.38</v>
      </c>
      <c r="K1012">
        <v>32350.95</v>
      </c>
      <c r="L1012">
        <v>25880.76</v>
      </c>
      <c r="M1012">
        <v>19410.57</v>
      </c>
      <c r="N1012" s="9">
        <v>19410.57</v>
      </c>
      <c r="O1012">
        <v>201808</v>
      </c>
      <c r="P1012">
        <v>201809</v>
      </c>
      <c r="Q1012" s="9">
        <f t="shared" si="32"/>
        <v>-19410.57</v>
      </c>
      <c r="R1012">
        <v>2018</v>
      </c>
      <c r="S1012">
        <v>2018</v>
      </c>
      <c r="T1012" t="s">
        <v>281</v>
      </c>
      <c r="U1012" s="14">
        <f t="shared" si="31"/>
        <v>0</v>
      </c>
    </row>
    <row r="1013" spans="1:21" x14ac:dyDescent="0.25">
      <c r="A1013" t="s">
        <v>6</v>
      </c>
      <c r="B1013" t="s">
        <v>7</v>
      </c>
      <c r="C1013" t="s">
        <v>452</v>
      </c>
      <c r="D1013" t="s">
        <v>453</v>
      </c>
      <c r="E1013" t="s">
        <v>10</v>
      </c>
      <c r="F1013" t="s">
        <v>454</v>
      </c>
      <c r="G1013" s="9">
        <v>12764.56</v>
      </c>
      <c r="H1013" s="9">
        <v>1914.684</v>
      </c>
      <c r="I1013">
        <v>1914.684</v>
      </c>
      <c r="J1013">
        <v>1276.4559999999999</v>
      </c>
      <c r="K1013">
        <v>3191.14</v>
      </c>
      <c r="L1013">
        <v>2552.9119999999998</v>
      </c>
      <c r="M1013">
        <v>1914.684</v>
      </c>
      <c r="O1013">
        <v>201808</v>
      </c>
      <c r="P1013">
        <v>201809</v>
      </c>
      <c r="Q1013" s="9">
        <f t="shared" si="32"/>
        <v>0</v>
      </c>
      <c r="R1013">
        <v>2018</v>
      </c>
      <c r="S1013">
        <v>2018</v>
      </c>
      <c r="T1013" t="s">
        <v>281</v>
      </c>
      <c r="U1013" s="14">
        <f t="shared" si="31"/>
        <v>1914.684</v>
      </c>
    </row>
    <row r="1014" spans="1:21" x14ac:dyDescent="0.25">
      <c r="A1014" t="s">
        <v>6</v>
      </c>
      <c r="B1014" t="s">
        <v>7</v>
      </c>
      <c r="C1014" t="s">
        <v>524</v>
      </c>
      <c r="D1014" t="s">
        <v>525</v>
      </c>
      <c r="E1014" t="s">
        <v>10</v>
      </c>
      <c r="F1014" t="s">
        <v>526</v>
      </c>
      <c r="G1014" s="9">
        <v>14046.04</v>
      </c>
      <c r="H1014" s="9">
        <v>2106.9059999999999</v>
      </c>
      <c r="I1014">
        <v>2106.9059999999999</v>
      </c>
      <c r="J1014">
        <v>1404.604</v>
      </c>
      <c r="K1014">
        <v>3511.51</v>
      </c>
      <c r="L1014">
        <v>2809.2080000000001</v>
      </c>
      <c r="M1014">
        <v>2106.9059999999999</v>
      </c>
      <c r="O1014">
        <v>201808</v>
      </c>
      <c r="P1014">
        <v>201809</v>
      </c>
      <c r="Q1014" s="9">
        <f t="shared" si="32"/>
        <v>0</v>
      </c>
      <c r="R1014">
        <v>2018</v>
      </c>
      <c r="S1014">
        <v>2018</v>
      </c>
      <c r="T1014" t="s">
        <v>281</v>
      </c>
      <c r="U1014" s="14">
        <f t="shared" si="31"/>
        <v>2106.9059999999999</v>
      </c>
    </row>
    <row r="1015" spans="1:21" x14ac:dyDescent="0.25">
      <c r="A1015" t="s">
        <v>6</v>
      </c>
      <c r="B1015" t="s">
        <v>7</v>
      </c>
      <c r="C1015" t="s">
        <v>476</v>
      </c>
      <c r="D1015" t="s">
        <v>386</v>
      </c>
      <c r="E1015" t="s">
        <v>10</v>
      </c>
      <c r="F1015" t="s">
        <v>387</v>
      </c>
      <c r="G1015" s="9">
        <v>1204.26</v>
      </c>
      <c r="H1015" s="9">
        <v>180.63900000000001</v>
      </c>
      <c r="I1015">
        <v>180.63900000000001</v>
      </c>
      <c r="J1015">
        <v>120.426</v>
      </c>
      <c r="K1015">
        <v>301.065</v>
      </c>
      <c r="L1015">
        <v>240.852</v>
      </c>
      <c r="M1015">
        <v>180.63900000000001</v>
      </c>
      <c r="O1015">
        <v>201808</v>
      </c>
      <c r="P1015">
        <v>201809</v>
      </c>
      <c r="Q1015" s="9">
        <f t="shared" si="32"/>
        <v>0</v>
      </c>
      <c r="R1015">
        <v>2018</v>
      </c>
      <c r="S1015">
        <v>2018</v>
      </c>
      <c r="T1015" t="s">
        <v>281</v>
      </c>
      <c r="U1015" s="14">
        <f t="shared" si="31"/>
        <v>180.63900000000001</v>
      </c>
    </row>
    <row r="1016" spans="1:21" x14ac:dyDescent="0.25">
      <c r="A1016" t="s">
        <v>6</v>
      </c>
      <c r="B1016" t="s">
        <v>7</v>
      </c>
      <c r="C1016" t="s">
        <v>512</v>
      </c>
      <c r="D1016" t="s">
        <v>395</v>
      </c>
      <c r="E1016" t="s">
        <v>10</v>
      </c>
      <c r="F1016" t="s">
        <v>396</v>
      </c>
      <c r="G1016" s="9">
        <v>2876.29</v>
      </c>
      <c r="H1016" s="9">
        <v>431.44349999999997</v>
      </c>
      <c r="I1016">
        <v>431.44349999999997</v>
      </c>
      <c r="J1016">
        <v>287.62900000000002</v>
      </c>
      <c r="K1016">
        <v>719.07249999999999</v>
      </c>
      <c r="L1016">
        <v>575.25800000000004</v>
      </c>
      <c r="M1016">
        <v>431.44349999999997</v>
      </c>
      <c r="O1016">
        <v>201808</v>
      </c>
      <c r="P1016">
        <v>201809</v>
      </c>
      <c r="Q1016" s="9">
        <f t="shared" si="32"/>
        <v>0</v>
      </c>
      <c r="R1016">
        <v>2018</v>
      </c>
      <c r="S1016">
        <v>2018</v>
      </c>
      <c r="T1016" t="s">
        <v>281</v>
      </c>
      <c r="U1016" s="14">
        <f t="shared" si="31"/>
        <v>431.44349999999997</v>
      </c>
    </row>
    <row r="1017" spans="1:21" x14ac:dyDescent="0.25">
      <c r="A1017" t="s">
        <v>6</v>
      </c>
      <c r="B1017" t="s">
        <v>7</v>
      </c>
      <c r="C1017" t="s">
        <v>463</v>
      </c>
      <c r="D1017" t="s">
        <v>464</v>
      </c>
      <c r="E1017" t="s">
        <v>10</v>
      </c>
      <c r="F1017" t="s">
        <v>465</v>
      </c>
      <c r="G1017" s="9">
        <v>161504.95999999999</v>
      </c>
      <c r="H1017" s="9">
        <v>24225.743999999999</v>
      </c>
      <c r="I1017">
        <v>24225.743999999999</v>
      </c>
      <c r="J1017">
        <v>16150.495999999999</v>
      </c>
      <c r="K1017">
        <v>40376.239999999998</v>
      </c>
      <c r="L1017">
        <v>32300.991999999998</v>
      </c>
      <c r="M1017">
        <v>24225.743999999999</v>
      </c>
      <c r="O1017">
        <v>201808</v>
      </c>
      <c r="P1017">
        <v>201809</v>
      </c>
      <c r="Q1017" s="9">
        <f t="shared" si="32"/>
        <v>0</v>
      </c>
      <c r="R1017">
        <v>2018</v>
      </c>
      <c r="S1017">
        <v>2018</v>
      </c>
      <c r="T1017" t="s">
        <v>281</v>
      </c>
      <c r="U1017" s="14">
        <f t="shared" si="31"/>
        <v>24225.743999999999</v>
      </c>
    </row>
    <row r="1018" spans="1:21" x14ac:dyDescent="0.25">
      <c r="A1018" t="s">
        <v>6</v>
      </c>
      <c r="B1018" t="s">
        <v>7</v>
      </c>
      <c r="C1018" t="s">
        <v>527</v>
      </c>
      <c r="D1018" t="s">
        <v>528</v>
      </c>
      <c r="E1018" t="s">
        <v>10</v>
      </c>
      <c r="F1018" t="s">
        <v>529</v>
      </c>
      <c r="G1018" s="9">
        <v>8598.7999999999993</v>
      </c>
      <c r="H1018" s="9">
        <v>1289.82</v>
      </c>
      <c r="I1018">
        <v>1289.82</v>
      </c>
      <c r="J1018">
        <v>859.88</v>
      </c>
      <c r="K1018">
        <v>2149.6999999999998</v>
      </c>
      <c r="L1018">
        <v>1719.76</v>
      </c>
      <c r="M1018">
        <v>1289.82</v>
      </c>
      <c r="O1018">
        <v>201808</v>
      </c>
      <c r="P1018">
        <v>201809</v>
      </c>
      <c r="Q1018" s="9">
        <f t="shared" si="32"/>
        <v>0</v>
      </c>
      <c r="R1018">
        <v>2018</v>
      </c>
      <c r="S1018">
        <v>2018</v>
      </c>
      <c r="T1018" t="s">
        <v>281</v>
      </c>
      <c r="U1018" s="14">
        <f t="shared" si="31"/>
        <v>1289.82</v>
      </c>
    </row>
    <row r="1019" spans="1:21" x14ac:dyDescent="0.25">
      <c r="A1019" t="s">
        <v>6</v>
      </c>
      <c r="B1019" t="s">
        <v>7</v>
      </c>
      <c r="C1019" t="s">
        <v>54</v>
      </c>
      <c r="D1019" t="s">
        <v>55</v>
      </c>
      <c r="E1019" t="s">
        <v>10</v>
      </c>
      <c r="F1019" t="s">
        <v>56</v>
      </c>
      <c r="G1019" s="9">
        <v>828436.56</v>
      </c>
      <c r="H1019" s="9">
        <v>124265.484</v>
      </c>
      <c r="I1019">
        <v>124265.484</v>
      </c>
      <c r="J1019">
        <v>82843.656000000003</v>
      </c>
      <c r="K1019">
        <v>207109.14</v>
      </c>
      <c r="L1019">
        <v>165687.31200000001</v>
      </c>
      <c r="M1019">
        <v>124265.484</v>
      </c>
      <c r="O1019">
        <v>201808</v>
      </c>
      <c r="P1019">
        <v>201809</v>
      </c>
      <c r="Q1019" s="9">
        <f t="shared" si="32"/>
        <v>0</v>
      </c>
      <c r="R1019">
        <v>2018</v>
      </c>
      <c r="S1019">
        <v>2018</v>
      </c>
      <c r="T1019" t="s">
        <v>281</v>
      </c>
      <c r="U1019" s="14">
        <f t="shared" si="31"/>
        <v>124265.484</v>
      </c>
    </row>
    <row r="1020" spans="1:21" x14ac:dyDescent="0.25">
      <c r="A1020" t="s">
        <v>6</v>
      </c>
      <c r="B1020" t="s">
        <v>7</v>
      </c>
      <c r="C1020" t="s">
        <v>530</v>
      </c>
      <c r="D1020" t="s">
        <v>531</v>
      </c>
      <c r="E1020" t="s">
        <v>10</v>
      </c>
      <c r="F1020" t="s">
        <v>532</v>
      </c>
      <c r="G1020" s="9">
        <v>6115</v>
      </c>
      <c r="H1020" s="9">
        <v>917.25</v>
      </c>
      <c r="I1020">
        <v>917.25</v>
      </c>
      <c r="J1020">
        <v>611.5</v>
      </c>
      <c r="K1020">
        <v>1528.75</v>
      </c>
      <c r="L1020">
        <v>1223</v>
      </c>
      <c r="M1020">
        <v>917.25</v>
      </c>
      <c r="N1020" s="9">
        <v>917.25</v>
      </c>
      <c r="O1020">
        <v>201808</v>
      </c>
      <c r="P1020">
        <v>201809</v>
      </c>
      <c r="Q1020" s="9">
        <f t="shared" si="32"/>
        <v>-917.25</v>
      </c>
      <c r="R1020">
        <v>2018</v>
      </c>
      <c r="S1020">
        <v>2018</v>
      </c>
      <c r="T1020" t="s">
        <v>281</v>
      </c>
      <c r="U1020" s="14">
        <f t="shared" si="31"/>
        <v>0</v>
      </c>
    </row>
    <row r="1021" spans="1:21" x14ac:dyDescent="0.25">
      <c r="A1021" t="s">
        <v>6</v>
      </c>
      <c r="B1021" t="s">
        <v>7</v>
      </c>
      <c r="C1021" t="s">
        <v>467</v>
      </c>
      <c r="D1021" t="s">
        <v>468</v>
      </c>
      <c r="E1021" t="s">
        <v>10</v>
      </c>
      <c r="F1021" t="s">
        <v>469</v>
      </c>
      <c r="G1021" s="9">
        <v>1071.5</v>
      </c>
      <c r="H1021" s="9">
        <v>160.72499999999999</v>
      </c>
      <c r="I1021">
        <v>160.72499999999999</v>
      </c>
      <c r="J1021">
        <v>107.15</v>
      </c>
      <c r="K1021">
        <v>267.875</v>
      </c>
      <c r="L1021">
        <v>214.3</v>
      </c>
      <c r="M1021">
        <v>160.72499999999999</v>
      </c>
      <c r="O1021">
        <v>201808</v>
      </c>
      <c r="P1021">
        <v>201809</v>
      </c>
      <c r="Q1021" s="9">
        <f t="shared" si="32"/>
        <v>0</v>
      </c>
      <c r="R1021">
        <v>2018</v>
      </c>
      <c r="S1021">
        <v>2018</v>
      </c>
      <c r="T1021" t="s">
        <v>281</v>
      </c>
      <c r="U1021" s="14">
        <f t="shared" si="31"/>
        <v>160.72499999999999</v>
      </c>
    </row>
    <row r="1022" spans="1:21" x14ac:dyDescent="0.25">
      <c r="A1022" t="s">
        <v>60</v>
      </c>
      <c r="B1022" t="s">
        <v>61</v>
      </c>
      <c r="C1022" t="s">
        <v>157</v>
      </c>
      <c r="D1022" t="s">
        <v>158</v>
      </c>
      <c r="E1022" t="s">
        <v>10</v>
      </c>
      <c r="F1022" t="s">
        <v>159</v>
      </c>
      <c r="G1022" s="9">
        <v>463.9</v>
      </c>
      <c r="H1022" s="9">
        <v>69.584999999999994</v>
      </c>
      <c r="I1022">
        <v>69.584999999999994</v>
      </c>
      <c r="J1022">
        <v>46.39</v>
      </c>
      <c r="K1022">
        <v>115.97499999999999</v>
      </c>
      <c r="L1022">
        <v>92.78</v>
      </c>
      <c r="M1022">
        <v>69.584999999999994</v>
      </c>
      <c r="O1022">
        <v>201808</v>
      </c>
      <c r="P1022">
        <v>201809</v>
      </c>
      <c r="Q1022" s="9">
        <f t="shared" si="32"/>
        <v>0</v>
      </c>
      <c r="R1022">
        <v>2018</v>
      </c>
      <c r="S1022">
        <v>2018</v>
      </c>
      <c r="T1022" t="s">
        <v>281</v>
      </c>
      <c r="U1022" s="14">
        <f t="shared" si="31"/>
        <v>69.584999999999994</v>
      </c>
    </row>
    <row r="1023" spans="1:21" x14ac:dyDescent="0.25">
      <c r="A1023" t="s">
        <v>60</v>
      </c>
      <c r="B1023" t="s">
        <v>61</v>
      </c>
      <c r="C1023" t="s">
        <v>480</v>
      </c>
      <c r="D1023" t="s">
        <v>481</v>
      </c>
      <c r="E1023" t="s">
        <v>10</v>
      </c>
      <c r="F1023" t="s">
        <v>482</v>
      </c>
      <c r="G1023" s="9">
        <v>1375</v>
      </c>
      <c r="H1023" s="9">
        <v>206.25</v>
      </c>
      <c r="I1023">
        <v>206.25</v>
      </c>
      <c r="J1023">
        <v>137.5</v>
      </c>
      <c r="K1023">
        <v>343.75</v>
      </c>
      <c r="L1023">
        <v>275</v>
      </c>
      <c r="M1023">
        <v>206.25</v>
      </c>
      <c r="O1023">
        <v>201808</v>
      </c>
      <c r="P1023">
        <v>201809</v>
      </c>
      <c r="Q1023" s="9">
        <f t="shared" si="32"/>
        <v>0</v>
      </c>
      <c r="R1023">
        <v>2018</v>
      </c>
      <c r="S1023">
        <v>2018</v>
      </c>
      <c r="T1023" t="s">
        <v>281</v>
      </c>
      <c r="U1023" s="14">
        <f t="shared" si="31"/>
        <v>206.25</v>
      </c>
    </row>
    <row r="1024" spans="1:21" x14ac:dyDescent="0.25">
      <c r="A1024" t="s">
        <v>60</v>
      </c>
      <c r="B1024" t="s">
        <v>61</v>
      </c>
      <c r="C1024" t="s">
        <v>470</v>
      </c>
      <c r="D1024" t="s">
        <v>483</v>
      </c>
      <c r="E1024" t="s">
        <v>10</v>
      </c>
      <c r="F1024" t="s">
        <v>484</v>
      </c>
      <c r="G1024" s="9">
        <v>192870.72</v>
      </c>
      <c r="H1024" s="9">
        <v>28930.608</v>
      </c>
      <c r="I1024">
        <v>28930.608</v>
      </c>
      <c r="J1024">
        <v>19287.072</v>
      </c>
      <c r="K1024">
        <v>48217.68</v>
      </c>
      <c r="L1024">
        <v>38574.144</v>
      </c>
      <c r="M1024">
        <v>28930.608</v>
      </c>
      <c r="O1024">
        <v>201808</v>
      </c>
      <c r="P1024">
        <v>201809</v>
      </c>
      <c r="Q1024" s="9">
        <f t="shared" si="32"/>
        <v>0</v>
      </c>
      <c r="R1024">
        <v>2018</v>
      </c>
      <c r="S1024">
        <v>2018</v>
      </c>
      <c r="T1024" t="s">
        <v>281</v>
      </c>
      <c r="U1024" s="14">
        <f t="shared" si="31"/>
        <v>28930.608</v>
      </c>
    </row>
    <row r="1025" spans="1:21" x14ac:dyDescent="0.25">
      <c r="A1025" t="s">
        <v>60</v>
      </c>
      <c r="B1025" t="s">
        <v>61</v>
      </c>
      <c r="C1025" t="s">
        <v>446</v>
      </c>
      <c r="D1025" t="s">
        <v>485</v>
      </c>
      <c r="E1025" t="s">
        <v>10</v>
      </c>
      <c r="F1025" t="s">
        <v>486</v>
      </c>
      <c r="G1025" s="9">
        <v>69724.789999999994</v>
      </c>
      <c r="H1025" s="9">
        <v>10458.718500000001</v>
      </c>
      <c r="I1025">
        <v>10458.718500000001</v>
      </c>
      <c r="J1025">
        <v>6972.4790000000003</v>
      </c>
      <c r="K1025">
        <v>17431.197499999998</v>
      </c>
      <c r="L1025">
        <v>13944.958000000001</v>
      </c>
      <c r="M1025">
        <v>10458.718500000001</v>
      </c>
      <c r="O1025">
        <v>201808</v>
      </c>
      <c r="P1025">
        <v>201809</v>
      </c>
      <c r="Q1025" s="9">
        <f t="shared" si="32"/>
        <v>0</v>
      </c>
      <c r="R1025">
        <v>2018</v>
      </c>
      <c r="S1025">
        <v>2018</v>
      </c>
      <c r="T1025" t="s">
        <v>281</v>
      </c>
      <c r="U1025" s="14">
        <f t="shared" si="31"/>
        <v>10458.718500000001</v>
      </c>
    </row>
    <row r="1026" spans="1:21" x14ac:dyDescent="0.25">
      <c r="A1026" t="s">
        <v>60</v>
      </c>
      <c r="B1026" t="s">
        <v>61</v>
      </c>
      <c r="C1026" t="s">
        <v>456</v>
      </c>
      <c r="D1026" t="s">
        <v>320</v>
      </c>
      <c r="E1026" t="s">
        <v>10</v>
      </c>
      <c r="F1026" t="s">
        <v>321</v>
      </c>
      <c r="G1026" s="9">
        <v>9569.18</v>
      </c>
      <c r="H1026" s="9">
        <v>1435.377</v>
      </c>
      <c r="I1026">
        <v>1435.377</v>
      </c>
      <c r="J1026">
        <v>956.91800000000001</v>
      </c>
      <c r="K1026">
        <v>2392.2950000000001</v>
      </c>
      <c r="L1026">
        <v>1913.836</v>
      </c>
      <c r="M1026">
        <v>1435.377</v>
      </c>
      <c r="O1026">
        <v>201808</v>
      </c>
      <c r="P1026">
        <v>201809</v>
      </c>
      <c r="Q1026" s="9">
        <f t="shared" si="32"/>
        <v>0</v>
      </c>
      <c r="R1026">
        <v>2018</v>
      </c>
      <c r="S1026">
        <v>2018</v>
      </c>
      <c r="T1026" t="s">
        <v>281</v>
      </c>
      <c r="U1026" s="14">
        <f t="shared" si="31"/>
        <v>1435.377</v>
      </c>
    </row>
    <row r="1027" spans="1:21" x14ac:dyDescent="0.25">
      <c r="A1027" t="s">
        <v>60</v>
      </c>
      <c r="B1027" t="s">
        <v>61</v>
      </c>
      <c r="C1027" t="s">
        <v>323</v>
      </c>
      <c r="D1027" t="s">
        <v>324</v>
      </c>
      <c r="E1027" t="s">
        <v>10</v>
      </c>
      <c r="F1027" t="s">
        <v>325</v>
      </c>
      <c r="G1027" s="9">
        <v>0</v>
      </c>
      <c r="H1027" s="9">
        <v>0</v>
      </c>
      <c r="I1027">
        <v>0</v>
      </c>
      <c r="J1027">
        <v>0</v>
      </c>
      <c r="K1027">
        <v>0</v>
      </c>
      <c r="L1027">
        <v>0</v>
      </c>
      <c r="M1027">
        <v>0</v>
      </c>
      <c r="N1027" s="9">
        <v>0</v>
      </c>
      <c r="O1027">
        <v>201808</v>
      </c>
      <c r="P1027">
        <v>201809</v>
      </c>
      <c r="Q1027" s="9">
        <f t="shared" si="32"/>
        <v>0</v>
      </c>
      <c r="R1027">
        <v>2018</v>
      </c>
      <c r="S1027">
        <v>2018</v>
      </c>
      <c r="T1027" t="s">
        <v>281</v>
      </c>
      <c r="U1027" s="14">
        <f t="shared" ref="U1027:U1090" si="33">H1027+Q1027</f>
        <v>0</v>
      </c>
    </row>
    <row r="1028" spans="1:21" x14ac:dyDescent="0.25">
      <c r="A1028" t="s">
        <v>60</v>
      </c>
      <c r="B1028" t="s">
        <v>61</v>
      </c>
      <c r="C1028" t="s">
        <v>449</v>
      </c>
      <c r="D1028" t="s">
        <v>450</v>
      </c>
      <c r="E1028" t="s">
        <v>10</v>
      </c>
      <c r="F1028" t="s">
        <v>451</v>
      </c>
      <c r="G1028" s="9">
        <v>3196.81</v>
      </c>
      <c r="H1028" s="9">
        <v>479.5215</v>
      </c>
      <c r="I1028">
        <v>479.5215</v>
      </c>
      <c r="J1028">
        <v>319.68099999999998</v>
      </c>
      <c r="K1028">
        <v>799.20249999999999</v>
      </c>
      <c r="L1028">
        <v>639.36199999999997</v>
      </c>
      <c r="M1028">
        <v>479.5215</v>
      </c>
      <c r="N1028" s="9">
        <v>479.5215</v>
      </c>
      <c r="O1028">
        <v>201808</v>
      </c>
      <c r="P1028">
        <v>201809</v>
      </c>
      <c r="Q1028" s="9">
        <f t="shared" si="32"/>
        <v>-479.5215</v>
      </c>
      <c r="R1028">
        <v>2018</v>
      </c>
      <c r="S1028">
        <v>2018</v>
      </c>
      <c r="T1028" t="s">
        <v>281</v>
      </c>
      <c r="U1028" s="14">
        <f t="shared" si="33"/>
        <v>0</v>
      </c>
    </row>
    <row r="1029" spans="1:21" x14ac:dyDescent="0.25">
      <c r="A1029" t="s">
        <v>60</v>
      </c>
      <c r="B1029" t="s">
        <v>61</v>
      </c>
      <c r="C1029" t="s">
        <v>487</v>
      </c>
      <c r="D1029" t="s">
        <v>488</v>
      </c>
      <c r="E1029" t="s">
        <v>10</v>
      </c>
      <c r="F1029" t="s">
        <v>489</v>
      </c>
      <c r="G1029" s="9">
        <v>1291.55</v>
      </c>
      <c r="H1029" s="9">
        <v>193.73249999999999</v>
      </c>
      <c r="I1029">
        <v>193.73249999999999</v>
      </c>
      <c r="J1029">
        <v>129.155</v>
      </c>
      <c r="K1029">
        <v>322.88749999999999</v>
      </c>
      <c r="L1029">
        <v>258.31</v>
      </c>
      <c r="M1029">
        <v>193.73249999999999</v>
      </c>
      <c r="O1029">
        <v>201808</v>
      </c>
      <c r="P1029">
        <v>201809</v>
      </c>
      <c r="Q1029" s="9">
        <f t="shared" si="32"/>
        <v>0</v>
      </c>
      <c r="R1029">
        <v>2018</v>
      </c>
      <c r="S1029">
        <v>2018</v>
      </c>
      <c r="T1029" t="s">
        <v>281</v>
      </c>
      <c r="U1029" s="14">
        <f t="shared" si="33"/>
        <v>193.73249999999999</v>
      </c>
    </row>
    <row r="1030" spans="1:21" x14ac:dyDescent="0.25">
      <c r="A1030" t="s">
        <v>60</v>
      </c>
      <c r="B1030" t="s">
        <v>61</v>
      </c>
      <c r="C1030" t="s">
        <v>24</v>
      </c>
      <c r="D1030" t="s">
        <v>25</v>
      </c>
      <c r="E1030" t="s">
        <v>10</v>
      </c>
      <c r="F1030" t="s">
        <v>26</v>
      </c>
      <c r="G1030" s="9">
        <v>15609.24</v>
      </c>
      <c r="H1030" s="9">
        <v>2341.386</v>
      </c>
      <c r="I1030">
        <v>2341.386</v>
      </c>
      <c r="J1030">
        <v>1560.924</v>
      </c>
      <c r="K1030">
        <v>3902.31</v>
      </c>
      <c r="L1030">
        <v>3121.848</v>
      </c>
      <c r="M1030">
        <v>2341.386</v>
      </c>
      <c r="O1030">
        <v>201808</v>
      </c>
      <c r="P1030">
        <v>201809</v>
      </c>
      <c r="Q1030" s="9">
        <f t="shared" si="32"/>
        <v>0</v>
      </c>
      <c r="R1030">
        <v>2018</v>
      </c>
      <c r="S1030">
        <v>2018</v>
      </c>
      <c r="T1030" t="s">
        <v>281</v>
      </c>
      <c r="U1030" s="14">
        <f t="shared" si="33"/>
        <v>2341.386</v>
      </c>
    </row>
    <row r="1031" spans="1:21" x14ac:dyDescent="0.25">
      <c r="A1031" t="s">
        <v>60</v>
      </c>
      <c r="B1031" t="s">
        <v>61</v>
      </c>
      <c r="C1031" t="s">
        <v>196</v>
      </c>
      <c r="D1031" t="s">
        <v>345</v>
      </c>
      <c r="E1031" t="s">
        <v>10</v>
      </c>
      <c r="F1031" t="s">
        <v>346</v>
      </c>
      <c r="G1031" s="9">
        <v>14195.86</v>
      </c>
      <c r="H1031" s="9">
        <v>2129.3789999999999</v>
      </c>
      <c r="I1031">
        <v>2129.3789999999999</v>
      </c>
      <c r="J1031">
        <v>1419.586</v>
      </c>
      <c r="K1031">
        <v>3548.9650000000001</v>
      </c>
      <c r="L1031">
        <v>2839.172</v>
      </c>
      <c r="M1031">
        <v>2129.3789999999999</v>
      </c>
      <c r="O1031">
        <v>201808</v>
      </c>
      <c r="P1031">
        <v>201809</v>
      </c>
      <c r="Q1031" s="9">
        <f t="shared" si="32"/>
        <v>0</v>
      </c>
      <c r="R1031">
        <v>2018</v>
      </c>
      <c r="S1031">
        <v>2018</v>
      </c>
      <c r="T1031" t="s">
        <v>281</v>
      </c>
      <c r="U1031" s="14">
        <f t="shared" si="33"/>
        <v>2129.3789999999999</v>
      </c>
    </row>
    <row r="1032" spans="1:21" x14ac:dyDescent="0.25">
      <c r="A1032" t="s">
        <v>60</v>
      </c>
      <c r="B1032" t="s">
        <v>61</v>
      </c>
      <c r="C1032" t="s">
        <v>452</v>
      </c>
      <c r="D1032" t="s">
        <v>453</v>
      </c>
      <c r="E1032" t="s">
        <v>10</v>
      </c>
      <c r="F1032" t="s">
        <v>454</v>
      </c>
      <c r="G1032" s="9">
        <v>12764.54</v>
      </c>
      <c r="H1032" s="9">
        <v>1914.681</v>
      </c>
      <c r="I1032">
        <v>1914.681</v>
      </c>
      <c r="J1032">
        <v>1276.454</v>
      </c>
      <c r="K1032">
        <v>3191.1350000000002</v>
      </c>
      <c r="L1032">
        <v>2552.9079999999999</v>
      </c>
      <c r="M1032">
        <v>1914.681</v>
      </c>
      <c r="O1032">
        <v>201808</v>
      </c>
      <c r="P1032">
        <v>201809</v>
      </c>
      <c r="Q1032" s="9">
        <f t="shared" si="32"/>
        <v>0</v>
      </c>
      <c r="R1032">
        <v>2018</v>
      </c>
      <c r="S1032">
        <v>2018</v>
      </c>
      <c r="T1032" t="s">
        <v>281</v>
      </c>
      <c r="U1032" s="14">
        <f t="shared" si="33"/>
        <v>1914.681</v>
      </c>
    </row>
    <row r="1033" spans="1:21" x14ac:dyDescent="0.25">
      <c r="A1033" t="s">
        <v>60</v>
      </c>
      <c r="B1033" t="s">
        <v>61</v>
      </c>
      <c r="C1033" t="s">
        <v>524</v>
      </c>
      <c r="D1033" t="s">
        <v>525</v>
      </c>
      <c r="E1033" t="s">
        <v>10</v>
      </c>
      <c r="F1033" t="s">
        <v>526</v>
      </c>
      <c r="G1033" s="9">
        <v>14046.04</v>
      </c>
      <c r="H1033" s="9">
        <v>2106.9059999999999</v>
      </c>
      <c r="I1033">
        <v>2106.9059999999999</v>
      </c>
      <c r="J1033">
        <v>1404.604</v>
      </c>
      <c r="K1033">
        <v>3511.51</v>
      </c>
      <c r="L1033">
        <v>2809.2080000000001</v>
      </c>
      <c r="M1033">
        <v>2106.9059999999999</v>
      </c>
      <c r="O1033">
        <v>201808</v>
      </c>
      <c r="P1033">
        <v>201809</v>
      </c>
      <c r="Q1033" s="9">
        <f t="shared" ref="Q1033:Q1096" si="34">N1033*-1</f>
        <v>0</v>
      </c>
      <c r="R1033">
        <v>2018</v>
      </c>
      <c r="S1033">
        <v>2018</v>
      </c>
      <c r="T1033" t="s">
        <v>281</v>
      </c>
      <c r="U1033" s="14">
        <f t="shared" si="33"/>
        <v>2106.9059999999999</v>
      </c>
    </row>
    <row r="1034" spans="1:21" x14ac:dyDescent="0.25">
      <c r="A1034" t="s">
        <v>60</v>
      </c>
      <c r="B1034" t="s">
        <v>61</v>
      </c>
      <c r="C1034" t="s">
        <v>476</v>
      </c>
      <c r="D1034" t="s">
        <v>386</v>
      </c>
      <c r="E1034" t="s">
        <v>10</v>
      </c>
      <c r="F1034" t="s">
        <v>387</v>
      </c>
      <c r="G1034" s="9">
        <v>1204.26</v>
      </c>
      <c r="H1034" s="9">
        <v>180.63900000000001</v>
      </c>
      <c r="I1034">
        <v>180.63900000000001</v>
      </c>
      <c r="J1034">
        <v>120.426</v>
      </c>
      <c r="K1034">
        <v>301.065</v>
      </c>
      <c r="L1034">
        <v>240.852</v>
      </c>
      <c r="M1034">
        <v>180.63900000000001</v>
      </c>
      <c r="O1034">
        <v>201808</v>
      </c>
      <c r="P1034">
        <v>201809</v>
      </c>
      <c r="Q1034" s="9">
        <f t="shared" si="34"/>
        <v>0</v>
      </c>
      <c r="R1034">
        <v>2018</v>
      </c>
      <c r="S1034">
        <v>2018</v>
      </c>
      <c r="T1034" t="s">
        <v>281</v>
      </c>
      <c r="U1034" s="14">
        <f t="shared" si="33"/>
        <v>180.63900000000001</v>
      </c>
    </row>
    <row r="1035" spans="1:21" x14ac:dyDescent="0.25">
      <c r="A1035" t="s">
        <v>60</v>
      </c>
      <c r="B1035" t="s">
        <v>61</v>
      </c>
      <c r="C1035" t="s">
        <v>512</v>
      </c>
      <c r="D1035" t="s">
        <v>395</v>
      </c>
      <c r="E1035" t="s">
        <v>10</v>
      </c>
      <c r="F1035" t="s">
        <v>396</v>
      </c>
      <c r="G1035" s="9">
        <v>2876.28</v>
      </c>
      <c r="H1035" s="9">
        <v>431.44200000000001</v>
      </c>
      <c r="I1035">
        <v>431.44200000000001</v>
      </c>
      <c r="J1035">
        <v>287.62799999999999</v>
      </c>
      <c r="K1035">
        <v>719.07</v>
      </c>
      <c r="L1035">
        <v>575.25599999999997</v>
      </c>
      <c r="M1035">
        <v>431.44200000000001</v>
      </c>
      <c r="O1035">
        <v>201808</v>
      </c>
      <c r="P1035">
        <v>201809</v>
      </c>
      <c r="Q1035" s="9">
        <f t="shared" si="34"/>
        <v>0</v>
      </c>
      <c r="R1035">
        <v>2018</v>
      </c>
      <c r="S1035">
        <v>2018</v>
      </c>
      <c r="T1035" t="s">
        <v>281</v>
      </c>
      <c r="U1035" s="14">
        <f t="shared" si="33"/>
        <v>431.44200000000001</v>
      </c>
    </row>
    <row r="1036" spans="1:21" x14ac:dyDescent="0.25">
      <c r="A1036" t="s">
        <v>60</v>
      </c>
      <c r="B1036" t="s">
        <v>61</v>
      </c>
      <c r="C1036" t="s">
        <v>463</v>
      </c>
      <c r="D1036" t="s">
        <v>464</v>
      </c>
      <c r="E1036" t="s">
        <v>10</v>
      </c>
      <c r="F1036" t="s">
        <v>465</v>
      </c>
      <c r="G1036" s="9">
        <v>161504.95999999999</v>
      </c>
      <c r="H1036" s="9">
        <v>24225.743999999999</v>
      </c>
      <c r="I1036">
        <v>24225.743999999999</v>
      </c>
      <c r="J1036">
        <v>16150.495999999999</v>
      </c>
      <c r="K1036">
        <v>40376.239999999998</v>
      </c>
      <c r="L1036">
        <v>32300.991999999998</v>
      </c>
      <c r="M1036">
        <v>24225.743999999999</v>
      </c>
      <c r="O1036">
        <v>201808</v>
      </c>
      <c r="P1036">
        <v>201809</v>
      </c>
      <c r="Q1036" s="9">
        <f t="shared" si="34"/>
        <v>0</v>
      </c>
      <c r="R1036">
        <v>2018</v>
      </c>
      <c r="S1036">
        <v>2018</v>
      </c>
      <c r="T1036" t="s">
        <v>281</v>
      </c>
      <c r="U1036" s="14">
        <f t="shared" si="33"/>
        <v>24225.743999999999</v>
      </c>
    </row>
    <row r="1037" spans="1:21" x14ac:dyDescent="0.25">
      <c r="A1037" t="s">
        <v>60</v>
      </c>
      <c r="B1037" t="s">
        <v>61</v>
      </c>
      <c r="C1037" t="s">
        <v>527</v>
      </c>
      <c r="D1037" t="s">
        <v>528</v>
      </c>
      <c r="E1037" t="s">
        <v>10</v>
      </c>
      <c r="F1037" t="s">
        <v>529</v>
      </c>
      <c r="G1037" s="9">
        <v>8598.7999999999993</v>
      </c>
      <c r="H1037" s="9">
        <v>1289.82</v>
      </c>
      <c r="I1037">
        <v>1289.82</v>
      </c>
      <c r="J1037">
        <v>859.88</v>
      </c>
      <c r="K1037">
        <v>2149.6999999999998</v>
      </c>
      <c r="L1037">
        <v>1719.76</v>
      </c>
      <c r="M1037">
        <v>1289.82</v>
      </c>
      <c r="O1037">
        <v>201808</v>
      </c>
      <c r="P1037">
        <v>201809</v>
      </c>
      <c r="Q1037" s="9">
        <f t="shared" si="34"/>
        <v>0</v>
      </c>
      <c r="R1037">
        <v>2018</v>
      </c>
      <c r="S1037">
        <v>2018</v>
      </c>
      <c r="T1037" t="s">
        <v>281</v>
      </c>
      <c r="U1037" s="14">
        <f t="shared" si="33"/>
        <v>1289.82</v>
      </c>
    </row>
    <row r="1038" spans="1:21" x14ac:dyDescent="0.25">
      <c r="A1038" t="s">
        <v>60</v>
      </c>
      <c r="B1038" t="s">
        <v>61</v>
      </c>
      <c r="C1038" t="s">
        <v>54</v>
      </c>
      <c r="D1038" t="s">
        <v>55</v>
      </c>
      <c r="E1038" t="s">
        <v>10</v>
      </c>
      <c r="F1038" t="s">
        <v>56</v>
      </c>
      <c r="G1038" s="9">
        <v>828435.96</v>
      </c>
      <c r="H1038" s="9">
        <v>124265.394</v>
      </c>
      <c r="I1038">
        <v>124265.394</v>
      </c>
      <c r="J1038">
        <v>82843.596000000005</v>
      </c>
      <c r="K1038">
        <v>207108.99</v>
      </c>
      <c r="L1038">
        <v>165687.19200000001</v>
      </c>
      <c r="M1038">
        <v>124265.394</v>
      </c>
      <c r="O1038">
        <v>201808</v>
      </c>
      <c r="P1038">
        <v>201809</v>
      </c>
      <c r="Q1038" s="9">
        <f t="shared" si="34"/>
        <v>0</v>
      </c>
      <c r="R1038">
        <v>2018</v>
      </c>
      <c r="S1038">
        <v>2018</v>
      </c>
      <c r="T1038" t="s">
        <v>281</v>
      </c>
      <c r="U1038" s="14">
        <f t="shared" si="33"/>
        <v>124265.394</v>
      </c>
    </row>
    <row r="1039" spans="1:21" x14ac:dyDescent="0.25">
      <c r="A1039" t="s">
        <v>60</v>
      </c>
      <c r="B1039" t="s">
        <v>61</v>
      </c>
      <c r="C1039" t="s">
        <v>530</v>
      </c>
      <c r="D1039" t="s">
        <v>531</v>
      </c>
      <c r="E1039" t="s">
        <v>10</v>
      </c>
      <c r="F1039" t="s">
        <v>532</v>
      </c>
      <c r="G1039" s="9">
        <v>6115</v>
      </c>
      <c r="H1039" s="9">
        <v>917.25</v>
      </c>
      <c r="I1039">
        <v>917.25</v>
      </c>
      <c r="J1039">
        <v>611.5</v>
      </c>
      <c r="K1039">
        <v>1528.75</v>
      </c>
      <c r="L1039">
        <v>1223</v>
      </c>
      <c r="M1039">
        <v>917.25</v>
      </c>
      <c r="N1039" s="9">
        <v>917.25</v>
      </c>
      <c r="O1039">
        <v>201808</v>
      </c>
      <c r="P1039">
        <v>201809</v>
      </c>
      <c r="Q1039" s="9">
        <f t="shared" si="34"/>
        <v>-917.25</v>
      </c>
      <c r="R1039">
        <v>2018</v>
      </c>
      <c r="S1039">
        <v>2018</v>
      </c>
      <c r="T1039" t="s">
        <v>281</v>
      </c>
      <c r="U1039" s="14">
        <f t="shared" si="33"/>
        <v>0</v>
      </c>
    </row>
    <row r="1040" spans="1:21" x14ac:dyDescent="0.25">
      <c r="A1040" t="s">
        <v>60</v>
      </c>
      <c r="B1040" t="s">
        <v>61</v>
      </c>
      <c r="C1040" t="s">
        <v>467</v>
      </c>
      <c r="D1040" t="s">
        <v>468</v>
      </c>
      <c r="E1040" t="s">
        <v>10</v>
      </c>
      <c r="F1040" t="s">
        <v>469</v>
      </c>
      <c r="G1040" s="9">
        <v>1071.5</v>
      </c>
      <c r="H1040" s="9">
        <v>160.72499999999999</v>
      </c>
      <c r="I1040">
        <v>160.72499999999999</v>
      </c>
      <c r="J1040">
        <v>107.15</v>
      </c>
      <c r="K1040">
        <v>267.875</v>
      </c>
      <c r="L1040">
        <v>214.3</v>
      </c>
      <c r="M1040">
        <v>160.72499999999999</v>
      </c>
      <c r="O1040">
        <v>201808</v>
      </c>
      <c r="P1040">
        <v>201809</v>
      </c>
      <c r="Q1040" s="9">
        <f t="shared" si="34"/>
        <v>0</v>
      </c>
      <c r="R1040">
        <v>2018</v>
      </c>
      <c r="S1040">
        <v>2018</v>
      </c>
      <c r="T1040" t="s">
        <v>281</v>
      </c>
      <c r="U1040" s="14">
        <f t="shared" si="33"/>
        <v>160.72499999999999</v>
      </c>
    </row>
    <row r="1041" spans="1:21" x14ac:dyDescent="0.25">
      <c r="A1041" t="s">
        <v>6</v>
      </c>
      <c r="B1041" t="s">
        <v>7</v>
      </c>
      <c r="C1041" t="s">
        <v>480</v>
      </c>
      <c r="D1041" t="s">
        <v>481</v>
      </c>
      <c r="E1041" t="s">
        <v>10</v>
      </c>
      <c r="F1041" t="s">
        <v>482</v>
      </c>
      <c r="G1041" s="9">
        <v>550</v>
      </c>
      <c r="H1041" s="9">
        <v>82.5</v>
      </c>
      <c r="I1041">
        <v>82.5</v>
      </c>
      <c r="J1041">
        <v>55</v>
      </c>
      <c r="K1041">
        <v>137.5</v>
      </c>
      <c r="L1041">
        <v>110</v>
      </c>
      <c r="M1041">
        <v>82.5</v>
      </c>
      <c r="O1041">
        <v>201809</v>
      </c>
      <c r="P1041">
        <v>201810</v>
      </c>
      <c r="Q1041" s="9">
        <f t="shared" si="34"/>
        <v>0</v>
      </c>
      <c r="R1041">
        <v>2018</v>
      </c>
      <c r="S1041">
        <v>2018</v>
      </c>
      <c r="T1041" t="s">
        <v>281</v>
      </c>
      <c r="U1041" s="14">
        <f t="shared" si="33"/>
        <v>82.5</v>
      </c>
    </row>
    <row r="1042" spans="1:21" x14ac:dyDescent="0.25">
      <c r="A1042" t="s">
        <v>6</v>
      </c>
      <c r="B1042" t="s">
        <v>7</v>
      </c>
      <c r="C1042" t="s">
        <v>470</v>
      </c>
      <c r="D1042" t="s">
        <v>483</v>
      </c>
      <c r="E1042" t="s">
        <v>10</v>
      </c>
      <c r="F1042" t="s">
        <v>484</v>
      </c>
      <c r="G1042" s="9">
        <v>27423.42</v>
      </c>
      <c r="H1042" s="9">
        <v>4113.5129999999999</v>
      </c>
      <c r="I1042">
        <v>4113.5129999999999</v>
      </c>
      <c r="J1042">
        <v>2742.3420000000001</v>
      </c>
      <c r="K1042">
        <v>6855.8549999999996</v>
      </c>
      <c r="L1042">
        <v>5484.6840000000002</v>
      </c>
      <c r="M1042">
        <v>4113.5129999999999</v>
      </c>
      <c r="O1042">
        <v>201809</v>
      </c>
      <c r="P1042">
        <v>201810</v>
      </c>
      <c r="Q1042" s="9">
        <f t="shared" si="34"/>
        <v>0</v>
      </c>
      <c r="R1042">
        <v>2018</v>
      </c>
      <c r="S1042">
        <v>2018</v>
      </c>
      <c r="T1042" t="s">
        <v>281</v>
      </c>
      <c r="U1042" s="14">
        <f t="shared" si="33"/>
        <v>4113.5129999999999</v>
      </c>
    </row>
    <row r="1043" spans="1:21" x14ac:dyDescent="0.25">
      <c r="A1043" t="s">
        <v>6</v>
      </c>
      <c r="B1043" t="s">
        <v>7</v>
      </c>
      <c r="C1043" t="s">
        <v>446</v>
      </c>
      <c r="D1043" t="s">
        <v>485</v>
      </c>
      <c r="E1043" t="s">
        <v>10</v>
      </c>
      <c r="F1043" t="s">
        <v>486</v>
      </c>
      <c r="G1043" s="9">
        <v>7324.3</v>
      </c>
      <c r="H1043" s="9">
        <v>1098.645</v>
      </c>
      <c r="I1043">
        <v>1098.645</v>
      </c>
      <c r="J1043">
        <v>732.43</v>
      </c>
      <c r="K1043">
        <v>1831.075</v>
      </c>
      <c r="L1043">
        <v>1464.86</v>
      </c>
      <c r="M1043">
        <v>1098.645</v>
      </c>
      <c r="O1043">
        <v>201809</v>
      </c>
      <c r="P1043">
        <v>201810</v>
      </c>
      <c r="Q1043" s="9">
        <f t="shared" si="34"/>
        <v>0</v>
      </c>
      <c r="R1043">
        <v>2018</v>
      </c>
      <c r="S1043">
        <v>2018</v>
      </c>
      <c r="T1043" t="s">
        <v>281</v>
      </c>
      <c r="U1043" s="14">
        <f t="shared" si="33"/>
        <v>1098.645</v>
      </c>
    </row>
    <row r="1044" spans="1:21" x14ac:dyDescent="0.25">
      <c r="A1044" t="s">
        <v>6</v>
      </c>
      <c r="B1044" t="s">
        <v>7</v>
      </c>
      <c r="C1044" t="s">
        <v>533</v>
      </c>
      <c r="D1044" t="s">
        <v>534</v>
      </c>
      <c r="E1044" t="s">
        <v>10</v>
      </c>
      <c r="F1044" t="s">
        <v>535</v>
      </c>
      <c r="G1044" s="9">
        <v>40378.269999999997</v>
      </c>
      <c r="H1044" s="9">
        <v>6056.7404999999999</v>
      </c>
      <c r="I1044">
        <v>6056.7404999999999</v>
      </c>
      <c r="J1044">
        <v>4037.8270000000002</v>
      </c>
      <c r="K1044">
        <v>10094.567499999999</v>
      </c>
      <c r="L1044">
        <v>8075.6540000000005</v>
      </c>
      <c r="M1044">
        <v>6056.7404999999999</v>
      </c>
      <c r="O1044">
        <v>201809</v>
      </c>
      <c r="P1044">
        <v>201810</v>
      </c>
      <c r="Q1044" s="9">
        <f t="shared" si="34"/>
        <v>0</v>
      </c>
      <c r="R1044">
        <v>2018</v>
      </c>
      <c r="S1044">
        <v>2018</v>
      </c>
      <c r="T1044" t="s">
        <v>281</v>
      </c>
      <c r="U1044" s="14">
        <f t="shared" si="33"/>
        <v>6056.7404999999999</v>
      </c>
    </row>
    <row r="1045" spans="1:21" x14ac:dyDescent="0.25">
      <c r="A1045" t="s">
        <v>6</v>
      </c>
      <c r="B1045" t="s">
        <v>7</v>
      </c>
      <c r="C1045" t="s">
        <v>456</v>
      </c>
      <c r="D1045" t="s">
        <v>320</v>
      </c>
      <c r="E1045" t="s">
        <v>10</v>
      </c>
      <c r="F1045" t="s">
        <v>321</v>
      </c>
      <c r="G1045" s="9">
        <v>8765.91</v>
      </c>
      <c r="H1045" s="9">
        <v>1314.8865000000001</v>
      </c>
      <c r="I1045">
        <v>1314.8865000000001</v>
      </c>
      <c r="J1045">
        <v>876.59100000000001</v>
      </c>
      <c r="K1045">
        <v>2191.4775</v>
      </c>
      <c r="L1045">
        <v>1753.182</v>
      </c>
      <c r="M1045">
        <v>1314.8865000000001</v>
      </c>
      <c r="O1045">
        <v>201809</v>
      </c>
      <c r="P1045">
        <v>201810</v>
      </c>
      <c r="Q1045" s="9">
        <f t="shared" si="34"/>
        <v>0</v>
      </c>
      <c r="R1045">
        <v>2018</v>
      </c>
      <c r="S1045">
        <v>2018</v>
      </c>
      <c r="T1045" t="s">
        <v>281</v>
      </c>
      <c r="U1045" s="14">
        <f t="shared" si="33"/>
        <v>1314.8865000000001</v>
      </c>
    </row>
    <row r="1046" spans="1:21" x14ac:dyDescent="0.25">
      <c r="A1046" t="s">
        <v>6</v>
      </c>
      <c r="B1046" t="s">
        <v>7</v>
      </c>
      <c r="C1046" t="s">
        <v>323</v>
      </c>
      <c r="D1046" t="s">
        <v>324</v>
      </c>
      <c r="E1046" t="s">
        <v>10</v>
      </c>
      <c r="F1046" t="s">
        <v>325</v>
      </c>
      <c r="G1046" s="9">
        <v>-38803.49</v>
      </c>
      <c r="H1046" s="9">
        <v>-5820.5235000000002</v>
      </c>
      <c r="I1046">
        <v>-5820.5235000000002</v>
      </c>
      <c r="J1046">
        <v>-3880.3490000000002</v>
      </c>
      <c r="K1046">
        <v>-9700.8724999999995</v>
      </c>
      <c r="L1046">
        <v>-7760.6980000000003</v>
      </c>
      <c r="M1046">
        <v>-5820.5235000000002</v>
      </c>
      <c r="N1046" s="9">
        <v>-5820.5235000000002</v>
      </c>
      <c r="O1046">
        <v>201809</v>
      </c>
      <c r="P1046">
        <v>201810</v>
      </c>
      <c r="Q1046" s="9">
        <f t="shared" si="34"/>
        <v>5820.5235000000002</v>
      </c>
      <c r="R1046">
        <v>2018</v>
      </c>
      <c r="S1046">
        <v>2018</v>
      </c>
      <c r="T1046" t="s">
        <v>281</v>
      </c>
      <c r="U1046" s="14">
        <f t="shared" si="33"/>
        <v>0</v>
      </c>
    </row>
    <row r="1047" spans="1:21" x14ac:dyDescent="0.25">
      <c r="A1047" t="s">
        <v>6</v>
      </c>
      <c r="B1047" t="s">
        <v>7</v>
      </c>
      <c r="C1047" t="s">
        <v>449</v>
      </c>
      <c r="D1047" t="s">
        <v>450</v>
      </c>
      <c r="E1047" t="s">
        <v>10</v>
      </c>
      <c r="F1047" t="s">
        <v>451</v>
      </c>
      <c r="G1047" s="9">
        <v>-302.72000000000003</v>
      </c>
      <c r="H1047" s="9">
        <v>-45.408000000000001</v>
      </c>
      <c r="I1047">
        <v>-45.408000000000001</v>
      </c>
      <c r="J1047">
        <v>-30.271999999999998</v>
      </c>
      <c r="K1047">
        <v>-75.680000000000007</v>
      </c>
      <c r="L1047">
        <v>-60.543999999999997</v>
      </c>
      <c r="M1047">
        <v>-45.408000000000001</v>
      </c>
      <c r="N1047" s="9">
        <v>-45.408000000000001</v>
      </c>
      <c r="O1047">
        <v>201809</v>
      </c>
      <c r="P1047">
        <v>201810</v>
      </c>
      <c r="Q1047" s="9">
        <f t="shared" si="34"/>
        <v>45.408000000000001</v>
      </c>
      <c r="R1047">
        <v>2018</v>
      </c>
      <c r="S1047">
        <v>2018</v>
      </c>
      <c r="T1047" t="s">
        <v>281</v>
      </c>
      <c r="U1047" s="14">
        <f t="shared" si="33"/>
        <v>0</v>
      </c>
    </row>
    <row r="1048" spans="1:21" x14ac:dyDescent="0.25">
      <c r="A1048" t="s">
        <v>6</v>
      </c>
      <c r="B1048" t="s">
        <v>7</v>
      </c>
      <c r="C1048" t="s">
        <v>487</v>
      </c>
      <c r="D1048" t="s">
        <v>488</v>
      </c>
      <c r="E1048" t="s">
        <v>10</v>
      </c>
      <c r="F1048" t="s">
        <v>489</v>
      </c>
      <c r="G1048" s="9">
        <v>565.46</v>
      </c>
      <c r="H1048" s="9">
        <v>84.819000000000003</v>
      </c>
      <c r="I1048">
        <v>84.819000000000003</v>
      </c>
      <c r="J1048">
        <v>56.545999999999999</v>
      </c>
      <c r="K1048">
        <v>141.36500000000001</v>
      </c>
      <c r="L1048">
        <v>113.092</v>
      </c>
      <c r="M1048">
        <v>84.819000000000003</v>
      </c>
      <c r="O1048">
        <v>201809</v>
      </c>
      <c r="P1048">
        <v>201810</v>
      </c>
      <c r="Q1048" s="9">
        <f t="shared" si="34"/>
        <v>0</v>
      </c>
      <c r="R1048">
        <v>2018</v>
      </c>
      <c r="S1048">
        <v>2018</v>
      </c>
      <c r="T1048" t="s">
        <v>281</v>
      </c>
      <c r="U1048" s="14">
        <f t="shared" si="33"/>
        <v>84.819000000000003</v>
      </c>
    </row>
    <row r="1049" spans="1:21" x14ac:dyDescent="0.25">
      <c r="A1049" t="s">
        <v>6</v>
      </c>
      <c r="B1049" t="s">
        <v>7</v>
      </c>
      <c r="C1049" t="s">
        <v>24</v>
      </c>
      <c r="D1049" t="s">
        <v>25</v>
      </c>
      <c r="E1049" t="s">
        <v>10</v>
      </c>
      <c r="F1049" t="s">
        <v>26</v>
      </c>
      <c r="G1049" s="9">
        <v>41789.43</v>
      </c>
      <c r="H1049" s="9">
        <v>6268.4144999999999</v>
      </c>
      <c r="I1049">
        <v>6268.4144999999999</v>
      </c>
      <c r="J1049">
        <v>4178.9430000000002</v>
      </c>
      <c r="K1049">
        <v>10447.3575</v>
      </c>
      <c r="L1049">
        <v>8357.8860000000004</v>
      </c>
      <c r="M1049">
        <v>6268.4144999999999</v>
      </c>
      <c r="O1049">
        <v>201809</v>
      </c>
      <c r="P1049">
        <v>201810</v>
      </c>
      <c r="Q1049" s="9">
        <f t="shared" si="34"/>
        <v>0</v>
      </c>
      <c r="R1049">
        <v>2018</v>
      </c>
      <c r="S1049">
        <v>2018</v>
      </c>
      <c r="T1049" t="s">
        <v>281</v>
      </c>
      <c r="U1049" s="14">
        <f t="shared" si="33"/>
        <v>6268.4144999999999</v>
      </c>
    </row>
    <row r="1050" spans="1:21" x14ac:dyDescent="0.25">
      <c r="A1050" t="s">
        <v>6</v>
      </c>
      <c r="B1050" t="s">
        <v>7</v>
      </c>
      <c r="C1050" t="s">
        <v>196</v>
      </c>
      <c r="D1050" t="s">
        <v>345</v>
      </c>
      <c r="E1050" t="s">
        <v>10</v>
      </c>
      <c r="F1050" t="s">
        <v>346</v>
      </c>
      <c r="G1050" s="9">
        <v>1079.28</v>
      </c>
      <c r="H1050" s="9">
        <v>161.892</v>
      </c>
      <c r="I1050">
        <v>161.892</v>
      </c>
      <c r="J1050">
        <v>107.928</v>
      </c>
      <c r="K1050">
        <v>269.82</v>
      </c>
      <c r="L1050">
        <v>215.85599999999999</v>
      </c>
      <c r="M1050">
        <v>161.892</v>
      </c>
      <c r="O1050">
        <v>201809</v>
      </c>
      <c r="P1050">
        <v>201810</v>
      </c>
      <c r="Q1050" s="9">
        <f t="shared" si="34"/>
        <v>0</v>
      </c>
      <c r="R1050">
        <v>2018</v>
      </c>
      <c r="S1050">
        <v>2018</v>
      </c>
      <c r="T1050" t="s">
        <v>281</v>
      </c>
      <c r="U1050" s="14">
        <f t="shared" si="33"/>
        <v>161.892</v>
      </c>
    </row>
    <row r="1051" spans="1:21" x14ac:dyDescent="0.25">
      <c r="A1051" t="s">
        <v>6</v>
      </c>
      <c r="B1051" t="s">
        <v>7</v>
      </c>
      <c r="C1051" t="s">
        <v>452</v>
      </c>
      <c r="D1051" t="s">
        <v>453</v>
      </c>
      <c r="E1051" t="s">
        <v>10</v>
      </c>
      <c r="F1051" t="s">
        <v>454</v>
      </c>
      <c r="G1051" s="9">
        <v>28986.78</v>
      </c>
      <c r="H1051" s="9">
        <v>4348.0169999999998</v>
      </c>
      <c r="I1051">
        <v>4348.0169999999998</v>
      </c>
      <c r="J1051">
        <v>2898.6779999999999</v>
      </c>
      <c r="K1051">
        <v>7246.6949999999997</v>
      </c>
      <c r="L1051">
        <v>5797.3559999999998</v>
      </c>
      <c r="M1051">
        <v>4348.0169999999998</v>
      </c>
      <c r="O1051">
        <v>201809</v>
      </c>
      <c r="P1051">
        <v>201810</v>
      </c>
      <c r="Q1051" s="9">
        <f t="shared" si="34"/>
        <v>0</v>
      </c>
      <c r="R1051">
        <v>2018</v>
      </c>
      <c r="S1051">
        <v>2018</v>
      </c>
      <c r="T1051" t="s">
        <v>281</v>
      </c>
      <c r="U1051" s="14">
        <f t="shared" si="33"/>
        <v>4348.0169999999998</v>
      </c>
    </row>
    <row r="1052" spans="1:21" x14ac:dyDescent="0.25">
      <c r="A1052" t="s">
        <v>6</v>
      </c>
      <c r="B1052" t="s">
        <v>7</v>
      </c>
      <c r="C1052" t="s">
        <v>524</v>
      </c>
      <c r="D1052" t="s">
        <v>525</v>
      </c>
      <c r="E1052" t="s">
        <v>10</v>
      </c>
      <c r="F1052" t="s">
        <v>526</v>
      </c>
      <c r="G1052" s="9">
        <v>9309.0400000000009</v>
      </c>
      <c r="H1052" s="9">
        <v>1396.356</v>
      </c>
      <c r="I1052">
        <v>1396.356</v>
      </c>
      <c r="J1052">
        <v>930.904</v>
      </c>
      <c r="K1052">
        <v>2327.2600000000002</v>
      </c>
      <c r="L1052">
        <v>1861.808</v>
      </c>
      <c r="M1052">
        <v>1396.356</v>
      </c>
      <c r="O1052">
        <v>201809</v>
      </c>
      <c r="P1052">
        <v>201810</v>
      </c>
      <c r="Q1052" s="9">
        <f t="shared" si="34"/>
        <v>0</v>
      </c>
      <c r="R1052">
        <v>2018</v>
      </c>
      <c r="S1052">
        <v>2018</v>
      </c>
      <c r="T1052" t="s">
        <v>281</v>
      </c>
      <c r="U1052" s="14">
        <f t="shared" si="33"/>
        <v>1396.356</v>
      </c>
    </row>
    <row r="1053" spans="1:21" x14ac:dyDescent="0.25">
      <c r="A1053" t="s">
        <v>6</v>
      </c>
      <c r="B1053" t="s">
        <v>7</v>
      </c>
      <c r="C1053" t="s">
        <v>382</v>
      </c>
      <c r="D1053" t="s">
        <v>383</v>
      </c>
      <c r="E1053" t="s">
        <v>10</v>
      </c>
      <c r="F1053" t="s">
        <v>384</v>
      </c>
      <c r="G1053" s="9">
        <v>934.8</v>
      </c>
      <c r="H1053" s="9">
        <v>140.22</v>
      </c>
      <c r="I1053">
        <v>140.22</v>
      </c>
      <c r="J1053">
        <v>93.48</v>
      </c>
      <c r="K1053">
        <v>233.7</v>
      </c>
      <c r="L1053">
        <v>186.96</v>
      </c>
      <c r="M1053">
        <v>140.22</v>
      </c>
      <c r="O1053">
        <v>201809</v>
      </c>
      <c r="P1053">
        <v>201810</v>
      </c>
      <c r="Q1053" s="9">
        <f t="shared" si="34"/>
        <v>0</v>
      </c>
      <c r="R1053">
        <v>2018</v>
      </c>
      <c r="S1053">
        <v>2018</v>
      </c>
      <c r="T1053" t="s">
        <v>281</v>
      </c>
      <c r="U1053" s="14">
        <f t="shared" si="33"/>
        <v>140.22</v>
      </c>
    </row>
    <row r="1054" spans="1:21" x14ac:dyDescent="0.25">
      <c r="A1054" t="s">
        <v>6</v>
      </c>
      <c r="B1054" t="s">
        <v>7</v>
      </c>
      <c r="C1054" t="s">
        <v>476</v>
      </c>
      <c r="D1054" t="s">
        <v>386</v>
      </c>
      <c r="E1054" t="s">
        <v>10</v>
      </c>
      <c r="F1054" t="s">
        <v>387</v>
      </c>
      <c r="G1054" s="9">
        <v>8639.67</v>
      </c>
      <c r="H1054" s="9">
        <v>1295.9504999999999</v>
      </c>
      <c r="I1054">
        <v>1295.9504999999999</v>
      </c>
      <c r="J1054">
        <v>863.96699999999998</v>
      </c>
      <c r="K1054">
        <v>2159.9175</v>
      </c>
      <c r="L1054">
        <v>1727.934</v>
      </c>
      <c r="M1054">
        <v>1295.9504999999999</v>
      </c>
      <c r="O1054">
        <v>201809</v>
      </c>
      <c r="P1054">
        <v>201810</v>
      </c>
      <c r="Q1054" s="9">
        <f t="shared" si="34"/>
        <v>0</v>
      </c>
      <c r="R1054">
        <v>2018</v>
      </c>
      <c r="S1054">
        <v>2018</v>
      </c>
      <c r="T1054" t="s">
        <v>281</v>
      </c>
      <c r="U1054" s="14">
        <f t="shared" si="33"/>
        <v>1295.9504999999999</v>
      </c>
    </row>
    <row r="1055" spans="1:21" x14ac:dyDescent="0.25">
      <c r="A1055" t="s">
        <v>6</v>
      </c>
      <c r="B1055" t="s">
        <v>7</v>
      </c>
      <c r="C1055" t="s">
        <v>512</v>
      </c>
      <c r="D1055" t="s">
        <v>395</v>
      </c>
      <c r="E1055" t="s">
        <v>10</v>
      </c>
      <c r="F1055" t="s">
        <v>396</v>
      </c>
      <c r="G1055" s="9">
        <v>71478.600000000006</v>
      </c>
      <c r="H1055" s="9">
        <v>10721.79</v>
      </c>
      <c r="I1055">
        <v>10721.79</v>
      </c>
      <c r="J1055">
        <v>7147.86</v>
      </c>
      <c r="K1055">
        <v>17869.650000000001</v>
      </c>
      <c r="L1055">
        <v>14295.72</v>
      </c>
      <c r="M1055">
        <v>10721.79</v>
      </c>
      <c r="O1055">
        <v>201809</v>
      </c>
      <c r="P1055">
        <v>201810</v>
      </c>
      <c r="Q1055" s="9">
        <f t="shared" si="34"/>
        <v>0</v>
      </c>
      <c r="R1055">
        <v>2018</v>
      </c>
      <c r="S1055">
        <v>2018</v>
      </c>
      <c r="T1055" t="s">
        <v>281</v>
      </c>
      <c r="U1055" s="14">
        <f t="shared" si="33"/>
        <v>10721.79</v>
      </c>
    </row>
    <row r="1056" spans="1:21" x14ac:dyDescent="0.25">
      <c r="A1056" t="s">
        <v>6</v>
      </c>
      <c r="B1056" t="s">
        <v>7</v>
      </c>
      <c r="C1056" t="s">
        <v>463</v>
      </c>
      <c r="D1056" t="s">
        <v>464</v>
      </c>
      <c r="E1056" t="s">
        <v>10</v>
      </c>
      <c r="F1056" t="s">
        <v>465</v>
      </c>
      <c r="G1056" s="9">
        <v>462176.96</v>
      </c>
      <c r="H1056" s="9">
        <v>69326.543999999994</v>
      </c>
      <c r="I1056">
        <v>69326.543999999994</v>
      </c>
      <c r="J1056">
        <v>46217.696000000004</v>
      </c>
      <c r="K1056">
        <v>115544.24</v>
      </c>
      <c r="L1056">
        <v>92435.392000000007</v>
      </c>
      <c r="M1056">
        <v>69326.543999999994</v>
      </c>
      <c r="O1056">
        <v>201809</v>
      </c>
      <c r="P1056">
        <v>201810</v>
      </c>
      <c r="Q1056" s="9">
        <f t="shared" si="34"/>
        <v>0</v>
      </c>
      <c r="R1056">
        <v>2018</v>
      </c>
      <c r="S1056">
        <v>2018</v>
      </c>
      <c r="T1056" t="s">
        <v>281</v>
      </c>
      <c r="U1056" s="14">
        <f t="shared" si="33"/>
        <v>69326.543999999994</v>
      </c>
    </row>
    <row r="1057" spans="1:21" x14ac:dyDescent="0.25">
      <c r="A1057" t="s">
        <v>6</v>
      </c>
      <c r="B1057" t="s">
        <v>7</v>
      </c>
      <c r="C1057" t="s">
        <v>527</v>
      </c>
      <c r="D1057" t="s">
        <v>528</v>
      </c>
      <c r="E1057" t="s">
        <v>10</v>
      </c>
      <c r="F1057" t="s">
        <v>529</v>
      </c>
      <c r="G1057" s="9">
        <v>7529.9</v>
      </c>
      <c r="H1057" s="9">
        <v>1129.4849999999999</v>
      </c>
      <c r="I1057">
        <v>1129.4849999999999</v>
      </c>
      <c r="J1057">
        <v>752.99</v>
      </c>
      <c r="K1057">
        <v>1882.4749999999999</v>
      </c>
      <c r="L1057">
        <v>1505.98</v>
      </c>
      <c r="M1057">
        <v>1129.4849999999999</v>
      </c>
      <c r="O1057">
        <v>201809</v>
      </c>
      <c r="P1057">
        <v>201810</v>
      </c>
      <c r="Q1057" s="9">
        <f t="shared" si="34"/>
        <v>0</v>
      </c>
      <c r="R1057">
        <v>2018</v>
      </c>
      <c r="S1057">
        <v>2018</v>
      </c>
      <c r="T1057" t="s">
        <v>281</v>
      </c>
      <c r="U1057" s="14">
        <f t="shared" si="33"/>
        <v>1129.4849999999999</v>
      </c>
    </row>
    <row r="1058" spans="1:21" x14ac:dyDescent="0.25">
      <c r="A1058" t="s">
        <v>6</v>
      </c>
      <c r="B1058" t="s">
        <v>7</v>
      </c>
      <c r="C1058" t="s">
        <v>54</v>
      </c>
      <c r="D1058" t="s">
        <v>55</v>
      </c>
      <c r="E1058" t="s">
        <v>10</v>
      </c>
      <c r="F1058" t="s">
        <v>56</v>
      </c>
      <c r="G1058" s="9">
        <v>345821.07</v>
      </c>
      <c r="H1058" s="9">
        <v>51873.160499999998</v>
      </c>
      <c r="I1058">
        <v>51873.160499999998</v>
      </c>
      <c r="J1058">
        <v>34582.107000000004</v>
      </c>
      <c r="K1058">
        <v>86455.267500000002</v>
      </c>
      <c r="L1058">
        <v>69164.214000000007</v>
      </c>
      <c r="M1058">
        <v>51873.160499999998</v>
      </c>
      <c r="O1058">
        <v>201809</v>
      </c>
      <c r="P1058">
        <v>201810</v>
      </c>
      <c r="Q1058" s="9">
        <f t="shared" si="34"/>
        <v>0</v>
      </c>
      <c r="R1058">
        <v>2018</v>
      </c>
      <c r="S1058">
        <v>2018</v>
      </c>
      <c r="T1058" t="s">
        <v>281</v>
      </c>
      <c r="U1058" s="14">
        <f t="shared" si="33"/>
        <v>51873.160499999998</v>
      </c>
    </row>
    <row r="1059" spans="1:21" x14ac:dyDescent="0.25">
      <c r="A1059" t="s">
        <v>60</v>
      </c>
      <c r="B1059" t="s">
        <v>61</v>
      </c>
      <c r="C1059" t="s">
        <v>157</v>
      </c>
      <c r="D1059" t="s">
        <v>158</v>
      </c>
      <c r="E1059" t="s">
        <v>10</v>
      </c>
      <c r="F1059" t="s">
        <v>159</v>
      </c>
      <c r="G1059" s="9">
        <v>2589.0300000000002</v>
      </c>
      <c r="H1059" s="9">
        <v>388.35449999999997</v>
      </c>
      <c r="I1059">
        <v>388.35449999999997</v>
      </c>
      <c r="J1059">
        <v>258.90300000000002</v>
      </c>
      <c r="K1059">
        <v>647.25750000000005</v>
      </c>
      <c r="L1059">
        <v>517.80600000000004</v>
      </c>
      <c r="M1059">
        <v>388.35449999999997</v>
      </c>
      <c r="O1059">
        <v>201809</v>
      </c>
      <c r="P1059">
        <v>201810</v>
      </c>
      <c r="Q1059" s="9">
        <f t="shared" si="34"/>
        <v>0</v>
      </c>
      <c r="R1059">
        <v>2018</v>
      </c>
      <c r="S1059">
        <v>2018</v>
      </c>
      <c r="T1059" t="s">
        <v>281</v>
      </c>
      <c r="U1059" s="14">
        <f t="shared" si="33"/>
        <v>388.35449999999997</v>
      </c>
    </row>
    <row r="1060" spans="1:21" x14ac:dyDescent="0.25">
      <c r="A1060" t="s">
        <v>60</v>
      </c>
      <c r="B1060" t="s">
        <v>61</v>
      </c>
      <c r="C1060" t="s">
        <v>480</v>
      </c>
      <c r="D1060" t="s">
        <v>481</v>
      </c>
      <c r="E1060" t="s">
        <v>10</v>
      </c>
      <c r="F1060" t="s">
        <v>482</v>
      </c>
      <c r="G1060" s="9">
        <v>550</v>
      </c>
      <c r="H1060" s="9">
        <v>82.5</v>
      </c>
      <c r="I1060">
        <v>82.5</v>
      </c>
      <c r="J1060">
        <v>55</v>
      </c>
      <c r="K1060">
        <v>137.5</v>
      </c>
      <c r="L1060">
        <v>110</v>
      </c>
      <c r="M1060">
        <v>82.5</v>
      </c>
      <c r="O1060">
        <v>201809</v>
      </c>
      <c r="P1060">
        <v>201810</v>
      </c>
      <c r="Q1060" s="9">
        <f t="shared" si="34"/>
        <v>0</v>
      </c>
      <c r="R1060">
        <v>2018</v>
      </c>
      <c r="S1060">
        <v>2018</v>
      </c>
      <c r="T1060" t="s">
        <v>281</v>
      </c>
      <c r="U1060" s="14">
        <f t="shared" si="33"/>
        <v>82.5</v>
      </c>
    </row>
    <row r="1061" spans="1:21" x14ac:dyDescent="0.25">
      <c r="A1061" t="s">
        <v>60</v>
      </c>
      <c r="B1061" t="s">
        <v>61</v>
      </c>
      <c r="C1061" t="s">
        <v>470</v>
      </c>
      <c r="D1061" t="s">
        <v>483</v>
      </c>
      <c r="E1061" t="s">
        <v>10</v>
      </c>
      <c r="F1061" t="s">
        <v>484</v>
      </c>
      <c r="G1061" s="9">
        <v>27423.39</v>
      </c>
      <c r="H1061" s="9">
        <v>4113.5084999999999</v>
      </c>
      <c r="I1061">
        <v>4113.5084999999999</v>
      </c>
      <c r="J1061">
        <v>2742.3389999999999</v>
      </c>
      <c r="K1061">
        <v>6855.8474999999999</v>
      </c>
      <c r="L1061">
        <v>5484.6779999999999</v>
      </c>
      <c r="M1061">
        <v>4113.5084999999999</v>
      </c>
      <c r="O1061">
        <v>201809</v>
      </c>
      <c r="P1061">
        <v>201810</v>
      </c>
      <c r="Q1061" s="9">
        <f t="shared" si="34"/>
        <v>0</v>
      </c>
      <c r="R1061">
        <v>2018</v>
      </c>
      <c r="S1061">
        <v>2018</v>
      </c>
      <c r="T1061" t="s">
        <v>281</v>
      </c>
      <c r="U1061" s="14">
        <f t="shared" si="33"/>
        <v>4113.5084999999999</v>
      </c>
    </row>
    <row r="1062" spans="1:21" x14ac:dyDescent="0.25">
      <c r="A1062" t="s">
        <v>60</v>
      </c>
      <c r="B1062" t="s">
        <v>61</v>
      </c>
      <c r="C1062" t="s">
        <v>446</v>
      </c>
      <c r="D1062" t="s">
        <v>485</v>
      </c>
      <c r="E1062" t="s">
        <v>10</v>
      </c>
      <c r="F1062" t="s">
        <v>486</v>
      </c>
      <c r="G1062" s="9">
        <v>7324.34</v>
      </c>
      <c r="H1062" s="9">
        <v>1098.6510000000001</v>
      </c>
      <c r="I1062">
        <v>1098.6510000000001</v>
      </c>
      <c r="J1062">
        <v>732.43399999999997</v>
      </c>
      <c r="K1062">
        <v>1831.085</v>
      </c>
      <c r="L1062">
        <v>1464.8679999999999</v>
      </c>
      <c r="M1062">
        <v>1098.6510000000001</v>
      </c>
      <c r="O1062">
        <v>201809</v>
      </c>
      <c r="P1062">
        <v>201810</v>
      </c>
      <c r="Q1062" s="9">
        <f t="shared" si="34"/>
        <v>0</v>
      </c>
      <c r="R1062">
        <v>2018</v>
      </c>
      <c r="S1062">
        <v>2018</v>
      </c>
      <c r="T1062" t="s">
        <v>281</v>
      </c>
      <c r="U1062" s="14">
        <f t="shared" si="33"/>
        <v>1098.6510000000001</v>
      </c>
    </row>
    <row r="1063" spans="1:21" x14ac:dyDescent="0.25">
      <c r="A1063" t="s">
        <v>60</v>
      </c>
      <c r="B1063" t="s">
        <v>61</v>
      </c>
      <c r="C1063" t="s">
        <v>533</v>
      </c>
      <c r="D1063" t="s">
        <v>534</v>
      </c>
      <c r="E1063" t="s">
        <v>10</v>
      </c>
      <c r="F1063" t="s">
        <v>535</v>
      </c>
      <c r="G1063" s="9">
        <v>40378.269999999997</v>
      </c>
      <c r="H1063" s="9">
        <v>6056.7404999999999</v>
      </c>
      <c r="I1063">
        <v>6056.7404999999999</v>
      </c>
      <c r="J1063">
        <v>4037.8270000000002</v>
      </c>
      <c r="K1063">
        <v>10094.567499999999</v>
      </c>
      <c r="L1063">
        <v>8075.6540000000005</v>
      </c>
      <c r="M1063">
        <v>6056.7404999999999</v>
      </c>
      <c r="O1063">
        <v>201809</v>
      </c>
      <c r="P1063">
        <v>201810</v>
      </c>
      <c r="Q1063" s="9">
        <f t="shared" si="34"/>
        <v>0</v>
      </c>
      <c r="R1063">
        <v>2018</v>
      </c>
      <c r="S1063">
        <v>2018</v>
      </c>
      <c r="T1063" t="s">
        <v>281</v>
      </c>
      <c r="U1063" s="14">
        <f t="shared" si="33"/>
        <v>6056.7404999999999</v>
      </c>
    </row>
    <row r="1064" spans="1:21" x14ac:dyDescent="0.25">
      <c r="A1064" t="s">
        <v>60</v>
      </c>
      <c r="B1064" t="s">
        <v>61</v>
      </c>
      <c r="C1064" t="s">
        <v>456</v>
      </c>
      <c r="D1064" t="s">
        <v>320</v>
      </c>
      <c r="E1064" t="s">
        <v>10</v>
      </c>
      <c r="F1064" t="s">
        <v>321</v>
      </c>
      <c r="G1064" s="9">
        <v>8765.83</v>
      </c>
      <c r="H1064" s="9">
        <v>1314.8744999999999</v>
      </c>
      <c r="I1064">
        <v>1314.8744999999999</v>
      </c>
      <c r="J1064">
        <v>876.58299999999997</v>
      </c>
      <c r="K1064">
        <v>2191.4575</v>
      </c>
      <c r="L1064">
        <v>1753.1659999999999</v>
      </c>
      <c r="M1064">
        <v>1314.8744999999999</v>
      </c>
      <c r="O1064">
        <v>201809</v>
      </c>
      <c r="P1064">
        <v>201810</v>
      </c>
      <c r="Q1064" s="9">
        <f t="shared" si="34"/>
        <v>0</v>
      </c>
      <c r="R1064">
        <v>2018</v>
      </c>
      <c r="S1064">
        <v>2018</v>
      </c>
      <c r="T1064" t="s">
        <v>281</v>
      </c>
      <c r="U1064" s="14">
        <f t="shared" si="33"/>
        <v>1314.8744999999999</v>
      </c>
    </row>
    <row r="1065" spans="1:21" x14ac:dyDescent="0.25">
      <c r="A1065" t="s">
        <v>60</v>
      </c>
      <c r="B1065" t="s">
        <v>61</v>
      </c>
      <c r="C1065" t="s">
        <v>323</v>
      </c>
      <c r="D1065" t="s">
        <v>324</v>
      </c>
      <c r="E1065" t="s">
        <v>10</v>
      </c>
      <c r="F1065" t="s">
        <v>325</v>
      </c>
      <c r="G1065" s="9">
        <v>-38803.49</v>
      </c>
      <c r="H1065" s="9">
        <v>-5820.5235000000002</v>
      </c>
      <c r="I1065">
        <v>-5820.5235000000002</v>
      </c>
      <c r="J1065">
        <v>-3880.3490000000002</v>
      </c>
      <c r="K1065">
        <v>-9700.8724999999995</v>
      </c>
      <c r="L1065">
        <v>-7760.6980000000003</v>
      </c>
      <c r="M1065">
        <v>-5820.5235000000002</v>
      </c>
      <c r="N1065" s="9">
        <v>-5820.5235000000002</v>
      </c>
      <c r="O1065">
        <v>201809</v>
      </c>
      <c r="P1065">
        <v>201810</v>
      </c>
      <c r="Q1065" s="9">
        <f t="shared" si="34"/>
        <v>5820.5235000000002</v>
      </c>
      <c r="R1065">
        <v>2018</v>
      </c>
      <c r="S1065">
        <v>2018</v>
      </c>
      <c r="T1065" t="s">
        <v>281</v>
      </c>
      <c r="U1065" s="14">
        <f t="shared" si="33"/>
        <v>0</v>
      </c>
    </row>
    <row r="1066" spans="1:21" x14ac:dyDescent="0.25">
      <c r="A1066" t="s">
        <v>60</v>
      </c>
      <c r="B1066" t="s">
        <v>61</v>
      </c>
      <c r="C1066" t="s">
        <v>449</v>
      </c>
      <c r="D1066" t="s">
        <v>450</v>
      </c>
      <c r="E1066" t="s">
        <v>10</v>
      </c>
      <c r="F1066" t="s">
        <v>451</v>
      </c>
      <c r="G1066" s="9">
        <v>-302.75</v>
      </c>
      <c r="H1066" s="9">
        <v>-45.412500000000001</v>
      </c>
      <c r="I1066">
        <v>-45.412500000000001</v>
      </c>
      <c r="J1066">
        <v>-30.274999999999999</v>
      </c>
      <c r="K1066">
        <v>-75.6875</v>
      </c>
      <c r="L1066">
        <v>-60.55</v>
      </c>
      <c r="M1066">
        <v>-45.412500000000001</v>
      </c>
      <c r="N1066" s="9">
        <v>-45.412500000000001</v>
      </c>
      <c r="O1066">
        <v>201809</v>
      </c>
      <c r="P1066">
        <v>201810</v>
      </c>
      <c r="Q1066" s="9">
        <f t="shared" si="34"/>
        <v>45.412500000000001</v>
      </c>
      <c r="R1066">
        <v>2018</v>
      </c>
      <c r="S1066">
        <v>2018</v>
      </c>
      <c r="T1066" t="s">
        <v>281</v>
      </c>
      <c r="U1066" s="14">
        <f t="shared" si="33"/>
        <v>0</v>
      </c>
    </row>
    <row r="1067" spans="1:21" x14ac:dyDescent="0.25">
      <c r="A1067" t="s">
        <v>60</v>
      </c>
      <c r="B1067" t="s">
        <v>61</v>
      </c>
      <c r="C1067" t="s">
        <v>487</v>
      </c>
      <c r="D1067" t="s">
        <v>488</v>
      </c>
      <c r="E1067" t="s">
        <v>10</v>
      </c>
      <c r="F1067" t="s">
        <v>489</v>
      </c>
      <c r="G1067" s="9">
        <v>565.46</v>
      </c>
      <c r="H1067" s="9">
        <v>84.819000000000003</v>
      </c>
      <c r="I1067">
        <v>84.819000000000003</v>
      </c>
      <c r="J1067">
        <v>56.545999999999999</v>
      </c>
      <c r="K1067">
        <v>141.36500000000001</v>
      </c>
      <c r="L1067">
        <v>113.092</v>
      </c>
      <c r="M1067">
        <v>84.819000000000003</v>
      </c>
      <c r="O1067">
        <v>201809</v>
      </c>
      <c r="P1067">
        <v>201810</v>
      </c>
      <c r="Q1067" s="9">
        <f t="shared" si="34"/>
        <v>0</v>
      </c>
      <c r="R1067">
        <v>2018</v>
      </c>
      <c r="S1067">
        <v>2018</v>
      </c>
      <c r="T1067" t="s">
        <v>281</v>
      </c>
      <c r="U1067" s="14">
        <f t="shared" si="33"/>
        <v>84.819000000000003</v>
      </c>
    </row>
    <row r="1068" spans="1:21" x14ac:dyDescent="0.25">
      <c r="A1068" t="s">
        <v>60</v>
      </c>
      <c r="B1068" t="s">
        <v>61</v>
      </c>
      <c r="C1068" t="s">
        <v>24</v>
      </c>
      <c r="D1068" t="s">
        <v>25</v>
      </c>
      <c r="E1068" t="s">
        <v>10</v>
      </c>
      <c r="F1068" t="s">
        <v>26</v>
      </c>
      <c r="G1068" s="9">
        <v>41789.39</v>
      </c>
      <c r="H1068" s="9">
        <v>6268.4084999999995</v>
      </c>
      <c r="I1068">
        <v>6268.4084999999995</v>
      </c>
      <c r="J1068">
        <v>4178.9390000000003</v>
      </c>
      <c r="K1068">
        <v>10447.3475</v>
      </c>
      <c r="L1068">
        <v>8357.8780000000006</v>
      </c>
      <c r="M1068">
        <v>6268.4084999999995</v>
      </c>
      <c r="O1068">
        <v>201809</v>
      </c>
      <c r="P1068">
        <v>201810</v>
      </c>
      <c r="Q1068" s="9">
        <f t="shared" si="34"/>
        <v>0</v>
      </c>
      <c r="R1068">
        <v>2018</v>
      </c>
      <c r="S1068">
        <v>2018</v>
      </c>
      <c r="T1068" t="s">
        <v>281</v>
      </c>
      <c r="U1068" s="14">
        <f t="shared" si="33"/>
        <v>6268.4084999999995</v>
      </c>
    </row>
    <row r="1069" spans="1:21" x14ac:dyDescent="0.25">
      <c r="A1069" t="s">
        <v>60</v>
      </c>
      <c r="B1069" t="s">
        <v>61</v>
      </c>
      <c r="C1069" t="s">
        <v>196</v>
      </c>
      <c r="D1069" t="s">
        <v>345</v>
      </c>
      <c r="E1069" t="s">
        <v>10</v>
      </c>
      <c r="F1069" t="s">
        <v>346</v>
      </c>
      <c r="G1069" s="9">
        <v>1079.3</v>
      </c>
      <c r="H1069" s="9">
        <v>161.89500000000001</v>
      </c>
      <c r="I1069">
        <v>161.89500000000001</v>
      </c>
      <c r="J1069">
        <v>107.93</v>
      </c>
      <c r="K1069">
        <v>269.82499999999999</v>
      </c>
      <c r="L1069">
        <v>215.86</v>
      </c>
      <c r="M1069">
        <v>161.89500000000001</v>
      </c>
      <c r="O1069">
        <v>201809</v>
      </c>
      <c r="P1069">
        <v>201810</v>
      </c>
      <c r="Q1069" s="9">
        <f t="shared" si="34"/>
        <v>0</v>
      </c>
      <c r="R1069">
        <v>2018</v>
      </c>
      <c r="S1069">
        <v>2018</v>
      </c>
      <c r="T1069" t="s">
        <v>281</v>
      </c>
      <c r="U1069" s="14">
        <f t="shared" si="33"/>
        <v>161.89500000000001</v>
      </c>
    </row>
    <row r="1070" spans="1:21" x14ac:dyDescent="0.25">
      <c r="A1070" t="s">
        <v>60</v>
      </c>
      <c r="B1070" t="s">
        <v>61</v>
      </c>
      <c r="C1070" t="s">
        <v>452</v>
      </c>
      <c r="D1070" t="s">
        <v>453</v>
      </c>
      <c r="E1070" t="s">
        <v>10</v>
      </c>
      <c r="F1070" t="s">
        <v>454</v>
      </c>
      <c r="G1070" s="9">
        <v>28986.74</v>
      </c>
      <c r="H1070" s="9">
        <v>4348.0110000000004</v>
      </c>
      <c r="I1070">
        <v>4348.0110000000004</v>
      </c>
      <c r="J1070">
        <v>2898.674</v>
      </c>
      <c r="K1070">
        <v>7246.6850000000004</v>
      </c>
      <c r="L1070">
        <v>5797.348</v>
      </c>
      <c r="M1070">
        <v>4348.0110000000004</v>
      </c>
      <c r="O1070">
        <v>201809</v>
      </c>
      <c r="P1070">
        <v>201810</v>
      </c>
      <c r="Q1070" s="9">
        <f t="shared" si="34"/>
        <v>0</v>
      </c>
      <c r="R1070">
        <v>2018</v>
      </c>
      <c r="S1070">
        <v>2018</v>
      </c>
      <c r="T1070" t="s">
        <v>281</v>
      </c>
      <c r="U1070" s="14">
        <f t="shared" si="33"/>
        <v>4348.0110000000004</v>
      </c>
    </row>
    <row r="1071" spans="1:21" x14ac:dyDescent="0.25">
      <c r="A1071" t="s">
        <v>60</v>
      </c>
      <c r="B1071" t="s">
        <v>61</v>
      </c>
      <c r="C1071" t="s">
        <v>524</v>
      </c>
      <c r="D1071" t="s">
        <v>525</v>
      </c>
      <c r="E1071" t="s">
        <v>10</v>
      </c>
      <c r="F1071" t="s">
        <v>526</v>
      </c>
      <c r="G1071" s="9">
        <v>9309.0400000000009</v>
      </c>
      <c r="H1071" s="9">
        <v>1396.356</v>
      </c>
      <c r="I1071">
        <v>1396.356</v>
      </c>
      <c r="J1071">
        <v>930.904</v>
      </c>
      <c r="K1071">
        <v>2327.2600000000002</v>
      </c>
      <c r="L1071">
        <v>1861.808</v>
      </c>
      <c r="M1071">
        <v>1396.356</v>
      </c>
      <c r="O1071">
        <v>201809</v>
      </c>
      <c r="P1071">
        <v>201810</v>
      </c>
      <c r="Q1071" s="9">
        <f t="shared" si="34"/>
        <v>0</v>
      </c>
      <c r="R1071">
        <v>2018</v>
      </c>
      <c r="S1071">
        <v>2018</v>
      </c>
      <c r="T1071" t="s">
        <v>281</v>
      </c>
      <c r="U1071" s="14">
        <f t="shared" si="33"/>
        <v>1396.356</v>
      </c>
    </row>
    <row r="1072" spans="1:21" x14ac:dyDescent="0.25">
      <c r="A1072" t="s">
        <v>60</v>
      </c>
      <c r="B1072" t="s">
        <v>61</v>
      </c>
      <c r="C1072" t="s">
        <v>382</v>
      </c>
      <c r="D1072" t="s">
        <v>383</v>
      </c>
      <c r="E1072" t="s">
        <v>10</v>
      </c>
      <c r="F1072" t="s">
        <v>384</v>
      </c>
      <c r="G1072" s="9">
        <v>934.8</v>
      </c>
      <c r="H1072" s="9">
        <v>140.22</v>
      </c>
      <c r="I1072">
        <v>140.22</v>
      </c>
      <c r="J1072">
        <v>93.48</v>
      </c>
      <c r="K1072">
        <v>233.7</v>
      </c>
      <c r="L1072">
        <v>186.96</v>
      </c>
      <c r="M1072">
        <v>140.22</v>
      </c>
      <c r="O1072">
        <v>201809</v>
      </c>
      <c r="P1072">
        <v>201810</v>
      </c>
      <c r="Q1072" s="9">
        <f t="shared" si="34"/>
        <v>0</v>
      </c>
      <c r="R1072">
        <v>2018</v>
      </c>
      <c r="S1072">
        <v>2018</v>
      </c>
      <c r="T1072" t="s">
        <v>281</v>
      </c>
      <c r="U1072" s="14">
        <f t="shared" si="33"/>
        <v>140.22</v>
      </c>
    </row>
    <row r="1073" spans="1:21" x14ac:dyDescent="0.25">
      <c r="A1073" t="s">
        <v>60</v>
      </c>
      <c r="B1073" t="s">
        <v>61</v>
      </c>
      <c r="C1073" t="s">
        <v>476</v>
      </c>
      <c r="D1073" t="s">
        <v>386</v>
      </c>
      <c r="E1073" t="s">
        <v>10</v>
      </c>
      <c r="F1073" t="s">
        <v>387</v>
      </c>
      <c r="G1073" s="9">
        <v>8639.67</v>
      </c>
      <c r="H1073" s="9">
        <v>1295.9504999999999</v>
      </c>
      <c r="I1073">
        <v>1295.9504999999999</v>
      </c>
      <c r="J1073">
        <v>863.96699999999998</v>
      </c>
      <c r="K1073">
        <v>2159.9175</v>
      </c>
      <c r="L1073">
        <v>1727.934</v>
      </c>
      <c r="M1073">
        <v>1295.9504999999999</v>
      </c>
      <c r="O1073">
        <v>201809</v>
      </c>
      <c r="P1073">
        <v>201810</v>
      </c>
      <c r="Q1073" s="9">
        <f t="shared" si="34"/>
        <v>0</v>
      </c>
      <c r="R1073">
        <v>2018</v>
      </c>
      <c r="S1073">
        <v>2018</v>
      </c>
      <c r="T1073" t="s">
        <v>281</v>
      </c>
      <c r="U1073" s="14">
        <f t="shared" si="33"/>
        <v>1295.9504999999999</v>
      </c>
    </row>
    <row r="1074" spans="1:21" x14ac:dyDescent="0.25">
      <c r="A1074" t="s">
        <v>60</v>
      </c>
      <c r="B1074" t="s">
        <v>61</v>
      </c>
      <c r="C1074" t="s">
        <v>512</v>
      </c>
      <c r="D1074" t="s">
        <v>395</v>
      </c>
      <c r="E1074" t="s">
        <v>10</v>
      </c>
      <c r="F1074" t="s">
        <v>396</v>
      </c>
      <c r="G1074" s="9">
        <v>71478.600000000006</v>
      </c>
      <c r="H1074" s="9">
        <v>10721.79</v>
      </c>
      <c r="I1074">
        <v>10721.79</v>
      </c>
      <c r="J1074">
        <v>7147.86</v>
      </c>
      <c r="K1074">
        <v>17869.650000000001</v>
      </c>
      <c r="L1074">
        <v>14295.72</v>
      </c>
      <c r="M1074">
        <v>10721.79</v>
      </c>
      <c r="O1074">
        <v>201809</v>
      </c>
      <c r="P1074">
        <v>201810</v>
      </c>
      <c r="Q1074" s="9">
        <f t="shared" si="34"/>
        <v>0</v>
      </c>
      <c r="R1074">
        <v>2018</v>
      </c>
      <c r="S1074">
        <v>2018</v>
      </c>
      <c r="T1074" t="s">
        <v>281</v>
      </c>
      <c r="U1074" s="14">
        <f t="shared" si="33"/>
        <v>10721.79</v>
      </c>
    </row>
    <row r="1075" spans="1:21" x14ac:dyDescent="0.25">
      <c r="A1075" t="s">
        <v>60</v>
      </c>
      <c r="B1075" t="s">
        <v>61</v>
      </c>
      <c r="C1075" t="s">
        <v>463</v>
      </c>
      <c r="D1075" t="s">
        <v>464</v>
      </c>
      <c r="E1075" t="s">
        <v>10</v>
      </c>
      <c r="F1075" t="s">
        <v>465</v>
      </c>
      <c r="G1075" s="9">
        <v>462176.95</v>
      </c>
      <c r="H1075" s="9">
        <v>69326.542499999996</v>
      </c>
      <c r="I1075">
        <v>69326.542499999996</v>
      </c>
      <c r="J1075">
        <v>46217.695</v>
      </c>
      <c r="K1075">
        <v>115544.2375</v>
      </c>
      <c r="L1075">
        <v>92435.39</v>
      </c>
      <c r="M1075">
        <v>69326.542499999996</v>
      </c>
      <c r="O1075">
        <v>201809</v>
      </c>
      <c r="P1075">
        <v>201810</v>
      </c>
      <c r="Q1075" s="9">
        <f t="shared" si="34"/>
        <v>0</v>
      </c>
      <c r="R1075">
        <v>2018</v>
      </c>
      <c r="S1075">
        <v>2018</v>
      </c>
      <c r="T1075" t="s">
        <v>281</v>
      </c>
      <c r="U1075" s="14">
        <f t="shared" si="33"/>
        <v>69326.542499999996</v>
      </c>
    </row>
    <row r="1076" spans="1:21" x14ac:dyDescent="0.25">
      <c r="A1076" t="s">
        <v>60</v>
      </c>
      <c r="B1076" t="s">
        <v>61</v>
      </c>
      <c r="C1076" t="s">
        <v>536</v>
      </c>
      <c r="D1076" t="s">
        <v>537</v>
      </c>
      <c r="E1076" t="s">
        <v>10</v>
      </c>
      <c r="F1076" t="s">
        <v>538</v>
      </c>
      <c r="G1076" s="9">
        <v>-3925.29</v>
      </c>
      <c r="H1076" s="9">
        <v>-588.79349999999999</v>
      </c>
      <c r="I1076">
        <v>-588.79349999999999</v>
      </c>
      <c r="J1076">
        <v>-392.529</v>
      </c>
      <c r="K1076">
        <v>-981.32249999999999</v>
      </c>
      <c r="L1076">
        <v>-785.05799999999999</v>
      </c>
      <c r="M1076">
        <v>-588.79349999999999</v>
      </c>
      <c r="O1076">
        <v>201809</v>
      </c>
      <c r="P1076">
        <v>201810</v>
      </c>
      <c r="Q1076" s="9">
        <f t="shared" si="34"/>
        <v>0</v>
      </c>
      <c r="R1076">
        <v>2018</v>
      </c>
      <c r="S1076">
        <v>2018</v>
      </c>
      <c r="T1076" t="s">
        <v>281</v>
      </c>
      <c r="U1076" s="14">
        <f t="shared" si="33"/>
        <v>-588.79349999999999</v>
      </c>
    </row>
    <row r="1077" spans="1:21" x14ac:dyDescent="0.25">
      <c r="A1077" t="s">
        <v>60</v>
      </c>
      <c r="B1077" t="s">
        <v>61</v>
      </c>
      <c r="C1077" t="s">
        <v>527</v>
      </c>
      <c r="D1077" t="s">
        <v>528</v>
      </c>
      <c r="E1077" t="s">
        <v>10</v>
      </c>
      <c r="F1077" t="s">
        <v>529</v>
      </c>
      <c r="G1077" s="9">
        <v>7529.9</v>
      </c>
      <c r="H1077" s="9">
        <v>1129.4849999999999</v>
      </c>
      <c r="I1077">
        <v>1129.4849999999999</v>
      </c>
      <c r="J1077">
        <v>752.99</v>
      </c>
      <c r="K1077">
        <v>1882.4749999999999</v>
      </c>
      <c r="L1077">
        <v>1505.98</v>
      </c>
      <c r="M1077">
        <v>1129.4849999999999</v>
      </c>
      <c r="O1077">
        <v>201809</v>
      </c>
      <c r="P1077">
        <v>201810</v>
      </c>
      <c r="Q1077" s="9">
        <f t="shared" si="34"/>
        <v>0</v>
      </c>
      <c r="R1077">
        <v>2018</v>
      </c>
      <c r="S1077">
        <v>2018</v>
      </c>
      <c r="T1077" t="s">
        <v>281</v>
      </c>
      <c r="U1077" s="14">
        <f t="shared" si="33"/>
        <v>1129.4849999999999</v>
      </c>
    </row>
    <row r="1078" spans="1:21" x14ac:dyDescent="0.25">
      <c r="A1078" t="s">
        <v>60</v>
      </c>
      <c r="B1078" t="s">
        <v>61</v>
      </c>
      <c r="C1078" t="s">
        <v>54</v>
      </c>
      <c r="D1078" t="s">
        <v>55</v>
      </c>
      <c r="E1078" t="s">
        <v>10</v>
      </c>
      <c r="F1078" t="s">
        <v>56</v>
      </c>
      <c r="G1078" s="9">
        <v>345820.95</v>
      </c>
      <c r="H1078" s="9">
        <v>51873.142500000002</v>
      </c>
      <c r="I1078">
        <v>51873.142500000002</v>
      </c>
      <c r="J1078">
        <v>34582.095000000001</v>
      </c>
      <c r="K1078">
        <v>86455.237500000003</v>
      </c>
      <c r="L1078">
        <v>69164.19</v>
      </c>
      <c r="M1078">
        <v>51873.142500000002</v>
      </c>
      <c r="O1078">
        <v>201809</v>
      </c>
      <c r="P1078">
        <v>201810</v>
      </c>
      <c r="Q1078" s="9">
        <f t="shared" si="34"/>
        <v>0</v>
      </c>
      <c r="R1078">
        <v>2018</v>
      </c>
      <c r="S1078">
        <v>2018</v>
      </c>
      <c r="T1078" t="s">
        <v>281</v>
      </c>
      <c r="U1078" s="14">
        <f t="shared" si="33"/>
        <v>51873.142500000002</v>
      </c>
    </row>
    <row r="1079" spans="1:21" x14ac:dyDescent="0.25">
      <c r="A1079" t="s">
        <v>6</v>
      </c>
      <c r="B1079" t="s">
        <v>7</v>
      </c>
      <c r="C1079" t="s">
        <v>539</v>
      </c>
      <c r="D1079" t="s">
        <v>540</v>
      </c>
      <c r="E1079" t="s">
        <v>10</v>
      </c>
      <c r="F1079" t="s">
        <v>541</v>
      </c>
      <c r="G1079" s="9">
        <v>15290.49</v>
      </c>
      <c r="H1079" s="9">
        <v>2293.5735</v>
      </c>
      <c r="I1079">
        <v>2293.5735</v>
      </c>
      <c r="J1079">
        <v>1529.049</v>
      </c>
      <c r="K1079">
        <v>3822.6224999999999</v>
      </c>
      <c r="L1079">
        <v>3058.098</v>
      </c>
      <c r="M1079">
        <v>2293.5735</v>
      </c>
      <c r="O1079">
        <v>201810</v>
      </c>
      <c r="P1079">
        <v>201811</v>
      </c>
      <c r="Q1079" s="9">
        <f t="shared" si="34"/>
        <v>0</v>
      </c>
      <c r="R1079">
        <v>2018</v>
      </c>
      <c r="S1079">
        <v>2018</v>
      </c>
      <c r="T1079" t="s">
        <v>281</v>
      </c>
      <c r="U1079" s="14">
        <f t="shared" si="33"/>
        <v>2293.5735</v>
      </c>
    </row>
    <row r="1080" spans="1:21" x14ac:dyDescent="0.25">
      <c r="A1080" t="s">
        <v>6</v>
      </c>
      <c r="B1080" t="s">
        <v>7</v>
      </c>
      <c r="C1080" t="s">
        <v>442</v>
      </c>
      <c r="D1080" t="s">
        <v>443</v>
      </c>
      <c r="E1080" t="s">
        <v>10</v>
      </c>
      <c r="F1080" t="s">
        <v>444</v>
      </c>
      <c r="G1080" s="9">
        <v>31039.49</v>
      </c>
      <c r="H1080" s="9">
        <v>4655.9234999999999</v>
      </c>
      <c r="I1080">
        <v>4655.9234999999999</v>
      </c>
      <c r="J1080">
        <v>3103.9490000000001</v>
      </c>
      <c r="K1080">
        <v>7759.8725000000004</v>
      </c>
      <c r="L1080">
        <v>6207.8980000000001</v>
      </c>
      <c r="M1080">
        <v>4655.9234999999999</v>
      </c>
      <c r="O1080">
        <v>201810</v>
      </c>
      <c r="P1080">
        <v>201811</v>
      </c>
      <c r="Q1080" s="9">
        <f t="shared" si="34"/>
        <v>0</v>
      </c>
      <c r="R1080">
        <v>2018</v>
      </c>
      <c r="S1080">
        <v>2018</v>
      </c>
      <c r="T1080" t="s">
        <v>281</v>
      </c>
      <c r="U1080" s="14">
        <f t="shared" si="33"/>
        <v>4655.9234999999999</v>
      </c>
    </row>
    <row r="1081" spans="1:21" x14ac:dyDescent="0.25">
      <c r="A1081" t="s">
        <v>6</v>
      </c>
      <c r="B1081" t="s">
        <v>7</v>
      </c>
      <c r="C1081" t="s">
        <v>445</v>
      </c>
      <c r="D1081" t="s">
        <v>301</v>
      </c>
      <c r="E1081" t="s">
        <v>10</v>
      </c>
      <c r="F1081" t="s">
        <v>302</v>
      </c>
      <c r="G1081" s="9">
        <v>292945</v>
      </c>
      <c r="H1081" s="9">
        <v>43941.75</v>
      </c>
      <c r="I1081">
        <v>43941.75</v>
      </c>
      <c r="J1081">
        <v>29294.5</v>
      </c>
      <c r="K1081">
        <v>73236.25</v>
      </c>
      <c r="L1081">
        <v>58589</v>
      </c>
      <c r="M1081">
        <v>43941.75</v>
      </c>
      <c r="O1081">
        <v>201810</v>
      </c>
      <c r="P1081">
        <v>201811</v>
      </c>
      <c r="Q1081" s="9">
        <f t="shared" si="34"/>
        <v>0</v>
      </c>
      <c r="R1081">
        <v>2018</v>
      </c>
      <c r="S1081">
        <v>2018</v>
      </c>
      <c r="T1081" t="s">
        <v>281</v>
      </c>
      <c r="U1081" s="14">
        <f t="shared" si="33"/>
        <v>43941.75</v>
      </c>
    </row>
    <row r="1082" spans="1:21" x14ac:dyDescent="0.25">
      <c r="A1082" t="s">
        <v>6</v>
      </c>
      <c r="B1082" t="s">
        <v>7</v>
      </c>
      <c r="C1082" t="s">
        <v>521</v>
      </c>
      <c r="D1082" t="s">
        <v>522</v>
      </c>
      <c r="E1082" t="s">
        <v>10</v>
      </c>
      <c r="F1082" t="s">
        <v>523</v>
      </c>
      <c r="G1082" s="9">
        <v>31553.72</v>
      </c>
      <c r="H1082" s="9">
        <v>4733.058</v>
      </c>
      <c r="I1082">
        <v>4733.058</v>
      </c>
      <c r="J1082">
        <v>3155.3719999999998</v>
      </c>
      <c r="K1082">
        <v>7888.43</v>
      </c>
      <c r="L1082">
        <v>6310.7439999999997</v>
      </c>
      <c r="M1082">
        <v>4733.058</v>
      </c>
      <c r="N1082" s="9">
        <v>4733.058</v>
      </c>
      <c r="O1082">
        <v>201810</v>
      </c>
      <c r="P1082">
        <v>201811</v>
      </c>
      <c r="Q1082" s="9">
        <f t="shared" si="34"/>
        <v>-4733.058</v>
      </c>
      <c r="R1082">
        <v>2018</v>
      </c>
      <c r="S1082">
        <v>2018</v>
      </c>
      <c r="T1082" t="s">
        <v>281</v>
      </c>
      <c r="U1082" s="14">
        <f t="shared" si="33"/>
        <v>0</v>
      </c>
    </row>
    <row r="1083" spans="1:21" x14ac:dyDescent="0.25">
      <c r="A1083" t="s">
        <v>6</v>
      </c>
      <c r="B1083" t="s">
        <v>7</v>
      </c>
      <c r="C1083" t="s">
        <v>480</v>
      </c>
      <c r="D1083" t="s">
        <v>481</v>
      </c>
      <c r="E1083" t="s">
        <v>10</v>
      </c>
      <c r="F1083" t="s">
        <v>482</v>
      </c>
      <c r="G1083" s="9">
        <v>4125</v>
      </c>
      <c r="H1083" s="9">
        <v>618.75</v>
      </c>
      <c r="I1083">
        <v>618.75</v>
      </c>
      <c r="J1083">
        <v>412.5</v>
      </c>
      <c r="K1083">
        <v>1031.25</v>
      </c>
      <c r="L1083">
        <v>825</v>
      </c>
      <c r="M1083">
        <v>618.75</v>
      </c>
      <c r="O1083">
        <v>201810</v>
      </c>
      <c r="P1083">
        <v>201811</v>
      </c>
      <c r="Q1083" s="9">
        <f t="shared" si="34"/>
        <v>0</v>
      </c>
      <c r="R1083">
        <v>2018</v>
      </c>
      <c r="S1083">
        <v>2018</v>
      </c>
      <c r="T1083" t="s">
        <v>281</v>
      </c>
      <c r="U1083" s="14">
        <f t="shared" si="33"/>
        <v>618.75</v>
      </c>
    </row>
    <row r="1084" spans="1:21" x14ac:dyDescent="0.25">
      <c r="A1084" t="s">
        <v>6</v>
      </c>
      <c r="B1084" t="s">
        <v>7</v>
      </c>
      <c r="C1084" t="s">
        <v>470</v>
      </c>
      <c r="D1084" t="s">
        <v>483</v>
      </c>
      <c r="E1084" t="s">
        <v>10</v>
      </c>
      <c r="F1084" t="s">
        <v>484</v>
      </c>
      <c r="G1084" s="9">
        <v>58356.42</v>
      </c>
      <c r="H1084" s="9">
        <v>8753.4629999999997</v>
      </c>
      <c r="I1084">
        <v>8753.4629999999997</v>
      </c>
      <c r="J1084">
        <v>5835.6419999999998</v>
      </c>
      <c r="K1084">
        <v>14589.105</v>
      </c>
      <c r="L1084">
        <v>11671.284</v>
      </c>
      <c r="M1084">
        <v>8753.4629999999997</v>
      </c>
      <c r="O1084">
        <v>201810</v>
      </c>
      <c r="P1084">
        <v>201811</v>
      </c>
      <c r="Q1084" s="9">
        <f t="shared" si="34"/>
        <v>0</v>
      </c>
      <c r="R1084">
        <v>2018</v>
      </c>
      <c r="S1084">
        <v>2018</v>
      </c>
      <c r="T1084" t="s">
        <v>281</v>
      </c>
      <c r="U1084" s="14">
        <f t="shared" si="33"/>
        <v>8753.4629999999997</v>
      </c>
    </row>
    <row r="1085" spans="1:21" x14ac:dyDescent="0.25">
      <c r="A1085" t="s">
        <v>6</v>
      </c>
      <c r="B1085" t="s">
        <v>7</v>
      </c>
      <c r="C1085" t="s">
        <v>446</v>
      </c>
      <c r="D1085" t="s">
        <v>485</v>
      </c>
      <c r="E1085" t="s">
        <v>10</v>
      </c>
      <c r="F1085" t="s">
        <v>486</v>
      </c>
      <c r="G1085" s="9">
        <v>69217.67</v>
      </c>
      <c r="H1085" s="9">
        <v>10382.6505</v>
      </c>
      <c r="I1085">
        <v>10382.6505</v>
      </c>
      <c r="J1085">
        <v>6921.7669999999998</v>
      </c>
      <c r="K1085">
        <v>17304.4175</v>
      </c>
      <c r="L1085">
        <v>13843.534</v>
      </c>
      <c r="M1085">
        <v>10382.6505</v>
      </c>
      <c r="O1085">
        <v>201810</v>
      </c>
      <c r="P1085">
        <v>201811</v>
      </c>
      <c r="Q1085" s="9">
        <f t="shared" si="34"/>
        <v>0</v>
      </c>
      <c r="R1085">
        <v>2018</v>
      </c>
      <c r="S1085">
        <v>2018</v>
      </c>
      <c r="T1085" t="s">
        <v>281</v>
      </c>
      <c r="U1085" s="14">
        <f t="shared" si="33"/>
        <v>10382.6505</v>
      </c>
    </row>
    <row r="1086" spans="1:21" x14ac:dyDescent="0.25">
      <c r="A1086" t="s">
        <v>6</v>
      </c>
      <c r="B1086" t="s">
        <v>7</v>
      </c>
      <c r="C1086" t="s">
        <v>533</v>
      </c>
      <c r="D1086" t="s">
        <v>534</v>
      </c>
      <c r="E1086" t="s">
        <v>10</v>
      </c>
      <c r="F1086" t="s">
        <v>535</v>
      </c>
      <c r="G1086" s="9">
        <v>0</v>
      </c>
      <c r="H1086" s="9">
        <v>0</v>
      </c>
      <c r="I1086">
        <v>0</v>
      </c>
      <c r="J1086">
        <v>0</v>
      </c>
      <c r="K1086">
        <v>0</v>
      </c>
      <c r="L1086">
        <v>0</v>
      </c>
      <c r="M1086">
        <v>0</v>
      </c>
      <c r="O1086">
        <v>201810</v>
      </c>
      <c r="P1086">
        <v>201811</v>
      </c>
      <c r="Q1086" s="9">
        <f t="shared" si="34"/>
        <v>0</v>
      </c>
      <c r="R1086">
        <v>2018</v>
      </c>
      <c r="S1086">
        <v>2018</v>
      </c>
      <c r="T1086" t="s">
        <v>281</v>
      </c>
      <c r="U1086" s="14">
        <f t="shared" si="33"/>
        <v>0</v>
      </c>
    </row>
    <row r="1087" spans="1:21" x14ac:dyDescent="0.25">
      <c r="A1087" t="s">
        <v>6</v>
      </c>
      <c r="B1087" t="s">
        <v>7</v>
      </c>
      <c r="C1087" t="s">
        <v>456</v>
      </c>
      <c r="D1087" t="s">
        <v>320</v>
      </c>
      <c r="E1087" t="s">
        <v>10</v>
      </c>
      <c r="F1087" t="s">
        <v>321</v>
      </c>
      <c r="G1087" s="9">
        <v>3129.68</v>
      </c>
      <c r="H1087" s="9">
        <v>469.452</v>
      </c>
      <c r="I1087">
        <v>469.452</v>
      </c>
      <c r="J1087">
        <v>312.96800000000002</v>
      </c>
      <c r="K1087">
        <v>782.42</v>
      </c>
      <c r="L1087">
        <v>625.93600000000004</v>
      </c>
      <c r="M1087">
        <v>469.452</v>
      </c>
      <c r="O1087">
        <v>201810</v>
      </c>
      <c r="P1087">
        <v>201811</v>
      </c>
      <c r="Q1087" s="9">
        <f t="shared" si="34"/>
        <v>0</v>
      </c>
      <c r="R1087">
        <v>2018</v>
      </c>
      <c r="S1087">
        <v>2018</v>
      </c>
      <c r="T1087" t="s">
        <v>281</v>
      </c>
      <c r="U1087" s="14">
        <f t="shared" si="33"/>
        <v>469.452</v>
      </c>
    </row>
    <row r="1088" spans="1:21" x14ac:dyDescent="0.25">
      <c r="A1088" t="s">
        <v>6</v>
      </c>
      <c r="B1088" t="s">
        <v>7</v>
      </c>
      <c r="C1088" t="s">
        <v>487</v>
      </c>
      <c r="D1088" t="s">
        <v>488</v>
      </c>
      <c r="E1088" t="s">
        <v>10</v>
      </c>
      <c r="F1088" t="s">
        <v>489</v>
      </c>
      <c r="G1088" s="9">
        <v>4875.87</v>
      </c>
      <c r="H1088" s="9">
        <v>731.38049999999998</v>
      </c>
      <c r="I1088">
        <v>731.38049999999998</v>
      </c>
      <c r="J1088">
        <v>487.58699999999999</v>
      </c>
      <c r="K1088">
        <v>1218.9675</v>
      </c>
      <c r="L1088">
        <v>975.17399999999998</v>
      </c>
      <c r="M1088">
        <v>731.38049999999998</v>
      </c>
      <c r="O1088">
        <v>201810</v>
      </c>
      <c r="P1088">
        <v>201811</v>
      </c>
      <c r="Q1088" s="9">
        <f t="shared" si="34"/>
        <v>0</v>
      </c>
      <c r="R1088">
        <v>2018</v>
      </c>
      <c r="S1088">
        <v>2018</v>
      </c>
      <c r="T1088" t="s">
        <v>281</v>
      </c>
      <c r="U1088" s="14">
        <f t="shared" si="33"/>
        <v>731.38049999999998</v>
      </c>
    </row>
    <row r="1089" spans="1:21" x14ac:dyDescent="0.25">
      <c r="A1089" t="s">
        <v>6</v>
      </c>
      <c r="B1089" t="s">
        <v>7</v>
      </c>
      <c r="C1089" t="s">
        <v>24</v>
      </c>
      <c r="D1089" t="s">
        <v>25</v>
      </c>
      <c r="E1089" t="s">
        <v>10</v>
      </c>
      <c r="F1089" t="s">
        <v>26</v>
      </c>
      <c r="G1089" s="9">
        <v>2968.58</v>
      </c>
      <c r="H1089" s="9">
        <v>445.28699999999998</v>
      </c>
      <c r="I1089">
        <v>445.28699999999998</v>
      </c>
      <c r="J1089">
        <v>296.858</v>
      </c>
      <c r="K1089">
        <v>742.14499999999998</v>
      </c>
      <c r="L1089">
        <v>593.71600000000001</v>
      </c>
      <c r="M1089">
        <v>445.28699999999998</v>
      </c>
      <c r="O1089">
        <v>201810</v>
      </c>
      <c r="P1089">
        <v>201811</v>
      </c>
      <c r="Q1089" s="9">
        <f t="shared" si="34"/>
        <v>0</v>
      </c>
      <c r="R1089">
        <v>2018</v>
      </c>
      <c r="S1089">
        <v>2018</v>
      </c>
      <c r="T1089" t="s">
        <v>281</v>
      </c>
      <c r="U1089" s="14">
        <f t="shared" si="33"/>
        <v>445.28699999999998</v>
      </c>
    </row>
    <row r="1090" spans="1:21" x14ac:dyDescent="0.25">
      <c r="A1090" t="s">
        <v>6</v>
      </c>
      <c r="B1090" t="s">
        <v>7</v>
      </c>
      <c r="C1090" t="s">
        <v>196</v>
      </c>
      <c r="D1090" t="s">
        <v>345</v>
      </c>
      <c r="E1090" t="s">
        <v>10</v>
      </c>
      <c r="F1090" t="s">
        <v>346</v>
      </c>
      <c r="G1090" s="9">
        <v>24599.58</v>
      </c>
      <c r="H1090" s="9">
        <v>3689.9369999999999</v>
      </c>
      <c r="I1090">
        <v>3689.9369999999999</v>
      </c>
      <c r="J1090">
        <v>2459.9580000000001</v>
      </c>
      <c r="K1090">
        <v>6149.8950000000004</v>
      </c>
      <c r="L1090">
        <v>4919.9160000000002</v>
      </c>
      <c r="M1090">
        <v>3689.9369999999999</v>
      </c>
      <c r="O1090">
        <v>201810</v>
      </c>
      <c r="P1090">
        <v>201811</v>
      </c>
      <c r="Q1090" s="9">
        <f t="shared" si="34"/>
        <v>0</v>
      </c>
      <c r="R1090">
        <v>2018</v>
      </c>
      <c r="S1090">
        <v>2018</v>
      </c>
      <c r="T1090" t="s">
        <v>281</v>
      </c>
      <c r="U1090" s="14">
        <f t="shared" si="33"/>
        <v>3689.9369999999999</v>
      </c>
    </row>
    <row r="1091" spans="1:21" x14ac:dyDescent="0.25">
      <c r="A1091" t="s">
        <v>6</v>
      </c>
      <c r="B1091" t="s">
        <v>7</v>
      </c>
      <c r="C1091" t="s">
        <v>500</v>
      </c>
      <c r="D1091" t="s">
        <v>359</v>
      </c>
      <c r="E1091" t="s">
        <v>10</v>
      </c>
      <c r="F1091" t="s">
        <v>360</v>
      </c>
      <c r="G1091" s="9">
        <v>4488.8</v>
      </c>
      <c r="H1091" s="9">
        <v>673.32</v>
      </c>
      <c r="I1091">
        <v>673.32</v>
      </c>
      <c r="J1091">
        <v>448.88</v>
      </c>
      <c r="K1091">
        <v>1122.2</v>
      </c>
      <c r="L1091">
        <v>897.76</v>
      </c>
      <c r="M1091">
        <v>673.32</v>
      </c>
      <c r="O1091">
        <v>201810</v>
      </c>
      <c r="P1091">
        <v>201811</v>
      </c>
      <c r="Q1091" s="9">
        <f t="shared" si="34"/>
        <v>0</v>
      </c>
      <c r="R1091">
        <v>2018</v>
      </c>
      <c r="S1091">
        <v>2018</v>
      </c>
      <c r="T1091" t="s">
        <v>281</v>
      </c>
      <c r="U1091" s="14">
        <f t="shared" ref="U1091:U1154" si="35">H1091+Q1091</f>
        <v>673.32</v>
      </c>
    </row>
    <row r="1092" spans="1:21" x14ac:dyDescent="0.25">
      <c r="A1092" t="s">
        <v>6</v>
      </c>
      <c r="B1092" t="s">
        <v>7</v>
      </c>
      <c r="C1092" t="s">
        <v>452</v>
      </c>
      <c r="D1092" t="s">
        <v>453</v>
      </c>
      <c r="E1092" t="s">
        <v>10</v>
      </c>
      <c r="F1092" t="s">
        <v>454</v>
      </c>
      <c r="G1092" s="9">
        <v>13141.42</v>
      </c>
      <c r="H1092" s="9">
        <v>1971.213</v>
      </c>
      <c r="I1092">
        <v>1971.213</v>
      </c>
      <c r="J1092">
        <v>1314.1420000000001</v>
      </c>
      <c r="K1092">
        <v>3285.355</v>
      </c>
      <c r="L1092">
        <v>2628.2840000000001</v>
      </c>
      <c r="M1092">
        <v>1971.213</v>
      </c>
      <c r="O1092">
        <v>201810</v>
      </c>
      <c r="P1092">
        <v>201811</v>
      </c>
      <c r="Q1092" s="9">
        <f t="shared" si="34"/>
        <v>0</v>
      </c>
      <c r="R1092">
        <v>2018</v>
      </c>
      <c r="S1092">
        <v>2018</v>
      </c>
      <c r="T1092" t="s">
        <v>281</v>
      </c>
      <c r="U1092" s="14">
        <f t="shared" si="35"/>
        <v>1971.213</v>
      </c>
    </row>
    <row r="1093" spans="1:21" x14ac:dyDescent="0.25">
      <c r="A1093" t="s">
        <v>6</v>
      </c>
      <c r="B1093" t="s">
        <v>7</v>
      </c>
      <c r="C1093" t="s">
        <v>524</v>
      </c>
      <c r="D1093" t="s">
        <v>525</v>
      </c>
      <c r="E1093" t="s">
        <v>10</v>
      </c>
      <c r="F1093" t="s">
        <v>526</v>
      </c>
      <c r="G1093" s="9">
        <v>18574.53</v>
      </c>
      <c r="H1093" s="9">
        <v>2786.1795000000002</v>
      </c>
      <c r="I1093">
        <v>2786.1795000000002</v>
      </c>
      <c r="J1093">
        <v>1857.453</v>
      </c>
      <c r="K1093">
        <v>4643.6324999999997</v>
      </c>
      <c r="L1093">
        <v>3714.9059999999999</v>
      </c>
      <c r="M1093">
        <v>2786.1795000000002</v>
      </c>
      <c r="O1093">
        <v>201810</v>
      </c>
      <c r="P1093">
        <v>201811</v>
      </c>
      <c r="Q1093" s="9">
        <f t="shared" si="34"/>
        <v>0</v>
      </c>
      <c r="R1093">
        <v>2018</v>
      </c>
      <c r="S1093">
        <v>2018</v>
      </c>
      <c r="T1093" t="s">
        <v>281</v>
      </c>
      <c r="U1093" s="14">
        <f t="shared" si="35"/>
        <v>2786.1795000000002</v>
      </c>
    </row>
    <row r="1094" spans="1:21" x14ac:dyDescent="0.25">
      <c r="A1094" t="s">
        <v>6</v>
      </c>
      <c r="B1094" t="s">
        <v>7</v>
      </c>
      <c r="C1094" t="s">
        <v>473</v>
      </c>
      <c r="D1094" t="s">
        <v>474</v>
      </c>
      <c r="E1094" t="s">
        <v>10</v>
      </c>
      <c r="F1094" t="s">
        <v>475</v>
      </c>
      <c r="G1094" s="9">
        <v>8160</v>
      </c>
      <c r="H1094" s="9">
        <v>1224</v>
      </c>
      <c r="I1094">
        <v>1224</v>
      </c>
      <c r="J1094">
        <v>816</v>
      </c>
      <c r="K1094">
        <v>2040</v>
      </c>
      <c r="L1094">
        <v>1632</v>
      </c>
      <c r="M1094">
        <v>1224</v>
      </c>
      <c r="O1094">
        <v>201810</v>
      </c>
      <c r="P1094">
        <v>201811</v>
      </c>
      <c r="Q1094" s="9">
        <f t="shared" si="34"/>
        <v>0</v>
      </c>
      <c r="R1094">
        <v>2018</v>
      </c>
      <c r="S1094">
        <v>2018</v>
      </c>
      <c r="T1094" t="s">
        <v>281</v>
      </c>
      <c r="U1094" s="14">
        <f t="shared" si="35"/>
        <v>1224</v>
      </c>
    </row>
    <row r="1095" spans="1:21" x14ac:dyDescent="0.25">
      <c r="A1095" t="s">
        <v>6</v>
      </c>
      <c r="B1095" t="s">
        <v>7</v>
      </c>
      <c r="C1095" t="s">
        <v>382</v>
      </c>
      <c r="D1095" t="s">
        <v>383</v>
      </c>
      <c r="E1095" t="s">
        <v>10</v>
      </c>
      <c r="F1095" t="s">
        <v>384</v>
      </c>
      <c r="G1095" s="9">
        <v>252.66</v>
      </c>
      <c r="H1095" s="9">
        <v>37.899000000000001</v>
      </c>
      <c r="I1095">
        <v>37.899000000000001</v>
      </c>
      <c r="J1095">
        <v>25.265999999999998</v>
      </c>
      <c r="K1095">
        <v>63.164999999999999</v>
      </c>
      <c r="L1095">
        <v>50.531999999999996</v>
      </c>
      <c r="M1095">
        <v>37.899000000000001</v>
      </c>
      <c r="O1095">
        <v>201810</v>
      </c>
      <c r="P1095">
        <v>201811</v>
      </c>
      <c r="Q1095" s="9">
        <f t="shared" si="34"/>
        <v>0</v>
      </c>
      <c r="R1095">
        <v>2018</v>
      </c>
      <c r="S1095">
        <v>2018</v>
      </c>
      <c r="T1095" t="s">
        <v>281</v>
      </c>
      <c r="U1095" s="14">
        <f t="shared" si="35"/>
        <v>37.899000000000001</v>
      </c>
    </row>
    <row r="1096" spans="1:21" x14ac:dyDescent="0.25">
      <c r="A1096" t="s">
        <v>6</v>
      </c>
      <c r="B1096" t="s">
        <v>7</v>
      </c>
      <c r="C1096" t="s">
        <v>542</v>
      </c>
      <c r="D1096" t="s">
        <v>543</v>
      </c>
      <c r="E1096" t="s">
        <v>10</v>
      </c>
      <c r="F1096" t="s">
        <v>544</v>
      </c>
      <c r="G1096" s="9">
        <v>7.56</v>
      </c>
      <c r="H1096" s="9">
        <v>1.1339999999999999</v>
      </c>
      <c r="I1096">
        <v>1.1339999999999999</v>
      </c>
      <c r="J1096">
        <v>0.75600000000000001</v>
      </c>
      <c r="K1096">
        <v>1.89</v>
      </c>
      <c r="L1096">
        <v>1.512</v>
      </c>
      <c r="M1096">
        <v>1.1339999999999999</v>
      </c>
      <c r="O1096">
        <v>201810</v>
      </c>
      <c r="P1096">
        <v>201811</v>
      </c>
      <c r="Q1096" s="9">
        <f t="shared" si="34"/>
        <v>0</v>
      </c>
      <c r="R1096">
        <v>2018</v>
      </c>
      <c r="S1096">
        <v>2018</v>
      </c>
      <c r="T1096" t="s">
        <v>281</v>
      </c>
      <c r="U1096" s="14">
        <f t="shared" si="35"/>
        <v>1.1339999999999999</v>
      </c>
    </row>
    <row r="1097" spans="1:21" x14ac:dyDescent="0.25">
      <c r="A1097" t="s">
        <v>6</v>
      </c>
      <c r="B1097" t="s">
        <v>7</v>
      </c>
      <c r="C1097" t="s">
        <v>476</v>
      </c>
      <c r="D1097" t="s">
        <v>386</v>
      </c>
      <c r="E1097" t="s">
        <v>10</v>
      </c>
      <c r="F1097" t="s">
        <v>387</v>
      </c>
      <c r="G1097" s="9">
        <v>8428.35</v>
      </c>
      <c r="H1097" s="9">
        <v>1264.2525000000001</v>
      </c>
      <c r="I1097">
        <v>1264.2525000000001</v>
      </c>
      <c r="J1097">
        <v>842.83500000000004</v>
      </c>
      <c r="K1097">
        <v>2107.0875000000001</v>
      </c>
      <c r="L1097">
        <v>1685.67</v>
      </c>
      <c r="M1097">
        <v>1264.2525000000001</v>
      </c>
      <c r="O1097">
        <v>201810</v>
      </c>
      <c r="P1097">
        <v>201811</v>
      </c>
      <c r="Q1097" s="9">
        <f t="shared" ref="Q1097:Q1160" si="36">N1097*-1</f>
        <v>0</v>
      </c>
      <c r="R1097">
        <v>2018</v>
      </c>
      <c r="S1097">
        <v>2018</v>
      </c>
      <c r="T1097" t="s">
        <v>281</v>
      </c>
      <c r="U1097" s="14">
        <f t="shared" si="35"/>
        <v>1264.2525000000001</v>
      </c>
    </row>
    <row r="1098" spans="1:21" x14ac:dyDescent="0.25">
      <c r="A1098" t="s">
        <v>6</v>
      </c>
      <c r="B1098" t="s">
        <v>7</v>
      </c>
      <c r="C1098" t="s">
        <v>545</v>
      </c>
      <c r="D1098" t="s">
        <v>389</v>
      </c>
      <c r="E1098" t="s">
        <v>10</v>
      </c>
      <c r="F1098" t="s">
        <v>390</v>
      </c>
      <c r="G1098" s="9">
        <v>6112.4</v>
      </c>
      <c r="H1098" s="9">
        <v>916.86</v>
      </c>
      <c r="I1098">
        <v>916.86</v>
      </c>
      <c r="J1098">
        <v>611.24</v>
      </c>
      <c r="K1098">
        <v>1528.1</v>
      </c>
      <c r="L1098">
        <v>1222.48</v>
      </c>
      <c r="M1098">
        <v>916.86</v>
      </c>
      <c r="N1098" s="9">
        <v>916.86</v>
      </c>
      <c r="O1098">
        <v>201810</v>
      </c>
      <c r="P1098">
        <v>201811</v>
      </c>
      <c r="Q1098" s="9">
        <f t="shared" si="36"/>
        <v>-916.86</v>
      </c>
      <c r="R1098">
        <v>2018</v>
      </c>
      <c r="S1098">
        <v>2018</v>
      </c>
      <c r="T1098" t="s">
        <v>281</v>
      </c>
      <c r="U1098" s="14">
        <f t="shared" si="35"/>
        <v>0</v>
      </c>
    </row>
    <row r="1099" spans="1:21" x14ac:dyDescent="0.25">
      <c r="A1099" t="s">
        <v>6</v>
      </c>
      <c r="B1099" t="s">
        <v>7</v>
      </c>
      <c r="C1099" t="s">
        <v>512</v>
      </c>
      <c r="D1099" t="s">
        <v>395</v>
      </c>
      <c r="E1099" t="s">
        <v>10</v>
      </c>
      <c r="F1099" t="s">
        <v>396</v>
      </c>
      <c r="G1099" s="9">
        <v>8018.33</v>
      </c>
      <c r="H1099" s="9">
        <v>1202.7494999999999</v>
      </c>
      <c r="I1099">
        <v>1202.7494999999999</v>
      </c>
      <c r="J1099">
        <v>801.83299999999997</v>
      </c>
      <c r="K1099">
        <v>2004.5825</v>
      </c>
      <c r="L1099">
        <v>1603.6659999999999</v>
      </c>
      <c r="M1099">
        <v>1202.7494999999999</v>
      </c>
      <c r="O1099">
        <v>201810</v>
      </c>
      <c r="P1099">
        <v>201811</v>
      </c>
      <c r="Q1099" s="9">
        <f t="shared" si="36"/>
        <v>0</v>
      </c>
      <c r="R1099">
        <v>2018</v>
      </c>
      <c r="S1099">
        <v>2018</v>
      </c>
      <c r="T1099" t="s">
        <v>281</v>
      </c>
      <c r="U1099" s="14">
        <f t="shared" si="35"/>
        <v>1202.7494999999999</v>
      </c>
    </row>
    <row r="1100" spans="1:21" x14ac:dyDescent="0.25">
      <c r="A1100" t="s">
        <v>6</v>
      </c>
      <c r="B1100" t="s">
        <v>7</v>
      </c>
      <c r="C1100" t="s">
        <v>463</v>
      </c>
      <c r="D1100" t="s">
        <v>464</v>
      </c>
      <c r="E1100" t="s">
        <v>10</v>
      </c>
      <c r="F1100" t="s">
        <v>465</v>
      </c>
      <c r="G1100" s="9">
        <v>58354.04</v>
      </c>
      <c r="H1100" s="9">
        <v>8753.1059999999998</v>
      </c>
      <c r="I1100">
        <v>8753.1059999999998</v>
      </c>
      <c r="J1100">
        <v>5835.4040000000005</v>
      </c>
      <c r="K1100">
        <v>14588.51</v>
      </c>
      <c r="L1100">
        <v>11670.808000000001</v>
      </c>
      <c r="M1100">
        <v>8753.1059999999998</v>
      </c>
      <c r="O1100">
        <v>201810</v>
      </c>
      <c r="P1100">
        <v>201811</v>
      </c>
      <c r="Q1100" s="9">
        <f t="shared" si="36"/>
        <v>0</v>
      </c>
      <c r="R1100">
        <v>2018</v>
      </c>
      <c r="S1100">
        <v>2018</v>
      </c>
      <c r="T1100" t="s">
        <v>281</v>
      </c>
      <c r="U1100" s="14">
        <f t="shared" si="35"/>
        <v>8753.1059999999998</v>
      </c>
    </row>
    <row r="1101" spans="1:21" x14ac:dyDescent="0.25">
      <c r="A1101" t="s">
        <v>6</v>
      </c>
      <c r="B1101" t="s">
        <v>7</v>
      </c>
      <c r="C1101" t="s">
        <v>466</v>
      </c>
      <c r="D1101" t="s">
        <v>413</v>
      </c>
      <c r="E1101" t="s">
        <v>10</v>
      </c>
      <c r="F1101" t="s">
        <v>414</v>
      </c>
      <c r="G1101" s="9">
        <v>2275</v>
      </c>
      <c r="H1101" s="9">
        <v>341.25</v>
      </c>
      <c r="I1101">
        <v>341.25</v>
      </c>
      <c r="J1101">
        <v>227.5</v>
      </c>
      <c r="K1101">
        <v>568.75</v>
      </c>
      <c r="L1101">
        <v>455</v>
      </c>
      <c r="M1101">
        <v>341.25</v>
      </c>
      <c r="N1101" s="9">
        <v>341.25</v>
      </c>
      <c r="O1101">
        <v>201810</v>
      </c>
      <c r="P1101">
        <v>201811</v>
      </c>
      <c r="Q1101" s="9">
        <f t="shared" si="36"/>
        <v>-341.25</v>
      </c>
      <c r="R1101">
        <v>2018</v>
      </c>
      <c r="S1101">
        <v>2018</v>
      </c>
      <c r="T1101" t="s">
        <v>281</v>
      </c>
      <c r="U1101" s="14">
        <f t="shared" si="35"/>
        <v>0</v>
      </c>
    </row>
    <row r="1102" spans="1:21" x14ac:dyDescent="0.25">
      <c r="A1102" t="s">
        <v>6</v>
      </c>
      <c r="B1102" t="s">
        <v>7</v>
      </c>
      <c r="C1102" t="s">
        <v>54</v>
      </c>
      <c r="D1102" t="s">
        <v>55</v>
      </c>
      <c r="E1102" t="s">
        <v>10</v>
      </c>
      <c r="F1102" t="s">
        <v>56</v>
      </c>
      <c r="G1102" s="9">
        <v>1174158.3400000001</v>
      </c>
      <c r="H1102" s="9">
        <v>176123.75099999999</v>
      </c>
      <c r="I1102">
        <v>176123.75099999999</v>
      </c>
      <c r="J1102">
        <v>117415.834</v>
      </c>
      <c r="K1102">
        <v>293539.58500000002</v>
      </c>
      <c r="L1102">
        <v>234831.66800000001</v>
      </c>
      <c r="M1102">
        <v>176123.75099999999</v>
      </c>
      <c r="O1102">
        <v>201810</v>
      </c>
      <c r="P1102">
        <v>201811</v>
      </c>
      <c r="Q1102" s="9">
        <f t="shared" si="36"/>
        <v>0</v>
      </c>
      <c r="R1102">
        <v>2018</v>
      </c>
      <c r="S1102">
        <v>2018</v>
      </c>
      <c r="T1102" t="s">
        <v>281</v>
      </c>
      <c r="U1102" s="14">
        <f t="shared" si="35"/>
        <v>176123.75099999999</v>
      </c>
    </row>
    <row r="1103" spans="1:21" x14ac:dyDescent="0.25">
      <c r="A1103" t="s">
        <v>6</v>
      </c>
      <c r="B1103" t="s">
        <v>7</v>
      </c>
      <c r="C1103" t="s">
        <v>530</v>
      </c>
      <c r="D1103" t="s">
        <v>531</v>
      </c>
      <c r="E1103" t="s">
        <v>10</v>
      </c>
      <c r="F1103" t="s">
        <v>532</v>
      </c>
      <c r="G1103" s="9">
        <v>130.72</v>
      </c>
      <c r="H1103" s="9">
        <v>19.608000000000001</v>
      </c>
      <c r="I1103">
        <v>19.608000000000001</v>
      </c>
      <c r="J1103">
        <v>13.071999999999999</v>
      </c>
      <c r="K1103">
        <v>32.68</v>
      </c>
      <c r="L1103">
        <v>26.143999999999998</v>
      </c>
      <c r="M1103">
        <v>19.608000000000001</v>
      </c>
      <c r="N1103" s="9">
        <v>19.608000000000001</v>
      </c>
      <c r="O1103">
        <v>201810</v>
      </c>
      <c r="P1103">
        <v>201811</v>
      </c>
      <c r="Q1103" s="9">
        <f t="shared" si="36"/>
        <v>-19.608000000000001</v>
      </c>
      <c r="R1103">
        <v>2018</v>
      </c>
      <c r="S1103">
        <v>2018</v>
      </c>
      <c r="T1103" t="s">
        <v>281</v>
      </c>
      <c r="U1103" s="14">
        <f t="shared" si="35"/>
        <v>0</v>
      </c>
    </row>
    <row r="1104" spans="1:21" x14ac:dyDescent="0.25">
      <c r="A1104" t="s">
        <v>60</v>
      </c>
      <c r="B1104" t="s">
        <v>61</v>
      </c>
      <c r="C1104" t="s">
        <v>539</v>
      </c>
      <c r="D1104" t="s">
        <v>540</v>
      </c>
      <c r="E1104" t="s">
        <v>10</v>
      </c>
      <c r="F1104" t="s">
        <v>541</v>
      </c>
      <c r="G1104" s="9">
        <v>15290.49</v>
      </c>
      <c r="H1104" s="9">
        <v>2293.5735</v>
      </c>
      <c r="I1104">
        <v>2293.5735</v>
      </c>
      <c r="J1104">
        <v>1529.049</v>
      </c>
      <c r="K1104">
        <v>3822.6224999999999</v>
      </c>
      <c r="L1104">
        <v>3058.098</v>
      </c>
      <c r="M1104">
        <v>2293.5735</v>
      </c>
      <c r="O1104">
        <v>201810</v>
      </c>
      <c r="P1104">
        <v>201811</v>
      </c>
      <c r="Q1104" s="9">
        <f t="shared" si="36"/>
        <v>0</v>
      </c>
      <c r="R1104">
        <v>2018</v>
      </c>
      <c r="S1104">
        <v>2018</v>
      </c>
      <c r="T1104" t="s">
        <v>281</v>
      </c>
      <c r="U1104" s="14">
        <f t="shared" si="35"/>
        <v>2293.5735</v>
      </c>
    </row>
    <row r="1105" spans="1:21" x14ac:dyDescent="0.25">
      <c r="A1105" t="s">
        <v>60</v>
      </c>
      <c r="B1105" t="s">
        <v>61</v>
      </c>
      <c r="C1105" t="s">
        <v>157</v>
      </c>
      <c r="D1105" t="s">
        <v>158</v>
      </c>
      <c r="E1105" t="s">
        <v>10</v>
      </c>
      <c r="F1105" t="s">
        <v>159</v>
      </c>
      <c r="G1105" s="9">
        <v>27.14</v>
      </c>
      <c r="H1105" s="9">
        <v>4.0709999999999997</v>
      </c>
      <c r="I1105">
        <v>4.0709999999999997</v>
      </c>
      <c r="J1105">
        <v>2.714</v>
      </c>
      <c r="K1105">
        <v>6.7850000000000001</v>
      </c>
      <c r="L1105">
        <v>5.4279999999999999</v>
      </c>
      <c r="M1105">
        <v>4.0709999999999997</v>
      </c>
      <c r="O1105">
        <v>201810</v>
      </c>
      <c r="P1105">
        <v>201811</v>
      </c>
      <c r="Q1105" s="9">
        <f t="shared" si="36"/>
        <v>0</v>
      </c>
      <c r="R1105">
        <v>2018</v>
      </c>
      <c r="S1105">
        <v>2018</v>
      </c>
      <c r="T1105" t="s">
        <v>281</v>
      </c>
      <c r="U1105" s="14">
        <f t="shared" si="35"/>
        <v>4.0709999999999997</v>
      </c>
    </row>
    <row r="1106" spans="1:21" x14ac:dyDescent="0.25">
      <c r="A1106" t="s">
        <v>60</v>
      </c>
      <c r="B1106" t="s">
        <v>61</v>
      </c>
      <c r="C1106" t="s">
        <v>442</v>
      </c>
      <c r="D1106" t="s">
        <v>443</v>
      </c>
      <c r="E1106" t="s">
        <v>10</v>
      </c>
      <c r="F1106" t="s">
        <v>444</v>
      </c>
      <c r="G1106" s="9">
        <v>31039.49</v>
      </c>
      <c r="H1106" s="9">
        <v>4655.9234999999999</v>
      </c>
      <c r="I1106">
        <v>4655.9234999999999</v>
      </c>
      <c r="J1106">
        <v>3103.9490000000001</v>
      </c>
      <c r="K1106">
        <v>7759.8725000000004</v>
      </c>
      <c r="L1106">
        <v>6207.8980000000001</v>
      </c>
      <c r="M1106">
        <v>4655.9234999999999</v>
      </c>
      <c r="O1106">
        <v>201810</v>
      </c>
      <c r="P1106">
        <v>201811</v>
      </c>
      <c r="Q1106" s="9">
        <f t="shared" si="36"/>
        <v>0</v>
      </c>
      <c r="R1106">
        <v>2018</v>
      </c>
      <c r="S1106">
        <v>2018</v>
      </c>
      <c r="T1106" t="s">
        <v>281</v>
      </c>
      <c r="U1106" s="14">
        <f t="shared" si="35"/>
        <v>4655.9234999999999</v>
      </c>
    </row>
    <row r="1107" spans="1:21" x14ac:dyDescent="0.25">
      <c r="A1107" t="s">
        <v>60</v>
      </c>
      <c r="B1107" t="s">
        <v>61</v>
      </c>
      <c r="C1107" t="s">
        <v>455</v>
      </c>
      <c r="D1107" t="s">
        <v>428</v>
      </c>
      <c r="E1107" t="s">
        <v>10</v>
      </c>
      <c r="F1107" t="s">
        <v>429</v>
      </c>
      <c r="G1107" s="9">
        <v>502357</v>
      </c>
      <c r="H1107" s="9">
        <v>75353.55</v>
      </c>
      <c r="I1107">
        <v>75353.55</v>
      </c>
      <c r="J1107">
        <v>50235.7</v>
      </c>
      <c r="K1107">
        <v>125589.25</v>
      </c>
      <c r="L1107">
        <v>100471.4</v>
      </c>
      <c r="M1107">
        <v>75353.55</v>
      </c>
      <c r="O1107">
        <v>201810</v>
      </c>
      <c r="P1107">
        <v>201811</v>
      </c>
      <c r="Q1107" s="9">
        <f t="shared" si="36"/>
        <v>0</v>
      </c>
      <c r="R1107">
        <v>2018</v>
      </c>
      <c r="S1107">
        <v>2018</v>
      </c>
      <c r="T1107" t="s">
        <v>281</v>
      </c>
      <c r="U1107" s="14">
        <f t="shared" si="35"/>
        <v>75353.55</v>
      </c>
    </row>
    <row r="1108" spans="1:21" x14ac:dyDescent="0.25">
      <c r="A1108" t="s">
        <v>60</v>
      </c>
      <c r="B1108" t="s">
        <v>61</v>
      </c>
      <c r="C1108" t="s">
        <v>480</v>
      </c>
      <c r="D1108" t="s">
        <v>481</v>
      </c>
      <c r="E1108" t="s">
        <v>10</v>
      </c>
      <c r="F1108" t="s">
        <v>482</v>
      </c>
      <c r="G1108" s="9">
        <v>4125</v>
      </c>
      <c r="H1108" s="9">
        <v>618.75</v>
      </c>
      <c r="I1108">
        <v>618.75</v>
      </c>
      <c r="J1108">
        <v>412.5</v>
      </c>
      <c r="K1108">
        <v>1031.25</v>
      </c>
      <c r="L1108">
        <v>825</v>
      </c>
      <c r="M1108">
        <v>618.75</v>
      </c>
      <c r="O1108">
        <v>201810</v>
      </c>
      <c r="P1108">
        <v>201811</v>
      </c>
      <c r="Q1108" s="9">
        <f t="shared" si="36"/>
        <v>0</v>
      </c>
      <c r="R1108">
        <v>2018</v>
      </c>
      <c r="S1108">
        <v>2018</v>
      </c>
      <c r="T1108" t="s">
        <v>281</v>
      </c>
      <c r="U1108" s="14">
        <f t="shared" si="35"/>
        <v>618.75</v>
      </c>
    </row>
    <row r="1109" spans="1:21" x14ac:dyDescent="0.25">
      <c r="A1109" t="s">
        <v>60</v>
      </c>
      <c r="B1109" t="s">
        <v>61</v>
      </c>
      <c r="C1109" t="s">
        <v>470</v>
      </c>
      <c r="D1109" t="s">
        <v>483</v>
      </c>
      <c r="E1109" t="s">
        <v>10</v>
      </c>
      <c r="F1109" t="s">
        <v>484</v>
      </c>
      <c r="G1109" s="9">
        <v>58356.36</v>
      </c>
      <c r="H1109" s="9">
        <v>8753.4539999999997</v>
      </c>
      <c r="I1109">
        <v>8753.4539999999997</v>
      </c>
      <c r="J1109">
        <v>5835.6360000000004</v>
      </c>
      <c r="K1109">
        <v>14589.09</v>
      </c>
      <c r="L1109">
        <v>11671.272000000001</v>
      </c>
      <c r="M1109">
        <v>8753.4539999999997</v>
      </c>
      <c r="O1109">
        <v>201810</v>
      </c>
      <c r="P1109">
        <v>201811</v>
      </c>
      <c r="Q1109" s="9">
        <f t="shared" si="36"/>
        <v>0</v>
      </c>
      <c r="R1109">
        <v>2018</v>
      </c>
      <c r="S1109">
        <v>2018</v>
      </c>
      <c r="T1109" t="s">
        <v>281</v>
      </c>
      <c r="U1109" s="14">
        <f t="shared" si="35"/>
        <v>8753.4539999999997</v>
      </c>
    </row>
    <row r="1110" spans="1:21" x14ac:dyDescent="0.25">
      <c r="A1110" t="s">
        <v>60</v>
      </c>
      <c r="B1110" t="s">
        <v>61</v>
      </c>
      <c r="C1110" t="s">
        <v>446</v>
      </c>
      <c r="D1110" t="s">
        <v>485</v>
      </c>
      <c r="E1110" t="s">
        <v>10</v>
      </c>
      <c r="F1110" t="s">
        <v>486</v>
      </c>
      <c r="G1110" s="9">
        <v>69217.539999999994</v>
      </c>
      <c r="H1110" s="9">
        <v>10382.630999999999</v>
      </c>
      <c r="I1110">
        <v>10382.630999999999</v>
      </c>
      <c r="J1110">
        <v>6921.7539999999999</v>
      </c>
      <c r="K1110">
        <v>17304.384999999998</v>
      </c>
      <c r="L1110">
        <v>13843.508</v>
      </c>
      <c r="M1110">
        <v>10382.630999999999</v>
      </c>
      <c r="O1110">
        <v>201810</v>
      </c>
      <c r="P1110">
        <v>201811</v>
      </c>
      <c r="Q1110" s="9">
        <f t="shared" si="36"/>
        <v>0</v>
      </c>
      <c r="R1110">
        <v>2018</v>
      </c>
      <c r="S1110">
        <v>2018</v>
      </c>
      <c r="T1110" t="s">
        <v>281</v>
      </c>
      <c r="U1110" s="14">
        <f t="shared" si="35"/>
        <v>10382.630999999999</v>
      </c>
    </row>
    <row r="1111" spans="1:21" x14ac:dyDescent="0.25">
      <c r="A1111" t="s">
        <v>60</v>
      </c>
      <c r="B1111" t="s">
        <v>61</v>
      </c>
      <c r="C1111" t="s">
        <v>533</v>
      </c>
      <c r="D1111" t="s">
        <v>534</v>
      </c>
      <c r="E1111" t="s">
        <v>10</v>
      </c>
      <c r="F1111" t="s">
        <v>535</v>
      </c>
      <c r="G1111" s="9">
        <v>0</v>
      </c>
      <c r="H1111" s="9">
        <v>0</v>
      </c>
      <c r="I1111">
        <v>0</v>
      </c>
      <c r="J1111">
        <v>0</v>
      </c>
      <c r="K1111">
        <v>0</v>
      </c>
      <c r="L1111">
        <v>0</v>
      </c>
      <c r="M1111">
        <v>0</v>
      </c>
      <c r="O1111">
        <v>201810</v>
      </c>
      <c r="P1111">
        <v>201811</v>
      </c>
      <c r="Q1111" s="9">
        <f t="shared" si="36"/>
        <v>0</v>
      </c>
      <c r="R1111">
        <v>2018</v>
      </c>
      <c r="S1111">
        <v>2018</v>
      </c>
      <c r="T1111" t="s">
        <v>281</v>
      </c>
      <c r="U1111" s="14">
        <f t="shared" si="35"/>
        <v>0</v>
      </c>
    </row>
    <row r="1112" spans="1:21" x14ac:dyDescent="0.25">
      <c r="A1112" t="s">
        <v>60</v>
      </c>
      <c r="B1112" t="s">
        <v>61</v>
      </c>
      <c r="C1112" t="s">
        <v>456</v>
      </c>
      <c r="D1112" t="s">
        <v>320</v>
      </c>
      <c r="E1112" t="s">
        <v>10</v>
      </c>
      <c r="F1112" t="s">
        <v>321</v>
      </c>
      <c r="G1112" s="9">
        <v>3129.59</v>
      </c>
      <c r="H1112" s="9">
        <v>469.43849999999998</v>
      </c>
      <c r="I1112">
        <v>469.43849999999998</v>
      </c>
      <c r="J1112">
        <v>312.959</v>
      </c>
      <c r="K1112">
        <v>782.39750000000004</v>
      </c>
      <c r="L1112">
        <v>625.91800000000001</v>
      </c>
      <c r="M1112">
        <v>469.43849999999998</v>
      </c>
      <c r="O1112">
        <v>201810</v>
      </c>
      <c r="P1112">
        <v>201811</v>
      </c>
      <c r="Q1112" s="9">
        <f t="shared" si="36"/>
        <v>0</v>
      </c>
      <c r="R1112">
        <v>2018</v>
      </c>
      <c r="S1112">
        <v>2018</v>
      </c>
      <c r="T1112" t="s">
        <v>281</v>
      </c>
      <c r="U1112" s="14">
        <f t="shared" si="35"/>
        <v>469.43849999999998</v>
      </c>
    </row>
    <row r="1113" spans="1:21" x14ac:dyDescent="0.25">
      <c r="A1113" t="s">
        <v>60</v>
      </c>
      <c r="B1113" t="s">
        <v>61</v>
      </c>
      <c r="C1113" t="s">
        <v>477</v>
      </c>
      <c r="D1113" t="s">
        <v>478</v>
      </c>
      <c r="E1113" t="s">
        <v>10</v>
      </c>
      <c r="F1113" t="s">
        <v>479</v>
      </c>
      <c r="G1113" s="9">
        <v>123967.8</v>
      </c>
      <c r="H1113" s="9">
        <v>18595.169999999998</v>
      </c>
      <c r="I1113">
        <v>18595.169999999998</v>
      </c>
      <c r="J1113">
        <v>12396.78</v>
      </c>
      <c r="K1113">
        <v>30991.95</v>
      </c>
      <c r="L1113">
        <v>24793.56</v>
      </c>
      <c r="M1113">
        <v>18595.169999999998</v>
      </c>
      <c r="N1113" s="9">
        <v>18595.169999999998</v>
      </c>
      <c r="O1113">
        <v>201810</v>
      </c>
      <c r="P1113">
        <v>201811</v>
      </c>
      <c r="Q1113" s="9">
        <f t="shared" si="36"/>
        <v>-18595.169999999998</v>
      </c>
      <c r="R1113">
        <v>2018</v>
      </c>
      <c r="S1113">
        <v>2018</v>
      </c>
      <c r="T1113" t="s">
        <v>281</v>
      </c>
      <c r="U1113" s="14">
        <f t="shared" si="35"/>
        <v>0</v>
      </c>
    </row>
    <row r="1114" spans="1:21" x14ac:dyDescent="0.25">
      <c r="A1114" t="s">
        <v>60</v>
      </c>
      <c r="B1114" t="s">
        <v>61</v>
      </c>
      <c r="C1114" t="s">
        <v>487</v>
      </c>
      <c r="D1114" t="s">
        <v>488</v>
      </c>
      <c r="E1114" t="s">
        <v>10</v>
      </c>
      <c r="F1114" t="s">
        <v>489</v>
      </c>
      <c r="G1114" s="9">
        <v>4875.8</v>
      </c>
      <c r="H1114" s="9">
        <v>731.37</v>
      </c>
      <c r="I1114">
        <v>731.37</v>
      </c>
      <c r="J1114">
        <v>487.58</v>
      </c>
      <c r="K1114">
        <v>1218.95</v>
      </c>
      <c r="L1114">
        <v>975.16</v>
      </c>
      <c r="M1114">
        <v>731.37</v>
      </c>
      <c r="O1114">
        <v>201810</v>
      </c>
      <c r="P1114">
        <v>201811</v>
      </c>
      <c r="Q1114" s="9">
        <f t="shared" si="36"/>
        <v>0</v>
      </c>
      <c r="R1114">
        <v>2018</v>
      </c>
      <c r="S1114">
        <v>2018</v>
      </c>
      <c r="T1114" t="s">
        <v>281</v>
      </c>
      <c r="U1114" s="14">
        <f t="shared" si="35"/>
        <v>731.37</v>
      </c>
    </row>
    <row r="1115" spans="1:21" x14ac:dyDescent="0.25">
      <c r="A1115" t="s">
        <v>60</v>
      </c>
      <c r="B1115" t="s">
        <v>61</v>
      </c>
      <c r="C1115" t="s">
        <v>24</v>
      </c>
      <c r="D1115" t="s">
        <v>25</v>
      </c>
      <c r="E1115" t="s">
        <v>10</v>
      </c>
      <c r="F1115" t="s">
        <v>26</v>
      </c>
      <c r="G1115" s="9">
        <v>2968.58</v>
      </c>
      <c r="H1115" s="9">
        <v>445.28699999999998</v>
      </c>
      <c r="I1115">
        <v>445.28699999999998</v>
      </c>
      <c r="J1115">
        <v>296.858</v>
      </c>
      <c r="K1115">
        <v>742.14499999999998</v>
      </c>
      <c r="L1115">
        <v>593.71600000000001</v>
      </c>
      <c r="M1115">
        <v>445.28699999999998</v>
      </c>
      <c r="O1115">
        <v>201810</v>
      </c>
      <c r="P1115">
        <v>201811</v>
      </c>
      <c r="Q1115" s="9">
        <f t="shared" si="36"/>
        <v>0</v>
      </c>
      <c r="R1115">
        <v>2018</v>
      </c>
      <c r="S1115">
        <v>2018</v>
      </c>
      <c r="T1115" t="s">
        <v>281</v>
      </c>
      <c r="U1115" s="14">
        <f t="shared" si="35"/>
        <v>445.28699999999998</v>
      </c>
    </row>
    <row r="1116" spans="1:21" x14ac:dyDescent="0.25">
      <c r="A1116" t="s">
        <v>60</v>
      </c>
      <c r="B1116" t="s">
        <v>61</v>
      </c>
      <c r="C1116" t="s">
        <v>196</v>
      </c>
      <c r="D1116" t="s">
        <v>345</v>
      </c>
      <c r="E1116" t="s">
        <v>10</v>
      </c>
      <c r="F1116" t="s">
        <v>346</v>
      </c>
      <c r="G1116" s="9">
        <v>24599.439999999999</v>
      </c>
      <c r="H1116" s="9">
        <v>3689.9160000000002</v>
      </c>
      <c r="I1116">
        <v>3689.9160000000002</v>
      </c>
      <c r="J1116">
        <v>2459.944</v>
      </c>
      <c r="K1116">
        <v>6149.86</v>
      </c>
      <c r="L1116">
        <v>4919.8879999999999</v>
      </c>
      <c r="M1116">
        <v>3689.9160000000002</v>
      </c>
      <c r="O1116">
        <v>201810</v>
      </c>
      <c r="P1116">
        <v>201811</v>
      </c>
      <c r="Q1116" s="9">
        <f t="shared" si="36"/>
        <v>0</v>
      </c>
      <c r="R1116">
        <v>2018</v>
      </c>
      <c r="S1116">
        <v>2018</v>
      </c>
      <c r="T1116" t="s">
        <v>281</v>
      </c>
      <c r="U1116" s="14">
        <f t="shared" si="35"/>
        <v>3689.9160000000002</v>
      </c>
    </row>
    <row r="1117" spans="1:21" x14ac:dyDescent="0.25">
      <c r="A1117" t="s">
        <v>60</v>
      </c>
      <c r="B1117" t="s">
        <v>61</v>
      </c>
      <c r="C1117" t="s">
        <v>112</v>
      </c>
      <c r="D1117" t="s">
        <v>113</v>
      </c>
      <c r="E1117" t="s">
        <v>10</v>
      </c>
      <c r="F1117" t="s">
        <v>114</v>
      </c>
      <c r="G1117" s="9">
        <v>-2592711.7400000002</v>
      </c>
      <c r="H1117" s="9">
        <v>-388906.761</v>
      </c>
      <c r="I1117">
        <v>-388906.761</v>
      </c>
      <c r="J1117">
        <v>-259271.174</v>
      </c>
      <c r="K1117">
        <v>-648177.93500000006</v>
      </c>
      <c r="L1117">
        <v>-518542.348</v>
      </c>
      <c r="M1117">
        <v>-388906.761</v>
      </c>
      <c r="N1117" s="9">
        <v>-291680.07075000001</v>
      </c>
      <c r="O1117">
        <v>201810</v>
      </c>
      <c r="P1117">
        <v>201811</v>
      </c>
      <c r="Q1117" s="9">
        <f t="shared" si="36"/>
        <v>291680.07075000001</v>
      </c>
      <c r="R1117">
        <v>2018</v>
      </c>
      <c r="S1117">
        <v>2018</v>
      </c>
      <c r="T1117" t="s">
        <v>280</v>
      </c>
      <c r="U1117" s="14">
        <f t="shared" si="35"/>
        <v>-97226.690249999985</v>
      </c>
    </row>
    <row r="1118" spans="1:21" x14ac:dyDescent="0.25">
      <c r="A1118" t="s">
        <v>60</v>
      </c>
      <c r="B1118" t="s">
        <v>61</v>
      </c>
      <c r="C1118" t="s">
        <v>500</v>
      </c>
      <c r="D1118" t="s">
        <v>359</v>
      </c>
      <c r="E1118" t="s">
        <v>10</v>
      </c>
      <c r="F1118" t="s">
        <v>360</v>
      </c>
      <c r="G1118" s="9">
        <v>4488.8</v>
      </c>
      <c r="H1118" s="9">
        <v>673.32</v>
      </c>
      <c r="I1118">
        <v>673.32</v>
      </c>
      <c r="J1118">
        <v>448.88</v>
      </c>
      <c r="K1118">
        <v>1122.2</v>
      </c>
      <c r="L1118">
        <v>897.76</v>
      </c>
      <c r="M1118">
        <v>673.32</v>
      </c>
      <c r="O1118">
        <v>201810</v>
      </c>
      <c r="P1118">
        <v>201811</v>
      </c>
      <c r="Q1118" s="9">
        <f t="shared" si="36"/>
        <v>0</v>
      </c>
      <c r="R1118">
        <v>2018</v>
      </c>
      <c r="S1118">
        <v>2018</v>
      </c>
      <c r="T1118" t="s">
        <v>281</v>
      </c>
      <c r="U1118" s="14">
        <f t="shared" si="35"/>
        <v>673.32</v>
      </c>
    </row>
    <row r="1119" spans="1:21" x14ac:dyDescent="0.25">
      <c r="A1119" t="s">
        <v>60</v>
      </c>
      <c r="B1119" t="s">
        <v>61</v>
      </c>
      <c r="C1119" t="s">
        <v>452</v>
      </c>
      <c r="D1119" t="s">
        <v>453</v>
      </c>
      <c r="E1119" t="s">
        <v>10</v>
      </c>
      <c r="F1119" t="s">
        <v>454</v>
      </c>
      <c r="G1119" s="9">
        <v>13141.4</v>
      </c>
      <c r="H1119" s="9">
        <v>1971.21</v>
      </c>
      <c r="I1119">
        <v>1971.21</v>
      </c>
      <c r="J1119">
        <v>1314.14</v>
      </c>
      <c r="K1119">
        <v>3285.35</v>
      </c>
      <c r="L1119">
        <v>2628.28</v>
      </c>
      <c r="M1119">
        <v>1971.21</v>
      </c>
      <c r="O1119">
        <v>201810</v>
      </c>
      <c r="P1119">
        <v>201811</v>
      </c>
      <c r="Q1119" s="9">
        <f t="shared" si="36"/>
        <v>0</v>
      </c>
      <c r="R1119">
        <v>2018</v>
      </c>
      <c r="S1119">
        <v>2018</v>
      </c>
      <c r="T1119" t="s">
        <v>281</v>
      </c>
      <c r="U1119" s="14">
        <f t="shared" si="35"/>
        <v>1971.21</v>
      </c>
    </row>
    <row r="1120" spans="1:21" x14ac:dyDescent="0.25">
      <c r="A1120" t="s">
        <v>60</v>
      </c>
      <c r="B1120" t="s">
        <v>61</v>
      </c>
      <c r="C1120" t="s">
        <v>524</v>
      </c>
      <c r="D1120" t="s">
        <v>525</v>
      </c>
      <c r="E1120" t="s">
        <v>10</v>
      </c>
      <c r="F1120" t="s">
        <v>526</v>
      </c>
      <c r="G1120" s="9">
        <v>18574.53</v>
      </c>
      <c r="H1120" s="9">
        <v>2786.1795000000002</v>
      </c>
      <c r="I1120">
        <v>2786.1795000000002</v>
      </c>
      <c r="J1120">
        <v>1857.453</v>
      </c>
      <c r="K1120">
        <v>4643.6324999999997</v>
      </c>
      <c r="L1120">
        <v>3714.9059999999999</v>
      </c>
      <c r="M1120">
        <v>2786.1795000000002</v>
      </c>
      <c r="O1120">
        <v>201810</v>
      </c>
      <c r="P1120">
        <v>201811</v>
      </c>
      <c r="Q1120" s="9">
        <f t="shared" si="36"/>
        <v>0</v>
      </c>
      <c r="R1120">
        <v>2018</v>
      </c>
      <c r="S1120">
        <v>2018</v>
      </c>
      <c r="T1120" t="s">
        <v>281</v>
      </c>
      <c r="U1120" s="14">
        <f t="shared" si="35"/>
        <v>2786.1795000000002</v>
      </c>
    </row>
    <row r="1121" spans="1:21" x14ac:dyDescent="0.25">
      <c r="A1121" t="s">
        <v>60</v>
      </c>
      <c r="B1121" t="s">
        <v>61</v>
      </c>
      <c r="C1121" t="s">
        <v>473</v>
      </c>
      <c r="D1121" t="s">
        <v>474</v>
      </c>
      <c r="E1121" t="s">
        <v>10</v>
      </c>
      <c r="F1121" t="s">
        <v>475</v>
      </c>
      <c r="G1121" s="9">
        <v>8160</v>
      </c>
      <c r="H1121" s="9">
        <v>1224</v>
      </c>
      <c r="I1121">
        <v>1224</v>
      </c>
      <c r="J1121">
        <v>816</v>
      </c>
      <c r="K1121">
        <v>2040</v>
      </c>
      <c r="L1121">
        <v>1632</v>
      </c>
      <c r="M1121">
        <v>1224</v>
      </c>
      <c r="O1121">
        <v>201810</v>
      </c>
      <c r="P1121">
        <v>201811</v>
      </c>
      <c r="Q1121" s="9">
        <f t="shared" si="36"/>
        <v>0</v>
      </c>
      <c r="R1121">
        <v>2018</v>
      </c>
      <c r="S1121">
        <v>2018</v>
      </c>
      <c r="T1121" t="s">
        <v>281</v>
      </c>
      <c r="U1121" s="14">
        <f t="shared" si="35"/>
        <v>1224</v>
      </c>
    </row>
    <row r="1122" spans="1:21" x14ac:dyDescent="0.25">
      <c r="A1122" t="s">
        <v>60</v>
      </c>
      <c r="B1122" t="s">
        <v>61</v>
      </c>
      <c r="C1122" t="s">
        <v>382</v>
      </c>
      <c r="D1122" t="s">
        <v>383</v>
      </c>
      <c r="E1122" t="s">
        <v>10</v>
      </c>
      <c r="F1122" t="s">
        <v>384</v>
      </c>
      <c r="G1122" s="9">
        <v>252.67</v>
      </c>
      <c r="H1122" s="9">
        <v>37.900500000000001</v>
      </c>
      <c r="I1122">
        <v>37.900500000000001</v>
      </c>
      <c r="J1122">
        <v>25.266999999999999</v>
      </c>
      <c r="K1122">
        <v>63.167499999999997</v>
      </c>
      <c r="L1122">
        <v>50.533999999999999</v>
      </c>
      <c r="M1122">
        <v>37.900500000000001</v>
      </c>
      <c r="O1122">
        <v>201810</v>
      </c>
      <c r="P1122">
        <v>201811</v>
      </c>
      <c r="Q1122" s="9">
        <f t="shared" si="36"/>
        <v>0</v>
      </c>
      <c r="R1122">
        <v>2018</v>
      </c>
      <c r="S1122">
        <v>2018</v>
      </c>
      <c r="T1122" t="s">
        <v>281</v>
      </c>
      <c r="U1122" s="14">
        <f t="shared" si="35"/>
        <v>37.900500000000001</v>
      </c>
    </row>
    <row r="1123" spans="1:21" x14ac:dyDescent="0.25">
      <c r="A1123" t="s">
        <v>60</v>
      </c>
      <c r="B1123" t="s">
        <v>61</v>
      </c>
      <c r="C1123" t="s">
        <v>542</v>
      </c>
      <c r="D1123" t="s">
        <v>543</v>
      </c>
      <c r="E1123" t="s">
        <v>10</v>
      </c>
      <c r="F1123" t="s">
        <v>544</v>
      </c>
      <c r="G1123" s="9">
        <v>7.57</v>
      </c>
      <c r="H1123" s="9">
        <v>1.1355</v>
      </c>
      <c r="I1123">
        <v>1.1355</v>
      </c>
      <c r="J1123">
        <v>0.75700000000000001</v>
      </c>
      <c r="K1123">
        <v>1.8925000000000001</v>
      </c>
      <c r="L1123">
        <v>1.514</v>
      </c>
      <c r="M1123">
        <v>1.1355</v>
      </c>
      <c r="O1123">
        <v>201810</v>
      </c>
      <c r="P1123">
        <v>201811</v>
      </c>
      <c r="Q1123" s="9">
        <f t="shared" si="36"/>
        <v>0</v>
      </c>
      <c r="R1123">
        <v>2018</v>
      </c>
      <c r="S1123">
        <v>2018</v>
      </c>
      <c r="T1123" t="s">
        <v>281</v>
      </c>
      <c r="U1123" s="14">
        <f t="shared" si="35"/>
        <v>1.1355</v>
      </c>
    </row>
    <row r="1124" spans="1:21" x14ac:dyDescent="0.25">
      <c r="A1124" t="s">
        <v>60</v>
      </c>
      <c r="B1124" t="s">
        <v>61</v>
      </c>
      <c r="C1124" t="s">
        <v>476</v>
      </c>
      <c r="D1124" t="s">
        <v>386</v>
      </c>
      <c r="E1124" t="s">
        <v>10</v>
      </c>
      <c r="F1124" t="s">
        <v>387</v>
      </c>
      <c r="G1124" s="9">
        <v>8428.3799999999992</v>
      </c>
      <c r="H1124" s="9">
        <v>1264.2570000000001</v>
      </c>
      <c r="I1124">
        <v>1264.2570000000001</v>
      </c>
      <c r="J1124">
        <v>842.83799999999997</v>
      </c>
      <c r="K1124">
        <v>2107.0949999999998</v>
      </c>
      <c r="L1124">
        <v>1685.6759999999999</v>
      </c>
      <c r="M1124">
        <v>1264.2570000000001</v>
      </c>
      <c r="O1124">
        <v>201810</v>
      </c>
      <c r="P1124">
        <v>201811</v>
      </c>
      <c r="Q1124" s="9">
        <f t="shared" si="36"/>
        <v>0</v>
      </c>
      <c r="R1124">
        <v>2018</v>
      </c>
      <c r="S1124">
        <v>2018</v>
      </c>
      <c r="T1124" t="s">
        <v>281</v>
      </c>
      <c r="U1124" s="14">
        <f t="shared" si="35"/>
        <v>1264.2570000000001</v>
      </c>
    </row>
    <row r="1125" spans="1:21" x14ac:dyDescent="0.25">
      <c r="A1125" t="s">
        <v>60</v>
      </c>
      <c r="B1125" t="s">
        <v>61</v>
      </c>
      <c r="C1125" t="s">
        <v>545</v>
      </c>
      <c r="D1125" t="s">
        <v>389</v>
      </c>
      <c r="E1125" t="s">
        <v>10</v>
      </c>
      <c r="F1125" t="s">
        <v>390</v>
      </c>
      <c r="G1125" s="9">
        <v>6112.41</v>
      </c>
      <c r="H1125" s="9">
        <v>916.86149999999998</v>
      </c>
      <c r="I1125">
        <v>916.86149999999998</v>
      </c>
      <c r="J1125">
        <v>611.24099999999999</v>
      </c>
      <c r="K1125">
        <v>1528.1025</v>
      </c>
      <c r="L1125">
        <v>1222.482</v>
      </c>
      <c r="M1125">
        <v>916.86149999999998</v>
      </c>
      <c r="N1125" s="9">
        <v>916.86149999999998</v>
      </c>
      <c r="O1125">
        <v>201810</v>
      </c>
      <c r="P1125">
        <v>201811</v>
      </c>
      <c r="Q1125" s="9">
        <f t="shared" si="36"/>
        <v>-916.86149999999998</v>
      </c>
      <c r="R1125">
        <v>2018</v>
      </c>
      <c r="S1125">
        <v>2018</v>
      </c>
      <c r="T1125" t="s">
        <v>281</v>
      </c>
      <c r="U1125" s="14">
        <f t="shared" si="35"/>
        <v>0</v>
      </c>
    </row>
    <row r="1126" spans="1:21" x14ac:dyDescent="0.25">
      <c r="A1126" t="s">
        <v>60</v>
      </c>
      <c r="B1126" t="s">
        <v>61</v>
      </c>
      <c r="C1126" t="s">
        <v>512</v>
      </c>
      <c r="D1126" t="s">
        <v>395</v>
      </c>
      <c r="E1126" t="s">
        <v>10</v>
      </c>
      <c r="F1126" t="s">
        <v>396</v>
      </c>
      <c r="G1126" s="9">
        <v>8018.29</v>
      </c>
      <c r="H1126" s="9">
        <v>1202.7435</v>
      </c>
      <c r="I1126">
        <v>1202.7435</v>
      </c>
      <c r="J1126">
        <v>801.82899999999995</v>
      </c>
      <c r="K1126">
        <v>2004.5725</v>
      </c>
      <c r="L1126">
        <v>1603.6579999999999</v>
      </c>
      <c r="M1126">
        <v>1202.7435</v>
      </c>
      <c r="O1126">
        <v>201810</v>
      </c>
      <c r="P1126">
        <v>201811</v>
      </c>
      <c r="Q1126" s="9">
        <f t="shared" si="36"/>
        <v>0</v>
      </c>
      <c r="R1126">
        <v>2018</v>
      </c>
      <c r="S1126">
        <v>2018</v>
      </c>
      <c r="T1126" t="s">
        <v>281</v>
      </c>
      <c r="U1126" s="14">
        <f t="shared" si="35"/>
        <v>1202.7435</v>
      </c>
    </row>
    <row r="1127" spans="1:21" x14ac:dyDescent="0.25">
      <c r="A1127" t="s">
        <v>60</v>
      </c>
      <c r="B1127" t="s">
        <v>61</v>
      </c>
      <c r="C1127" t="s">
        <v>463</v>
      </c>
      <c r="D1127" t="s">
        <v>464</v>
      </c>
      <c r="E1127" t="s">
        <v>10</v>
      </c>
      <c r="F1127" t="s">
        <v>465</v>
      </c>
      <c r="G1127" s="9">
        <v>58354.02</v>
      </c>
      <c r="H1127" s="9">
        <v>8753.1029999999901</v>
      </c>
      <c r="I1127">
        <v>8753.1029999999901</v>
      </c>
      <c r="J1127">
        <v>5835.402</v>
      </c>
      <c r="K1127">
        <v>14588.504999999999</v>
      </c>
      <c r="L1127">
        <v>11670.804</v>
      </c>
      <c r="M1127">
        <v>8753.1029999999901</v>
      </c>
      <c r="O1127">
        <v>201810</v>
      </c>
      <c r="P1127">
        <v>201811</v>
      </c>
      <c r="Q1127" s="9">
        <f t="shared" si="36"/>
        <v>0</v>
      </c>
      <c r="R1127">
        <v>2018</v>
      </c>
      <c r="S1127">
        <v>2018</v>
      </c>
      <c r="T1127" t="s">
        <v>281</v>
      </c>
      <c r="U1127" s="14">
        <f t="shared" si="35"/>
        <v>8753.1029999999901</v>
      </c>
    </row>
    <row r="1128" spans="1:21" x14ac:dyDescent="0.25">
      <c r="A1128" t="s">
        <v>60</v>
      </c>
      <c r="B1128" t="s">
        <v>61</v>
      </c>
      <c r="C1128" t="s">
        <v>466</v>
      </c>
      <c r="D1128" t="s">
        <v>413</v>
      </c>
      <c r="E1128" t="s">
        <v>10</v>
      </c>
      <c r="F1128" t="s">
        <v>414</v>
      </c>
      <c r="G1128" s="9">
        <v>2275</v>
      </c>
      <c r="H1128" s="9">
        <v>341.25</v>
      </c>
      <c r="I1128">
        <v>341.25</v>
      </c>
      <c r="J1128">
        <v>227.5</v>
      </c>
      <c r="K1128">
        <v>568.75</v>
      </c>
      <c r="L1128">
        <v>455</v>
      </c>
      <c r="M1128">
        <v>341.25</v>
      </c>
      <c r="N1128" s="9">
        <v>341.25</v>
      </c>
      <c r="O1128">
        <v>201810</v>
      </c>
      <c r="P1128">
        <v>201811</v>
      </c>
      <c r="Q1128" s="9">
        <f t="shared" si="36"/>
        <v>-341.25</v>
      </c>
      <c r="R1128">
        <v>2018</v>
      </c>
      <c r="S1128">
        <v>2018</v>
      </c>
      <c r="T1128" t="s">
        <v>281</v>
      </c>
      <c r="U1128" s="14">
        <f t="shared" si="35"/>
        <v>0</v>
      </c>
    </row>
    <row r="1129" spans="1:21" x14ac:dyDescent="0.25">
      <c r="A1129" t="s">
        <v>60</v>
      </c>
      <c r="B1129" t="s">
        <v>61</v>
      </c>
      <c r="C1129" t="s">
        <v>536</v>
      </c>
      <c r="D1129" t="s">
        <v>537</v>
      </c>
      <c r="E1129" t="s">
        <v>10</v>
      </c>
      <c r="F1129" t="s">
        <v>538</v>
      </c>
      <c r="G1129" s="9">
        <v>3925.3</v>
      </c>
      <c r="H1129" s="9">
        <v>588.79499999999996</v>
      </c>
      <c r="I1129">
        <v>588.79499999999996</v>
      </c>
      <c r="J1129">
        <v>392.53</v>
      </c>
      <c r="K1129">
        <v>981.32500000000005</v>
      </c>
      <c r="L1129">
        <v>785.06</v>
      </c>
      <c r="M1129">
        <v>588.79499999999996</v>
      </c>
      <c r="O1129">
        <v>201810</v>
      </c>
      <c r="P1129">
        <v>201811</v>
      </c>
      <c r="Q1129" s="9">
        <f t="shared" si="36"/>
        <v>0</v>
      </c>
      <c r="R1129">
        <v>2018</v>
      </c>
      <c r="S1129">
        <v>2018</v>
      </c>
      <c r="T1129" t="s">
        <v>281</v>
      </c>
      <c r="U1129" s="14">
        <f t="shared" si="35"/>
        <v>588.79499999999996</v>
      </c>
    </row>
    <row r="1130" spans="1:21" x14ac:dyDescent="0.25">
      <c r="A1130" t="s">
        <v>60</v>
      </c>
      <c r="B1130" t="s">
        <v>61</v>
      </c>
      <c r="C1130" t="s">
        <v>54</v>
      </c>
      <c r="D1130" t="s">
        <v>55</v>
      </c>
      <c r="E1130" t="s">
        <v>10</v>
      </c>
      <c r="F1130" t="s">
        <v>56</v>
      </c>
      <c r="G1130" s="9">
        <v>1174157.99</v>
      </c>
      <c r="H1130" s="9">
        <v>176123.6985</v>
      </c>
      <c r="I1130">
        <v>176123.6985</v>
      </c>
      <c r="J1130">
        <v>117415.799</v>
      </c>
      <c r="K1130">
        <v>293539.4975</v>
      </c>
      <c r="L1130">
        <v>234831.598</v>
      </c>
      <c r="M1130">
        <v>176123.6985</v>
      </c>
      <c r="O1130">
        <v>201810</v>
      </c>
      <c r="P1130">
        <v>201811</v>
      </c>
      <c r="Q1130" s="9">
        <f t="shared" si="36"/>
        <v>0</v>
      </c>
      <c r="R1130">
        <v>2018</v>
      </c>
      <c r="S1130">
        <v>2018</v>
      </c>
      <c r="T1130" t="s">
        <v>281</v>
      </c>
      <c r="U1130" s="14">
        <f t="shared" si="35"/>
        <v>176123.6985</v>
      </c>
    </row>
    <row r="1131" spans="1:21" x14ac:dyDescent="0.25">
      <c r="A1131" t="s">
        <v>60</v>
      </c>
      <c r="B1131" t="s">
        <v>61</v>
      </c>
      <c r="C1131" t="s">
        <v>530</v>
      </c>
      <c r="D1131" t="s">
        <v>531</v>
      </c>
      <c r="E1131" t="s">
        <v>10</v>
      </c>
      <c r="F1131" t="s">
        <v>532</v>
      </c>
      <c r="G1131" s="9">
        <v>130.68</v>
      </c>
      <c r="H1131" s="9">
        <v>19.602</v>
      </c>
      <c r="I1131">
        <v>19.602</v>
      </c>
      <c r="J1131">
        <v>13.068</v>
      </c>
      <c r="K1131">
        <v>32.67</v>
      </c>
      <c r="L1131">
        <v>26.135999999999999</v>
      </c>
      <c r="M1131">
        <v>19.602</v>
      </c>
      <c r="N1131" s="9">
        <v>19.602</v>
      </c>
      <c r="O1131">
        <v>201810</v>
      </c>
      <c r="P1131">
        <v>201811</v>
      </c>
      <c r="Q1131" s="9">
        <f t="shared" si="36"/>
        <v>-19.602</v>
      </c>
      <c r="R1131">
        <v>2018</v>
      </c>
      <c r="S1131">
        <v>2018</v>
      </c>
      <c r="T1131" t="s">
        <v>281</v>
      </c>
      <c r="U1131" s="14">
        <f t="shared" si="35"/>
        <v>0</v>
      </c>
    </row>
    <row r="1132" spans="1:21" x14ac:dyDescent="0.25">
      <c r="A1132" t="s">
        <v>6</v>
      </c>
      <c r="B1132" t="s">
        <v>7</v>
      </c>
      <c r="C1132" t="s">
        <v>539</v>
      </c>
      <c r="D1132" t="s">
        <v>540</v>
      </c>
      <c r="E1132" t="s">
        <v>10</v>
      </c>
      <c r="F1132" t="s">
        <v>541</v>
      </c>
      <c r="G1132" s="9">
        <v>52375.77</v>
      </c>
      <c r="H1132" s="9">
        <v>7856.3654999999999</v>
      </c>
      <c r="I1132">
        <v>7856.3654999999999</v>
      </c>
      <c r="J1132">
        <v>5237.5770000000002</v>
      </c>
      <c r="K1132">
        <v>13093.942499999999</v>
      </c>
      <c r="L1132">
        <v>10475.154</v>
      </c>
      <c r="M1132">
        <v>7856.3654999999999</v>
      </c>
      <c r="O1132">
        <v>201811</v>
      </c>
      <c r="P1132">
        <v>201812</v>
      </c>
      <c r="Q1132" s="9">
        <f t="shared" si="36"/>
        <v>0</v>
      </c>
      <c r="R1132">
        <v>2018</v>
      </c>
      <c r="S1132">
        <v>2018</v>
      </c>
      <c r="T1132" t="s">
        <v>281</v>
      </c>
      <c r="U1132" s="14">
        <f t="shared" si="35"/>
        <v>7856.3654999999999</v>
      </c>
    </row>
    <row r="1133" spans="1:21" x14ac:dyDescent="0.25">
      <c r="A1133" t="s">
        <v>6</v>
      </c>
      <c r="B1133" t="s">
        <v>7</v>
      </c>
      <c r="C1133" t="s">
        <v>442</v>
      </c>
      <c r="D1133" t="s">
        <v>443</v>
      </c>
      <c r="E1133" t="s">
        <v>10</v>
      </c>
      <c r="F1133" t="s">
        <v>444</v>
      </c>
      <c r="G1133" s="9">
        <v>29071.35</v>
      </c>
      <c r="H1133" s="9">
        <v>4360.7025000000003</v>
      </c>
      <c r="I1133">
        <v>4360.7025000000003</v>
      </c>
      <c r="J1133">
        <v>2907.1350000000002</v>
      </c>
      <c r="K1133">
        <v>7267.8374999999996</v>
      </c>
      <c r="L1133">
        <v>5814.27</v>
      </c>
      <c r="M1133">
        <v>4360.7025000000003</v>
      </c>
      <c r="O1133">
        <v>201811</v>
      </c>
      <c r="P1133">
        <v>201812</v>
      </c>
      <c r="Q1133" s="9">
        <f t="shared" si="36"/>
        <v>0</v>
      </c>
      <c r="R1133">
        <v>2018</v>
      </c>
      <c r="S1133">
        <v>2018</v>
      </c>
      <c r="T1133" t="s">
        <v>281</v>
      </c>
      <c r="U1133" s="14">
        <f t="shared" si="35"/>
        <v>4360.7025000000003</v>
      </c>
    </row>
    <row r="1134" spans="1:21" x14ac:dyDescent="0.25">
      <c r="A1134" t="s">
        <v>6</v>
      </c>
      <c r="B1134" t="s">
        <v>7</v>
      </c>
      <c r="C1134" t="s">
        <v>445</v>
      </c>
      <c r="D1134" t="s">
        <v>301</v>
      </c>
      <c r="E1134" t="s">
        <v>10</v>
      </c>
      <c r="F1134" t="s">
        <v>302</v>
      </c>
      <c r="G1134" s="9">
        <v>0</v>
      </c>
      <c r="H1134" s="9">
        <v>0</v>
      </c>
      <c r="I1134">
        <v>0</v>
      </c>
      <c r="J1134">
        <v>0</v>
      </c>
      <c r="K1134">
        <v>0</v>
      </c>
      <c r="L1134">
        <v>0</v>
      </c>
      <c r="M1134">
        <v>0</v>
      </c>
      <c r="O1134">
        <v>201811</v>
      </c>
      <c r="P1134">
        <v>201812</v>
      </c>
      <c r="Q1134" s="9">
        <f t="shared" si="36"/>
        <v>0</v>
      </c>
      <c r="R1134">
        <v>2018</v>
      </c>
      <c r="S1134">
        <v>2018</v>
      </c>
      <c r="T1134" t="s">
        <v>281</v>
      </c>
      <c r="U1134" s="14">
        <f t="shared" si="35"/>
        <v>0</v>
      </c>
    </row>
    <row r="1135" spans="1:21" x14ac:dyDescent="0.25">
      <c r="A1135" t="s">
        <v>6</v>
      </c>
      <c r="B1135" t="s">
        <v>7</v>
      </c>
      <c r="C1135" t="s">
        <v>480</v>
      </c>
      <c r="D1135" t="s">
        <v>481</v>
      </c>
      <c r="E1135" t="s">
        <v>10</v>
      </c>
      <c r="F1135" t="s">
        <v>482</v>
      </c>
      <c r="G1135" s="9">
        <v>6875</v>
      </c>
      <c r="H1135" s="9">
        <v>1031.25</v>
      </c>
      <c r="I1135">
        <v>1031.25</v>
      </c>
      <c r="J1135">
        <v>687.5</v>
      </c>
      <c r="K1135">
        <v>1718.75</v>
      </c>
      <c r="L1135">
        <v>1375</v>
      </c>
      <c r="M1135">
        <v>1031.25</v>
      </c>
      <c r="O1135">
        <v>201811</v>
      </c>
      <c r="P1135">
        <v>201812</v>
      </c>
      <c r="Q1135" s="9">
        <f t="shared" si="36"/>
        <v>0</v>
      </c>
      <c r="R1135">
        <v>2018</v>
      </c>
      <c r="S1135">
        <v>2018</v>
      </c>
      <c r="T1135" t="s">
        <v>281</v>
      </c>
      <c r="U1135" s="14">
        <f t="shared" si="35"/>
        <v>1031.25</v>
      </c>
    </row>
    <row r="1136" spans="1:21" x14ac:dyDescent="0.25">
      <c r="A1136" t="s">
        <v>6</v>
      </c>
      <c r="B1136" t="s">
        <v>7</v>
      </c>
      <c r="C1136" t="s">
        <v>470</v>
      </c>
      <c r="D1136" t="s">
        <v>483</v>
      </c>
      <c r="E1136" t="s">
        <v>10</v>
      </c>
      <c r="F1136" t="s">
        <v>484</v>
      </c>
      <c r="G1136" s="9">
        <v>451732.4</v>
      </c>
      <c r="H1136" s="9">
        <v>67759.86</v>
      </c>
      <c r="I1136">
        <v>67759.86</v>
      </c>
      <c r="J1136">
        <v>45173.24</v>
      </c>
      <c r="K1136">
        <v>112933.1</v>
      </c>
      <c r="L1136">
        <v>90346.48</v>
      </c>
      <c r="M1136">
        <v>67759.86</v>
      </c>
      <c r="O1136">
        <v>201811</v>
      </c>
      <c r="P1136">
        <v>201812</v>
      </c>
      <c r="Q1136" s="9">
        <f t="shared" si="36"/>
        <v>0</v>
      </c>
      <c r="R1136">
        <v>2018</v>
      </c>
      <c r="S1136">
        <v>2018</v>
      </c>
      <c r="T1136" t="s">
        <v>281</v>
      </c>
      <c r="U1136" s="14">
        <f t="shared" si="35"/>
        <v>67759.86</v>
      </c>
    </row>
    <row r="1137" spans="1:21" x14ac:dyDescent="0.25">
      <c r="A1137" t="s">
        <v>6</v>
      </c>
      <c r="B1137" t="s">
        <v>7</v>
      </c>
      <c r="C1137" t="s">
        <v>446</v>
      </c>
      <c r="D1137" t="s">
        <v>485</v>
      </c>
      <c r="E1137" t="s">
        <v>10</v>
      </c>
      <c r="F1137" t="s">
        <v>486</v>
      </c>
      <c r="G1137" s="9">
        <v>42637.53</v>
      </c>
      <c r="H1137" s="9">
        <v>6395.6295</v>
      </c>
      <c r="I1137">
        <v>6395.6295</v>
      </c>
      <c r="J1137">
        <v>4263.7529999999997</v>
      </c>
      <c r="K1137">
        <v>10659.3825</v>
      </c>
      <c r="L1137">
        <v>8527.5059999999994</v>
      </c>
      <c r="M1137">
        <v>6395.6295</v>
      </c>
      <c r="O1137">
        <v>201811</v>
      </c>
      <c r="P1137">
        <v>201812</v>
      </c>
      <c r="Q1137" s="9">
        <f t="shared" si="36"/>
        <v>0</v>
      </c>
      <c r="R1137">
        <v>2018</v>
      </c>
      <c r="S1137">
        <v>2018</v>
      </c>
      <c r="T1137" t="s">
        <v>281</v>
      </c>
      <c r="U1137" s="14">
        <f t="shared" si="35"/>
        <v>6395.6295</v>
      </c>
    </row>
    <row r="1138" spans="1:21" x14ac:dyDescent="0.25">
      <c r="A1138" t="s">
        <v>6</v>
      </c>
      <c r="B1138" t="s">
        <v>7</v>
      </c>
      <c r="C1138" t="s">
        <v>533</v>
      </c>
      <c r="D1138" t="s">
        <v>534</v>
      </c>
      <c r="E1138" t="s">
        <v>10</v>
      </c>
      <c r="F1138" t="s">
        <v>535</v>
      </c>
      <c r="G1138" s="9">
        <v>256.99000000000501</v>
      </c>
      <c r="H1138" s="9">
        <v>38.5485000000008</v>
      </c>
      <c r="I1138">
        <v>38.5485000000008</v>
      </c>
      <c r="J1138">
        <v>25.699000000000499</v>
      </c>
      <c r="K1138">
        <v>64.247500000001295</v>
      </c>
      <c r="L1138">
        <v>51.398000000000998</v>
      </c>
      <c r="M1138">
        <v>38.5485000000008</v>
      </c>
      <c r="O1138">
        <v>201811</v>
      </c>
      <c r="P1138">
        <v>201812</v>
      </c>
      <c r="Q1138" s="9">
        <f t="shared" si="36"/>
        <v>0</v>
      </c>
      <c r="R1138">
        <v>2018</v>
      </c>
      <c r="S1138">
        <v>2018</v>
      </c>
      <c r="T1138" t="s">
        <v>281</v>
      </c>
      <c r="U1138" s="14">
        <f t="shared" si="35"/>
        <v>38.5485000000008</v>
      </c>
    </row>
    <row r="1139" spans="1:21" x14ac:dyDescent="0.25">
      <c r="A1139" t="s">
        <v>6</v>
      </c>
      <c r="B1139" t="s">
        <v>7</v>
      </c>
      <c r="C1139" t="s">
        <v>456</v>
      </c>
      <c r="D1139" t="s">
        <v>320</v>
      </c>
      <c r="E1139" t="s">
        <v>10</v>
      </c>
      <c r="F1139" t="s">
        <v>321</v>
      </c>
      <c r="G1139" s="9">
        <v>3471.25</v>
      </c>
      <c r="H1139" s="9">
        <v>520.6875</v>
      </c>
      <c r="I1139">
        <v>520.6875</v>
      </c>
      <c r="J1139">
        <v>347.125</v>
      </c>
      <c r="K1139">
        <v>867.8125</v>
      </c>
      <c r="L1139">
        <v>694.25</v>
      </c>
      <c r="M1139">
        <v>520.6875</v>
      </c>
      <c r="O1139">
        <v>201811</v>
      </c>
      <c r="P1139">
        <v>201812</v>
      </c>
      <c r="Q1139" s="9">
        <f t="shared" si="36"/>
        <v>0</v>
      </c>
      <c r="R1139">
        <v>2018</v>
      </c>
      <c r="S1139">
        <v>2018</v>
      </c>
      <c r="T1139" t="s">
        <v>281</v>
      </c>
      <c r="U1139" s="14">
        <f t="shared" si="35"/>
        <v>520.6875</v>
      </c>
    </row>
    <row r="1140" spans="1:21" x14ac:dyDescent="0.25">
      <c r="A1140" t="s">
        <v>6</v>
      </c>
      <c r="B1140" t="s">
        <v>7</v>
      </c>
      <c r="C1140" t="s">
        <v>499</v>
      </c>
      <c r="D1140" t="s">
        <v>330</v>
      </c>
      <c r="E1140" t="s">
        <v>10</v>
      </c>
      <c r="F1140" t="s">
        <v>331</v>
      </c>
      <c r="G1140" s="9">
        <v>-12276.25</v>
      </c>
      <c r="H1140" s="9">
        <v>-1841.4375</v>
      </c>
      <c r="I1140">
        <v>-1841.4375</v>
      </c>
      <c r="J1140">
        <v>-1227.625</v>
      </c>
      <c r="K1140">
        <v>-3069.0625</v>
      </c>
      <c r="L1140">
        <v>-2455.25</v>
      </c>
      <c r="M1140">
        <v>-1841.4375</v>
      </c>
      <c r="O1140">
        <v>201811</v>
      </c>
      <c r="P1140">
        <v>201812</v>
      </c>
      <c r="Q1140" s="9">
        <f t="shared" si="36"/>
        <v>0</v>
      </c>
      <c r="R1140">
        <v>2018</v>
      </c>
      <c r="S1140">
        <v>2018</v>
      </c>
      <c r="T1140" t="s">
        <v>281</v>
      </c>
      <c r="U1140" s="14">
        <f t="shared" si="35"/>
        <v>-1841.4375</v>
      </c>
    </row>
    <row r="1141" spans="1:21" x14ac:dyDescent="0.25">
      <c r="A1141" t="s">
        <v>6</v>
      </c>
      <c r="B1141" t="s">
        <v>7</v>
      </c>
      <c r="C1141" t="s">
        <v>449</v>
      </c>
      <c r="D1141" t="s">
        <v>450</v>
      </c>
      <c r="E1141" t="s">
        <v>10</v>
      </c>
      <c r="F1141" t="s">
        <v>451</v>
      </c>
      <c r="G1141" s="9">
        <v>129.51</v>
      </c>
      <c r="H1141" s="9">
        <v>19.426500000000001</v>
      </c>
      <c r="I1141">
        <v>19.426500000000001</v>
      </c>
      <c r="J1141">
        <v>12.951000000000001</v>
      </c>
      <c r="K1141">
        <v>32.377499999999998</v>
      </c>
      <c r="L1141">
        <v>25.902000000000001</v>
      </c>
      <c r="M1141">
        <v>19.426500000000001</v>
      </c>
      <c r="N1141" s="9">
        <v>19.426500000000001</v>
      </c>
      <c r="O1141">
        <v>201811</v>
      </c>
      <c r="P1141">
        <v>201812</v>
      </c>
      <c r="Q1141" s="9">
        <f t="shared" si="36"/>
        <v>-19.426500000000001</v>
      </c>
      <c r="R1141">
        <v>2018</v>
      </c>
      <c r="S1141">
        <v>2018</v>
      </c>
      <c r="T1141" t="s">
        <v>281</v>
      </c>
      <c r="U1141" s="14">
        <f t="shared" si="35"/>
        <v>0</v>
      </c>
    </row>
    <row r="1142" spans="1:21" x14ac:dyDescent="0.25">
      <c r="A1142" t="s">
        <v>6</v>
      </c>
      <c r="B1142" t="s">
        <v>7</v>
      </c>
      <c r="C1142" t="s">
        <v>487</v>
      </c>
      <c r="D1142" t="s">
        <v>488</v>
      </c>
      <c r="E1142" t="s">
        <v>10</v>
      </c>
      <c r="F1142" t="s">
        <v>489</v>
      </c>
      <c r="G1142" s="9">
        <v>344.18</v>
      </c>
      <c r="H1142" s="9">
        <v>51.627000000000002</v>
      </c>
      <c r="I1142">
        <v>51.627000000000002</v>
      </c>
      <c r="J1142">
        <v>34.417999999999999</v>
      </c>
      <c r="K1142">
        <v>86.045000000000002</v>
      </c>
      <c r="L1142">
        <v>68.835999999999999</v>
      </c>
      <c r="M1142">
        <v>51.627000000000002</v>
      </c>
      <c r="O1142">
        <v>201811</v>
      </c>
      <c r="P1142">
        <v>201812</v>
      </c>
      <c r="Q1142" s="9">
        <f t="shared" si="36"/>
        <v>0</v>
      </c>
      <c r="R1142">
        <v>2018</v>
      </c>
      <c r="S1142">
        <v>2018</v>
      </c>
      <c r="T1142" t="s">
        <v>281</v>
      </c>
      <c r="U1142" s="14">
        <f t="shared" si="35"/>
        <v>51.627000000000002</v>
      </c>
    </row>
    <row r="1143" spans="1:21" x14ac:dyDescent="0.25">
      <c r="A1143" t="s">
        <v>6</v>
      </c>
      <c r="B1143" t="s">
        <v>7</v>
      </c>
      <c r="C1143" t="s">
        <v>24</v>
      </c>
      <c r="D1143" t="s">
        <v>25</v>
      </c>
      <c r="E1143" t="s">
        <v>10</v>
      </c>
      <c r="F1143" t="s">
        <v>26</v>
      </c>
      <c r="G1143" s="9">
        <v>382.55</v>
      </c>
      <c r="H1143" s="9">
        <v>57.3825</v>
      </c>
      <c r="I1143">
        <v>57.3825</v>
      </c>
      <c r="J1143">
        <v>38.255000000000003</v>
      </c>
      <c r="K1143">
        <v>95.637500000000003</v>
      </c>
      <c r="L1143">
        <v>76.510000000000005</v>
      </c>
      <c r="M1143">
        <v>57.3825</v>
      </c>
      <c r="O1143">
        <v>201811</v>
      </c>
      <c r="P1143">
        <v>201812</v>
      </c>
      <c r="Q1143" s="9">
        <f t="shared" si="36"/>
        <v>0</v>
      </c>
      <c r="R1143">
        <v>2018</v>
      </c>
      <c r="S1143">
        <v>2018</v>
      </c>
      <c r="T1143" t="s">
        <v>281</v>
      </c>
      <c r="U1143" s="14">
        <f t="shared" si="35"/>
        <v>57.3825</v>
      </c>
    </row>
    <row r="1144" spans="1:21" x14ac:dyDescent="0.25">
      <c r="A1144" t="s">
        <v>6</v>
      </c>
      <c r="B1144" t="s">
        <v>7</v>
      </c>
      <c r="C1144" t="s">
        <v>196</v>
      </c>
      <c r="D1144" t="s">
        <v>345</v>
      </c>
      <c r="E1144" t="s">
        <v>10</v>
      </c>
      <c r="F1144" t="s">
        <v>346</v>
      </c>
      <c r="G1144" s="9">
        <v>68.84</v>
      </c>
      <c r="H1144" s="9">
        <v>10.326000000000001</v>
      </c>
      <c r="I1144">
        <v>10.326000000000001</v>
      </c>
      <c r="J1144">
        <v>6.8840000000000003</v>
      </c>
      <c r="K1144">
        <v>17.21</v>
      </c>
      <c r="L1144">
        <v>13.768000000000001</v>
      </c>
      <c r="M1144">
        <v>10.326000000000001</v>
      </c>
      <c r="O1144">
        <v>201811</v>
      </c>
      <c r="P1144">
        <v>201812</v>
      </c>
      <c r="Q1144" s="9">
        <f t="shared" si="36"/>
        <v>0</v>
      </c>
      <c r="R1144">
        <v>2018</v>
      </c>
      <c r="S1144">
        <v>2018</v>
      </c>
      <c r="T1144" t="s">
        <v>281</v>
      </c>
      <c r="U1144" s="14">
        <f t="shared" si="35"/>
        <v>10.326000000000001</v>
      </c>
    </row>
    <row r="1145" spans="1:21" x14ac:dyDescent="0.25">
      <c r="A1145" t="s">
        <v>6</v>
      </c>
      <c r="B1145" t="s">
        <v>7</v>
      </c>
      <c r="C1145" t="s">
        <v>166</v>
      </c>
      <c r="D1145" t="s">
        <v>347</v>
      </c>
      <c r="E1145" t="s">
        <v>10</v>
      </c>
      <c r="F1145" t="s">
        <v>348</v>
      </c>
      <c r="G1145" s="9">
        <v>83.15</v>
      </c>
      <c r="H1145" s="9">
        <v>12.4725</v>
      </c>
      <c r="I1145">
        <v>12.4725</v>
      </c>
      <c r="J1145">
        <v>8.3149999999999995</v>
      </c>
      <c r="K1145">
        <v>20.787500000000001</v>
      </c>
      <c r="L1145">
        <v>16.63</v>
      </c>
      <c r="M1145">
        <v>12.4725</v>
      </c>
      <c r="O1145">
        <v>201811</v>
      </c>
      <c r="P1145">
        <v>201812</v>
      </c>
      <c r="Q1145" s="9">
        <f t="shared" si="36"/>
        <v>0</v>
      </c>
      <c r="R1145">
        <v>2018</v>
      </c>
      <c r="S1145">
        <v>2018</v>
      </c>
      <c r="T1145" t="s">
        <v>281</v>
      </c>
      <c r="U1145" s="14">
        <f t="shared" si="35"/>
        <v>12.4725</v>
      </c>
    </row>
    <row r="1146" spans="1:21" x14ac:dyDescent="0.25">
      <c r="A1146" t="s">
        <v>6</v>
      </c>
      <c r="B1146" t="s">
        <v>7</v>
      </c>
      <c r="C1146" t="s">
        <v>506</v>
      </c>
      <c r="D1146" t="s">
        <v>507</v>
      </c>
      <c r="E1146" t="s">
        <v>10</v>
      </c>
      <c r="F1146" t="s">
        <v>508</v>
      </c>
      <c r="G1146" s="9">
        <v>129403.8</v>
      </c>
      <c r="H1146" s="9">
        <v>19410.57</v>
      </c>
      <c r="I1146">
        <v>19410.57</v>
      </c>
      <c r="J1146">
        <v>12940.38</v>
      </c>
      <c r="K1146">
        <v>32350.95</v>
      </c>
      <c r="L1146">
        <v>25880.76</v>
      </c>
      <c r="M1146">
        <v>19410.57</v>
      </c>
      <c r="N1146" s="9">
        <v>19410.57</v>
      </c>
      <c r="O1146">
        <v>201811</v>
      </c>
      <c r="P1146">
        <v>201812</v>
      </c>
      <c r="Q1146" s="9">
        <f t="shared" si="36"/>
        <v>-19410.57</v>
      </c>
      <c r="R1146">
        <v>2018</v>
      </c>
      <c r="S1146">
        <v>2018</v>
      </c>
      <c r="T1146" t="s">
        <v>281</v>
      </c>
      <c r="U1146" s="14">
        <f t="shared" si="35"/>
        <v>0</v>
      </c>
    </row>
    <row r="1147" spans="1:21" x14ac:dyDescent="0.25">
      <c r="A1147" t="s">
        <v>6</v>
      </c>
      <c r="B1147" t="s">
        <v>7</v>
      </c>
      <c r="C1147" t="s">
        <v>452</v>
      </c>
      <c r="D1147" t="s">
        <v>453</v>
      </c>
      <c r="E1147" t="s">
        <v>10</v>
      </c>
      <c r="F1147" t="s">
        <v>454</v>
      </c>
      <c r="G1147" s="9">
        <v>-710.72</v>
      </c>
      <c r="H1147" s="9">
        <v>-106.608</v>
      </c>
      <c r="I1147">
        <v>-106.608</v>
      </c>
      <c r="J1147">
        <v>-71.072000000000003</v>
      </c>
      <c r="K1147">
        <v>-177.68</v>
      </c>
      <c r="L1147">
        <v>-142.14400000000001</v>
      </c>
      <c r="M1147">
        <v>-106.608</v>
      </c>
      <c r="O1147">
        <v>201811</v>
      </c>
      <c r="P1147">
        <v>201812</v>
      </c>
      <c r="Q1147" s="9">
        <f t="shared" si="36"/>
        <v>0</v>
      </c>
      <c r="R1147">
        <v>2018</v>
      </c>
      <c r="S1147">
        <v>2018</v>
      </c>
      <c r="T1147" t="s">
        <v>281</v>
      </c>
      <c r="U1147" s="14">
        <f t="shared" si="35"/>
        <v>-106.608</v>
      </c>
    </row>
    <row r="1148" spans="1:21" x14ac:dyDescent="0.25">
      <c r="A1148" t="s">
        <v>6</v>
      </c>
      <c r="B1148" t="s">
        <v>7</v>
      </c>
      <c r="C1148" t="s">
        <v>524</v>
      </c>
      <c r="D1148" t="s">
        <v>525</v>
      </c>
      <c r="E1148" t="s">
        <v>10</v>
      </c>
      <c r="F1148" t="s">
        <v>526</v>
      </c>
      <c r="G1148" s="9">
        <v>21075.93</v>
      </c>
      <c r="H1148" s="9">
        <v>3161.3895000000002</v>
      </c>
      <c r="I1148">
        <v>3161.3895000000002</v>
      </c>
      <c r="J1148">
        <v>2107.5929999999998</v>
      </c>
      <c r="K1148">
        <v>5268.9825000000001</v>
      </c>
      <c r="L1148">
        <v>4215.1859999999997</v>
      </c>
      <c r="M1148">
        <v>3161.3895000000002</v>
      </c>
      <c r="O1148">
        <v>201811</v>
      </c>
      <c r="P1148">
        <v>201812</v>
      </c>
      <c r="Q1148" s="9">
        <f t="shared" si="36"/>
        <v>0</v>
      </c>
      <c r="R1148">
        <v>2018</v>
      </c>
      <c r="S1148">
        <v>2018</v>
      </c>
      <c r="T1148" t="s">
        <v>281</v>
      </c>
      <c r="U1148" s="14">
        <f t="shared" si="35"/>
        <v>3161.3895000000002</v>
      </c>
    </row>
    <row r="1149" spans="1:21" x14ac:dyDescent="0.25">
      <c r="A1149" t="s">
        <v>6</v>
      </c>
      <c r="B1149" t="s">
        <v>7</v>
      </c>
      <c r="C1149" t="s">
        <v>473</v>
      </c>
      <c r="D1149" t="s">
        <v>474</v>
      </c>
      <c r="E1149" t="s">
        <v>10</v>
      </c>
      <c r="F1149" t="s">
        <v>475</v>
      </c>
      <c r="G1149" s="9">
        <v>68000</v>
      </c>
      <c r="H1149" s="9">
        <v>10200</v>
      </c>
      <c r="I1149">
        <v>10200</v>
      </c>
      <c r="J1149">
        <v>6800</v>
      </c>
      <c r="K1149">
        <v>17000</v>
      </c>
      <c r="L1149">
        <v>13600</v>
      </c>
      <c r="M1149">
        <v>10200</v>
      </c>
      <c r="O1149">
        <v>201811</v>
      </c>
      <c r="P1149">
        <v>201812</v>
      </c>
      <c r="Q1149" s="9">
        <f t="shared" si="36"/>
        <v>0</v>
      </c>
      <c r="R1149">
        <v>2018</v>
      </c>
      <c r="S1149">
        <v>2018</v>
      </c>
      <c r="T1149" t="s">
        <v>281</v>
      </c>
      <c r="U1149" s="14">
        <f t="shared" si="35"/>
        <v>10200</v>
      </c>
    </row>
    <row r="1150" spans="1:21" x14ac:dyDescent="0.25">
      <c r="A1150" t="s">
        <v>6</v>
      </c>
      <c r="B1150" t="s">
        <v>7</v>
      </c>
      <c r="C1150" t="s">
        <v>382</v>
      </c>
      <c r="D1150" t="s">
        <v>383</v>
      </c>
      <c r="E1150" t="s">
        <v>10</v>
      </c>
      <c r="F1150" t="s">
        <v>384</v>
      </c>
      <c r="G1150" s="9">
        <v>716.84</v>
      </c>
      <c r="H1150" s="9">
        <v>107.526</v>
      </c>
      <c r="I1150">
        <v>107.526</v>
      </c>
      <c r="J1150">
        <v>71.683999999999997</v>
      </c>
      <c r="K1150">
        <v>179.21</v>
      </c>
      <c r="L1150">
        <v>143.36799999999999</v>
      </c>
      <c r="M1150">
        <v>107.526</v>
      </c>
      <c r="O1150">
        <v>201811</v>
      </c>
      <c r="P1150">
        <v>201812</v>
      </c>
      <c r="Q1150" s="9">
        <f t="shared" si="36"/>
        <v>0</v>
      </c>
      <c r="R1150">
        <v>2018</v>
      </c>
      <c r="S1150">
        <v>2018</v>
      </c>
      <c r="T1150" t="s">
        <v>281</v>
      </c>
      <c r="U1150" s="14">
        <f t="shared" si="35"/>
        <v>107.526</v>
      </c>
    </row>
    <row r="1151" spans="1:21" x14ac:dyDescent="0.25">
      <c r="A1151" t="s">
        <v>6</v>
      </c>
      <c r="B1151" t="s">
        <v>7</v>
      </c>
      <c r="C1151" t="s">
        <v>476</v>
      </c>
      <c r="D1151" t="s">
        <v>386</v>
      </c>
      <c r="E1151" t="s">
        <v>10</v>
      </c>
      <c r="F1151" t="s">
        <v>387</v>
      </c>
      <c r="G1151" s="9">
        <v>19848.72</v>
      </c>
      <c r="H1151" s="9">
        <v>2977.308</v>
      </c>
      <c r="I1151">
        <v>2977.308</v>
      </c>
      <c r="J1151">
        <v>1984.8720000000001</v>
      </c>
      <c r="K1151">
        <v>4962.18</v>
      </c>
      <c r="L1151">
        <v>3969.7440000000001</v>
      </c>
      <c r="M1151">
        <v>2977.308</v>
      </c>
      <c r="O1151">
        <v>201811</v>
      </c>
      <c r="P1151">
        <v>201812</v>
      </c>
      <c r="Q1151" s="9">
        <f t="shared" si="36"/>
        <v>0</v>
      </c>
      <c r="R1151">
        <v>2018</v>
      </c>
      <c r="S1151">
        <v>2018</v>
      </c>
      <c r="T1151" t="s">
        <v>281</v>
      </c>
      <c r="U1151" s="14">
        <f t="shared" si="35"/>
        <v>2977.308</v>
      </c>
    </row>
    <row r="1152" spans="1:21" x14ac:dyDescent="0.25">
      <c r="A1152" t="s">
        <v>6</v>
      </c>
      <c r="B1152" t="s">
        <v>7</v>
      </c>
      <c r="C1152" t="s">
        <v>493</v>
      </c>
      <c r="D1152" t="s">
        <v>494</v>
      </c>
      <c r="E1152" t="s">
        <v>10</v>
      </c>
      <c r="F1152" t="s">
        <v>495</v>
      </c>
      <c r="G1152" s="9">
        <v>12420.87</v>
      </c>
      <c r="H1152" s="9">
        <v>1863.1305</v>
      </c>
      <c r="I1152">
        <v>1863.1305</v>
      </c>
      <c r="J1152">
        <v>1242.087</v>
      </c>
      <c r="K1152">
        <v>3105.2175000000002</v>
      </c>
      <c r="L1152">
        <v>2484.174</v>
      </c>
      <c r="M1152">
        <v>1863.1305</v>
      </c>
      <c r="O1152">
        <v>201811</v>
      </c>
      <c r="P1152">
        <v>201812</v>
      </c>
      <c r="Q1152" s="9">
        <f t="shared" si="36"/>
        <v>0</v>
      </c>
      <c r="R1152">
        <v>2018</v>
      </c>
      <c r="S1152">
        <v>2018</v>
      </c>
      <c r="T1152" t="s">
        <v>281</v>
      </c>
      <c r="U1152" s="14">
        <f t="shared" si="35"/>
        <v>1863.1305</v>
      </c>
    </row>
    <row r="1153" spans="1:21" x14ac:dyDescent="0.25">
      <c r="A1153" t="s">
        <v>6</v>
      </c>
      <c r="B1153" t="s">
        <v>7</v>
      </c>
      <c r="C1153" t="s">
        <v>545</v>
      </c>
      <c r="D1153" t="s">
        <v>389</v>
      </c>
      <c r="E1153" t="s">
        <v>10</v>
      </c>
      <c r="F1153" t="s">
        <v>390</v>
      </c>
      <c r="G1153" s="9">
        <v>10593.14</v>
      </c>
      <c r="H1153" s="9">
        <v>1588.971</v>
      </c>
      <c r="I1153">
        <v>1588.971</v>
      </c>
      <c r="J1153">
        <v>1059.3140000000001</v>
      </c>
      <c r="K1153">
        <v>2648.2849999999999</v>
      </c>
      <c r="L1153">
        <v>2118.6280000000002</v>
      </c>
      <c r="M1153">
        <v>1588.971</v>
      </c>
      <c r="N1153" s="9">
        <v>1588.971</v>
      </c>
      <c r="O1153">
        <v>201811</v>
      </c>
      <c r="P1153">
        <v>201812</v>
      </c>
      <c r="Q1153" s="9">
        <f t="shared" si="36"/>
        <v>-1588.971</v>
      </c>
      <c r="R1153">
        <v>2018</v>
      </c>
      <c r="S1153">
        <v>2018</v>
      </c>
      <c r="T1153" t="s">
        <v>281</v>
      </c>
      <c r="U1153" s="14">
        <f t="shared" si="35"/>
        <v>0</v>
      </c>
    </row>
    <row r="1154" spans="1:21" x14ac:dyDescent="0.25">
      <c r="A1154" t="s">
        <v>6</v>
      </c>
      <c r="B1154" t="s">
        <v>7</v>
      </c>
      <c r="C1154" t="s">
        <v>512</v>
      </c>
      <c r="D1154" t="s">
        <v>395</v>
      </c>
      <c r="E1154" t="s">
        <v>10</v>
      </c>
      <c r="F1154" t="s">
        <v>396</v>
      </c>
      <c r="G1154" s="9">
        <v>26061.65</v>
      </c>
      <c r="H1154" s="9">
        <v>3909.2474999999999</v>
      </c>
      <c r="I1154">
        <v>3909.2474999999999</v>
      </c>
      <c r="J1154">
        <v>2606.165</v>
      </c>
      <c r="K1154">
        <v>6515.4125000000004</v>
      </c>
      <c r="L1154">
        <v>5212.33</v>
      </c>
      <c r="M1154">
        <v>3909.2474999999999</v>
      </c>
      <c r="O1154">
        <v>201811</v>
      </c>
      <c r="P1154">
        <v>201812</v>
      </c>
      <c r="Q1154" s="9">
        <f t="shared" si="36"/>
        <v>0</v>
      </c>
      <c r="R1154">
        <v>2018</v>
      </c>
      <c r="S1154">
        <v>2018</v>
      </c>
      <c r="T1154" t="s">
        <v>281</v>
      </c>
      <c r="U1154" s="14">
        <f t="shared" si="35"/>
        <v>3909.2474999999999</v>
      </c>
    </row>
    <row r="1155" spans="1:21" x14ac:dyDescent="0.25">
      <c r="A1155" t="s">
        <v>6</v>
      </c>
      <c r="B1155" t="s">
        <v>7</v>
      </c>
      <c r="C1155" t="s">
        <v>463</v>
      </c>
      <c r="D1155" t="s">
        <v>464</v>
      </c>
      <c r="E1155" t="s">
        <v>10</v>
      </c>
      <c r="F1155" t="s">
        <v>465</v>
      </c>
      <c r="G1155" s="9">
        <v>691.2</v>
      </c>
      <c r="H1155" s="9">
        <v>103.68</v>
      </c>
      <c r="I1155">
        <v>103.68</v>
      </c>
      <c r="J1155">
        <v>69.12</v>
      </c>
      <c r="K1155">
        <v>172.8</v>
      </c>
      <c r="L1155">
        <v>138.24</v>
      </c>
      <c r="M1155">
        <v>103.68</v>
      </c>
      <c r="O1155">
        <v>201811</v>
      </c>
      <c r="P1155">
        <v>201812</v>
      </c>
      <c r="Q1155" s="9">
        <f t="shared" si="36"/>
        <v>0</v>
      </c>
      <c r="R1155">
        <v>2018</v>
      </c>
      <c r="S1155">
        <v>2018</v>
      </c>
      <c r="T1155" t="s">
        <v>281</v>
      </c>
      <c r="U1155" s="14">
        <f t="shared" ref="U1155:U1218" si="37">H1155+Q1155</f>
        <v>103.68</v>
      </c>
    </row>
    <row r="1156" spans="1:21" x14ac:dyDescent="0.25">
      <c r="A1156" t="s">
        <v>6</v>
      </c>
      <c r="B1156" t="s">
        <v>7</v>
      </c>
      <c r="C1156" t="s">
        <v>54</v>
      </c>
      <c r="D1156" t="s">
        <v>55</v>
      </c>
      <c r="E1156" t="s">
        <v>10</v>
      </c>
      <c r="F1156" t="s">
        <v>56</v>
      </c>
      <c r="G1156" s="9">
        <v>1629409.15</v>
      </c>
      <c r="H1156" s="9">
        <v>244411.3725</v>
      </c>
      <c r="I1156">
        <v>244411.3725</v>
      </c>
      <c r="J1156">
        <v>162940.91500000001</v>
      </c>
      <c r="K1156">
        <v>407352.28749999998</v>
      </c>
      <c r="L1156">
        <v>325881.83</v>
      </c>
      <c r="M1156">
        <v>244411.3725</v>
      </c>
      <c r="O1156">
        <v>201811</v>
      </c>
      <c r="P1156">
        <v>201812</v>
      </c>
      <c r="Q1156" s="9">
        <f t="shared" si="36"/>
        <v>0</v>
      </c>
      <c r="R1156">
        <v>2018</v>
      </c>
      <c r="S1156">
        <v>2018</v>
      </c>
      <c r="T1156" t="s">
        <v>281</v>
      </c>
      <c r="U1156" s="14">
        <f t="shared" si="37"/>
        <v>244411.3725</v>
      </c>
    </row>
    <row r="1157" spans="1:21" x14ac:dyDescent="0.25">
      <c r="A1157" t="s">
        <v>6</v>
      </c>
      <c r="B1157" t="s">
        <v>7</v>
      </c>
      <c r="C1157" t="s">
        <v>518</v>
      </c>
      <c r="D1157" t="s">
        <v>519</v>
      </c>
      <c r="E1157" t="s">
        <v>10</v>
      </c>
      <c r="F1157" t="s">
        <v>520</v>
      </c>
      <c r="G1157" s="9">
        <v>4587.45</v>
      </c>
      <c r="H1157" s="9">
        <v>688.11749999999995</v>
      </c>
      <c r="I1157">
        <v>688.11749999999995</v>
      </c>
      <c r="J1157">
        <v>458.745</v>
      </c>
      <c r="K1157">
        <v>1146.8625</v>
      </c>
      <c r="L1157">
        <v>917.49</v>
      </c>
      <c r="M1157">
        <v>688.11749999999995</v>
      </c>
      <c r="O1157">
        <v>201811</v>
      </c>
      <c r="P1157">
        <v>201812</v>
      </c>
      <c r="Q1157" s="9">
        <f t="shared" si="36"/>
        <v>0</v>
      </c>
      <c r="R1157">
        <v>2018</v>
      </c>
      <c r="S1157">
        <v>2018</v>
      </c>
      <c r="T1157" t="s">
        <v>281</v>
      </c>
      <c r="U1157" s="14">
        <f t="shared" si="37"/>
        <v>688.11749999999995</v>
      </c>
    </row>
    <row r="1158" spans="1:21" x14ac:dyDescent="0.25">
      <c r="A1158" t="s">
        <v>6</v>
      </c>
      <c r="B1158" t="s">
        <v>7</v>
      </c>
      <c r="C1158" t="s">
        <v>530</v>
      </c>
      <c r="D1158" t="s">
        <v>531</v>
      </c>
      <c r="E1158" t="s">
        <v>10</v>
      </c>
      <c r="F1158" t="s">
        <v>532</v>
      </c>
      <c r="G1158" s="9">
        <v>32.909999999999997</v>
      </c>
      <c r="H1158" s="9">
        <v>4.9364999999999997</v>
      </c>
      <c r="I1158">
        <v>4.9364999999999997</v>
      </c>
      <c r="J1158">
        <v>3.2909999999999999</v>
      </c>
      <c r="K1158">
        <v>8.2274999999999991</v>
      </c>
      <c r="L1158">
        <v>6.5819999999999999</v>
      </c>
      <c r="M1158">
        <v>4.9364999999999997</v>
      </c>
      <c r="N1158" s="9">
        <v>4.9364999999999997</v>
      </c>
      <c r="O1158">
        <v>201811</v>
      </c>
      <c r="P1158">
        <v>201812</v>
      </c>
      <c r="Q1158" s="9">
        <f t="shared" si="36"/>
        <v>-4.9364999999999997</v>
      </c>
      <c r="R1158">
        <v>2018</v>
      </c>
      <c r="S1158">
        <v>2018</v>
      </c>
      <c r="T1158" t="s">
        <v>281</v>
      </c>
      <c r="U1158" s="14">
        <f t="shared" si="37"/>
        <v>0</v>
      </c>
    </row>
    <row r="1159" spans="1:21" x14ac:dyDescent="0.25">
      <c r="A1159" t="s">
        <v>60</v>
      </c>
      <c r="B1159" t="s">
        <v>61</v>
      </c>
      <c r="C1159" t="s">
        <v>539</v>
      </c>
      <c r="D1159" t="s">
        <v>540</v>
      </c>
      <c r="E1159" t="s">
        <v>10</v>
      </c>
      <c r="F1159" t="s">
        <v>541</v>
      </c>
      <c r="G1159" s="9">
        <v>52375.78</v>
      </c>
      <c r="H1159" s="9">
        <v>7856.3670000000002</v>
      </c>
      <c r="I1159">
        <v>7856.3670000000002</v>
      </c>
      <c r="J1159">
        <v>5237.5780000000004</v>
      </c>
      <c r="K1159">
        <v>13093.945</v>
      </c>
      <c r="L1159">
        <v>10475.156000000001</v>
      </c>
      <c r="M1159">
        <v>7856.3670000000002</v>
      </c>
      <c r="O1159">
        <v>201811</v>
      </c>
      <c r="P1159">
        <v>201812</v>
      </c>
      <c r="Q1159" s="9">
        <f t="shared" si="36"/>
        <v>0</v>
      </c>
      <c r="R1159">
        <v>2018</v>
      </c>
      <c r="S1159">
        <v>2018</v>
      </c>
      <c r="T1159" t="s">
        <v>281</v>
      </c>
      <c r="U1159" s="14">
        <f t="shared" si="37"/>
        <v>7856.3670000000002</v>
      </c>
    </row>
    <row r="1160" spans="1:21" x14ac:dyDescent="0.25">
      <c r="A1160" t="s">
        <v>60</v>
      </c>
      <c r="B1160" t="s">
        <v>61</v>
      </c>
      <c r="C1160" t="s">
        <v>157</v>
      </c>
      <c r="D1160" t="s">
        <v>158</v>
      </c>
      <c r="E1160" t="s">
        <v>10</v>
      </c>
      <c r="F1160" t="s">
        <v>159</v>
      </c>
      <c r="G1160" s="9">
        <v>21902.85</v>
      </c>
      <c r="H1160" s="9">
        <v>3285.4274999999998</v>
      </c>
      <c r="I1160">
        <v>3285.4274999999998</v>
      </c>
      <c r="J1160">
        <v>2190.2849999999999</v>
      </c>
      <c r="K1160">
        <v>5475.7124999999996</v>
      </c>
      <c r="L1160">
        <v>4380.57</v>
      </c>
      <c r="M1160">
        <v>3285.4274999999998</v>
      </c>
      <c r="O1160">
        <v>201811</v>
      </c>
      <c r="P1160">
        <v>201812</v>
      </c>
      <c r="Q1160" s="9">
        <f t="shared" si="36"/>
        <v>0</v>
      </c>
      <c r="R1160">
        <v>2018</v>
      </c>
      <c r="S1160">
        <v>2018</v>
      </c>
      <c r="T1160" t="s">
        <v>281</v>
      </c>
      <c r="U1160" s="14">
        <f t="shared" si="37"/>
        <v>3285.4274999999998</v>
      </c>
    </row>
    <row r="1161" spans="1:21" x14ac:dyDescent="0.25">
      <c r="A1161" t="s">
        <v>60</v>
      </c>
      <c r="B1161" t="s">
        <v>61</v>
      </c>
      <c r="C1161" t="s">
        <v>100</v>
      </c>
      <c r="D1161" t="s">
        <v>546</v>
      </c>
      <c r="E1161" t="s">
        <v>10</v>
      </c>
      <c r="F1161" t="s">
        <v>547</v>
      </c>
      <c r="G1161" s="9">
        <v>18695</v>
      </c>
      <c r="H1161" s="9">
        <v>2804.25</v>
      </c>
      <c r="I1161">
        <v>2804.25</v>
      </c>
      <c r="J1161">
        <v>1869.5</v>
      </c>
      <c r="K1161">
        <v>4673.75</v>
      </c>
      <c r="L1161">
        <v>3739</v>
      </c>
      <c r="M1161">
        <v>2804.25</v>
      </c>
      <c r="O1161">
        <v>201811</v>
      </c>
      <c r="P1161">
        <v>201812</v>
      </c>
      <c r="Q1161" s="9">
        <f t="shared" ref="Q1161:Q1224" si="38">N1161*-1</f>
        <v>0</v>
      </c>
      <c r="R1161">
        <v>2018</v>
      </c>
      <c r="S1161">
        <v>2018</v>
      </c>
      <c r="T1161" t="s">
        <v>281</v>
      </c>
      <c r="U1161" s="14">
        <f t="shared" si="37"/>
        <v>2804.25</v>
      </c>
    </row>
    <row r="1162" spans="1:21" x14ac:dyDescent="0.25">
      <c r="A1162" t="s">
        <v>60</v>
      </c>
      <c r="B1162" t="s">
        <v>61</v>
      </c>
      <c r="C1162" t="s">
        <v>442</v>
      </c>
      <c r="D1162" t="s">
        <v>443</v>
      </c>
      <c r="E1162" t="s">
        <v>10</v>
      </c>
      <c r="F1162" t="s">
        <v>444</v>
      </c>
      <c r="G1162" s="9">
        <v>29071.35</v>
      </c>
      <c r="H1162" s="9">
        <v>4360.7025000000003</v>
      </c>
      <c r="I1162">
        <v>4360.7025000000003</v>
      </c>
      <c r="J1162">
        <v>2907.1350000000002</v>
      </c>
      <c r="K1162">
        <v>7267.8374999999996</v>
      </c>
      <c r="L1162">
        <v>5814.27</v>
      </c>
      <c r="M1162">
        <v>4360.7025000000003</v>
      </c>
      <c r="O1162">
        <v>201811</v>
      </c>
      <c r="P1162">
        <v>201812</v>
      </c>
      <c r="Q1162" s="9">
        <f t="shared" si="38"/>
        <v>0</v>
      </c>
      <c r="R1162">
        <v>2018</v>
      </c>
      <c r="S1162">
        <v>2018</v>
      </c>
      <c r="T1162" t="s">
        <v>281</v>
      </c>
      <c r="U1162" s="14">
        <f t="shared" si="37"/>
        <v>4360.7025000000003</v>
      </c>
    </row>
    <row r="1163" spans="1:21" x14ac:dyDescent="0.25">
      <c r="A1163" t="s">
        <v>60</v>
      </c>
      <c r="B1163" t="s">
        <v>61</v>
      </c>
      <c r="C1163" t="s">
        <v>455</v>
      </c>
      <c r="D1163" t="s">
        <v>428</v>
      </c>
      <c r="E1163" t="s">
        <v>10</v>
      </c>
      <c r="F1163" t="s">
        <v>429</v>
      </c>
      <c r="G1163" s="9">
        <v>470575.78</v>
      </c>
      <c r="H1163" s="9">
        <v>70586.366999999998</v>
      </c>
      <c r="I1163">
        <v>70586.366999999998</v>
      </c>
      <c r="J1163">
        <v>47057.578000000001</v>
      </c>
      <c r="K1163">
        <v>117643.94500000001</v>
      </c>
      <c r="L1163">
        <v>94115.156000000003</v>
      </c>
      <c r="M1163">
        <v>70586.366999999998</v>
      </c>
      <c r="O1163">
        <v>201811</v>
      </c>
      <c r="P1163">
        <v>201812</v>
      </c>
      <c r="Q1163" s="9">
        <f t="shared" si="38"/>
        <v>0</v>
      </c>
      <c r="R1163">
        <v>2018</v>
      </c>
      <c r="S1163">
        <v>2018</v>
      </c>
      <c r="T1163" t="s">
        <v>281</v>
      </c>
      <c r="U1163" s="14">
        <f t="shared" si="37"/>
        <v>70586.366999999998</v>
      </c>
    </row>
    <row r="1164" spans="1:21" x14ac:dyDescent="0.25">
      <c r="A1164" t="s">
        <v>60</v>
      </c>
      <c r="B1164" t="s">
        <v>61</v>
      </c>
      <c r="C1164" t="s">
        <v>480</v>
      </c>
      <c r="D1164" t="s">
        <v>481</v>
      </c>
      <c r="E1164" t="s">
        <v>10</v>
      </c>
      <c r="F1164" t="s">
        <v>482</v>
      </c>
      <c r="G1164" s="9">
        <v>6875</v>
      </c>
      <c r="H1164" s="9">
        <v>1031.25</v>
      </c>
      <c r="I1164">
        <v>1031.25</v>
      </c>
      <c r="J1164">
        <v>687.5</v>
      </c>
      <c r="K1164">
        <v>1718.75</v>
      </c>
      <c r="L1164">
        <v>1375</v>
      </c>
      <c r="M1164">
        <v>1031.25</v>
      </c>
      <c r="O1164">
        <v>201811</v>
      </c>
      <c r="P1164">
        <v>201812</v>
      </c>
      <c r="Q1164" s="9">
        <f t="shared" si="38"/>
        <v>0</v>
      </c>
      <c r="R1164">
        <v>2018</v>
      </c>
      <c r="S1164">
        <v>2018</v>
      </c>
      <c r="T1164" t="s">
        <v>281</v>
      </c>
      <c r="U1164" s="14">
        <f t="shared" si="37"/>
        <v>1031.25</v>
      </c>
    </row>
    <row r="1165" spans="1:21" x14ac:dyDescent="0.25">
      <c r="A1165" t="s">
        <v>60</v>
      </c>
      <c r="B1165" t="s">
        <v>61</v>
      </c>
      <c r="C1165" t="s">
        <v>470</v>
      </c>
      <c r="D1165" t="s">
        <v>483</v>
      </c>
      <c r="E1165" t="s">
        <v>10</v>
      </c>
      <c r="F1165" t="s">
        <v>484</v>
      </c>
      <c r="G1165" s="9">
        <v>451732.4</v>
      </c>
      <c r="H1165" s="9">
        <v>67759.86</v>
      </c>
      <c r="I1165">
        <v>67759.86</v>
      </c>
      <c r="J1165">
        <v>45173.24</v>
      </c>
      <c r="K1165">
        <v>112933.1</v>
      </c>
      <c r="L1165">
        <v>90346.48</v>
      </c>
      <c r="M1165">
        <v>67759.86</v>
      </c>
      <c r="O1165">
        <v>201811</v>
      </c>
      <c r="P1165">
        <v>201812</v>
      </c>
      <c r="Q1165" s="9">
        <f t="shared" si="38"/>
        <v>0</v>
      </c>
      <c r="R1165">
        <v>2018</v>
      </c>
      <c r="S1165">
        <v>2018</v>
      </c>
      <c r="T1165" t="s">
        <v>281</v>
      </c>
      <c r="U1165" s="14">
        <f t="shared" si="37"/>
        <v>67759.86</v>
      </c>
    </row>
    <row r="1166" spans="1:21" x14ac:dyDescent="0.25">
      <c r="A1166" t="s">
        <v>60</v>
      </c>
      <c r="B1166" t="s">
        <v>61</v>
      </c>
      <c r="C1166" t="s">
        <v>446</v>
      </c>
      <c r="D1166" t="s">
        <v>485</v>
      </c>
      <c r="E1166" t="s">
        <v>10</v>
      </c>
      <c r="F1166" t="s">
        <v>486</v>
      </c>
      <c r="G1166" s="9">
        <v>42637.49</v>
      </c>
      <c r="H1166" s="9">
        <v>6395.6234999999997</v>
      </c>
      <c r="I1166">
        <v>6395.6234999999997</v>
      </c>
      <c r="J1166">
        <v>4263.7489999999998</v>
      </c>
      <c r="K1166">
        <v>10659.372499999999</v>
      </c>
      <c r="L1166">
        <v>8527.4979999999996</v>
      </c>
      <c r="M1166">
        <v>6395.6234999999997</v>
      </c>
      <c r="O1166">
        <v>201811</v>
      </c>
      <c r="P1166">
        <v>201812</v>
      </c>
      <c r="Q1166" s="9">
        <f t="shared" si="38"/>
        <v>0</v>
      </c>
      <c r="R1166">
        <v>2018</v>
      </c>
      <c r="S1166">
        <v>2018</v>
      </c>
      <c r="T1166" t="s">
        <v>281</v>
      </c>
      <c r="U1166" s="14">
        <f t="shared" si="37"/>
        <v>6395.6234999999997</v>
      </c>
    </row>
    <row r="1167" spans="1:21" x14ac:dyDescent="0.25">
      <c r="A1167" t="s">
        <v>60</v>
      </c>
      <c r="B1167" t="s">
        <v>61</v>
      </c>
      <c r="C1167" t="s">
        <v>533</v>
      </c>
      <c r="D1167" t="s">
        <v>534</v>
      </c>
      <c r="E1167" t="s">
        <v>10</v>
      </c>
      <c r="F1167" t="s">
        <v>535</v>
      </c>
      <c r="G1167" s="9">
        <v>256.99000000000501</v>
      </c>
      <c r="H1167" s="9">
        <v>38.5485000000008</v>
      </c>
      <c r="I1167">
        <v>38.5485000000008</v>
      </c>
      <c r="J1167">
        <v>25.699000000000499</v>
      </c>
      <c r="K1167">
        <v>64.247500000001295</v>
      </c>
      <c r="L1167">
        <v>51.398000000000998</v>
      </c>
      <c r="M1167">
        <v>38.5485000000008</v>
      </c>
      <c r="O1167">
        <v>201811</v>
      </c>
      <c r="P1167">
        <v>201812</v>
      </c>
      <c r="Q1167" s="9">
        <f t="shared" si="38"/>
        <v>0</v>
      </c>
      <c r="R1167">
        <v>2018</v>
      </c>
      <c r="S1167">
        <v>2018</v>
      </c>
      <c r="T1167" t="s">
        <v>281</v>
      </c>
      <c r="U1167" s="14">
        <f t="shared" si="37"/>
        <v>38.5485000000008</v>
      </c>
    </row>
    <row r="1168" spans="1:21" x14ac:dyDescent="0.25">
      <c r="A1168" t="s">
        <v>60</v>
      </c>
      <c r="B1168" t="s">
        <v>61</v>
      </c>
      <c r="C1168" t="s">
        <v>456</v>
      </c>
      <c r="D1168" t="s">
        <v>320</v>
      </c>
      <c r="E1168" t="s">
        <v>10</v>
      </c>
      <c r="F1168" t="s">
        <v>321</v>
      </c>
      <c r="G1168" s="9">
        <v>3471.2</v>
      </c>
      <c r="H1168" s="9">
        <v>520.67999999999995</v>
      </c>
      <c r="I1168">
        <v>520.67999999999995</v>
      </c>
      <c r="J1168">
        <v>347.12</v>
      </c>
      <c r="K1168">
        <v>867.8</v>
      </c>
      <c r="L1168">
        <v>694.24</v>
      </c>
      <c r="M1168">
        <v>520.67999999999995</v>
      </c>
      <c r="O1168">
        <v>201811</v>
      </c>
      <c r="P1168">
        <v>201812</v>
      </c>
      <c r="Q1168" s="9">
        <f t="shared" si="38"/>
        <v>0</v>
      </c>
      <c r="R1168">
        <v>2018</v>
      </c>
      <c r="S1168">
        <v>2018</v>
      </c>
      <c r="T1168" t="s">
        <v>281</v>
      </c>
      <c r="U1168" s="14">
        <f t="shared" si="37"/>
        <v>520.67999999999995</v>
      </c>
    </row>
    <row r="1169" spans="1:21" x14ac:dyDescent="0.25">
      <c r="A1169" t="s">
        <v>60</v>
      </c>
      <c r="B1169" t="s">
        <v>61</v>
      </c>
      <c r="C1169" t="s">
        <v>499</v>
      </c>
      <c r="D1169" t="s">
        <v>330</v>
      </c>
      <c r="E1169" t="s">
        <v>10</v>
      </c>
      <c r="F1169" t="s">
        <v>331</v>
      </c>
      <c r="G1169" s="9">
        <v>-12276.25</v>
      </c>
      <c r="H1169" s="9">
        <v>-1841.4375</v>
      </c>
      <c r="I1169">
        <v>-1841.4375</v>
      </c>
      <c r="J1169">
        <v>-1227.625</v>
      </c>
      <c r="K1169">
        <v>-3069.0625</v>
      </c>
      <c r="L1169">
        <v>-2455.25</v>
      </c>
      <c r="M1169">
        <v>-1841.4375</v>
      </c>
      <c r="O1169">
        <v>201811</v>
      </c>
      <c r="P1169">
        <v>201812</v>
      </c>
      <c r="Q1169" s="9">
        <f t="shared" si="38"/>
        <v>0</v>
      </c>
      <c r="R1169">
        <v>2018</v>
      </c>
      <c r="S1169">
        <v>2018</v>
      </c>
      <c r="T1169" t="s">
        <v>281</v>
      </c>
      <c r="U1169" s="14">
        <f t="shared" si="37"/>
        <v>-1841.4375</v>
      </c>
    </row>
    <row r="1170" spans="1:21" x14ac:dyDescent="0.25">
      <c r="A1170" t="s">
        <v>60</v>
      </c>
      <c r="B1170" t="s">
        <v>61</v>
      </c>
      <c r="C1170" t="s">
        <v>449</v>
      </c>
      <c r="D1170" t="s">
        <v>450</v>
      </c>
      <c r="E1170" t="s">
        <v>10</v>
      </c>
      <c r="F1170" t="s">
        <v>451</v>
      </c>
      <c r="G1170" s="9">
        <v>129.41999999999999</v>
      </c>
      <c r="H1170" s="9">
        <v>19.413</v>
      </c>
      <c r="I1170">
        <v>19.413</v>
      </c>
      <c r="J1170">
        <v>12.942</v>
      </c>
      <c r="K1170">
        <v>32.354999999999997</v>
      </c>
      <c r="L1170">
        <v>25.884</v>
      </c>
      <c r="M1170">
        <v>19.413</v>
      </c>
      <c r="N1170" s="9">
        <v>19.413</v>
      </c>
      <c r="O1170">
        <v>201811</v>
      </c>
      <c r="P1170">
        <v>201812</v>
      </c>
      <c r="Q1170" s="9">
        <f t="shared" si="38"/>
        <v>-19.413</v>
      </c>
      <c r="R1170">
        <v>2018</v>
      </c>
      <c r="S1170">
        <v>2018</v>
      </c>
      <c r="T1170" t="s">
        <v>281</v>
      </c>
      <c r="U1170" s="14">
        <f t="shared" si="37"/>
        <v>0</v>
      </c>
    </row>
    <row r="1171" spans="1:21" x14ac:dyDescent="0.25">
      <c r="A1171" t="s">
        <v>60</v>
      </c>
      <c r="B1171" t="s">
        <v>61</v>
      </c>
      <c r="C1171" t="s">
        <v>477</v>
      </c>
      <c r="D1171" t="s">
        <v>478</v>
      </c>
      <c r="E1171" t="s">
        <v>10</v>
      </c>
      <c r="F1171" t="s">
        <v>479</v>
      </c>
      <c r="G1171" s="9">
        <v>70707.570000000007</v>
      </c>
      <c r="H1171" s="9">
        <v>10606.1355</v>
      </c>
      <c r="I1171">
        <v>10606.1355</v>
      </c>
      <c r="J1171">
        <v>7070.7569999999996</v>
      </c>
      <c r="K1171">
        <v>17676.892500000002</v>
      </c>
      <c r="L1171">
        <v>14141.513999999999</v>
      </c>
      <c r="M1171">
        <v>10606.1355</v>
      </c>
      <c r="N1171" s="9">
        <v>10606.1355</v>
      </c>
      <c r="O1171">
        <v>201811</v>
      </c>
      <c r="P1171">
        <v>201812</v>
      </c>
      <c r="Q1171" s="9">
        <f t="shared" si="38"/>
        <v>-10606.1355</v>
      </c>
      <c r="R1171">
        <v>2018</v>
      </c>
      <c r="S1171">
        <v>2018</v>
      </c>
      <c r="T1171" t="s">
        <v>281</v>
      </c>
      <c r="U1171" s="14">
        <f t="shared" si="37"/>
        <v>0</v>
      </c>
    </row>
    <row r="1172" spans="1:21" x14ac:dyDescent="0.25">
      <c r="A1172" t="s">
        <v>60</v>
      </c>
      <c r="B1172" t="s">
        <v>61</v>
      </c>
      <c r="C1172" t="s">
        <v>487</v>
      </c>
      <c r="D1172" t="s">
        <v>488</v>
      </c>
      <c r="E1172" t="s">
        <v>10</v>
      </c>
      <c r="F1172" t="s">
        <v>489</v>
      </c>
      <c r="G1172" s="9">
        <v>344.19</v>
      </c>
      <c r="H1172" s="9">
        <v>51.628500000000003</v>
      </c>
      <c r="I1172">
        <v>51.628500000000003</v>
      </c>
      <c r="J1172">
        <v>34.418999999999997</v>
      </c>
      <c r="K1172">
        <v>86.047499999999999</v>
      </c>
      <c r="L1172">
        <v>68.837999999999994</v>
      </c>
      <c r="M1172">
        <v>51.628500000000003</v>
      </c>
      <c r="O1172">
        <v>201811</v>
      </c>
      <c r="P1172">
        <v>201812</v>
      </c>
      <c r="Q1172" s="9">
        <f t="shared" si="38"/>
        <v>0</v>
      </c>
      <c r="R1172">
        <v>2018</v>
      </c>
      <c r="S1172">
        <v>2018</v>
      </c>
      <c r="T1172" t="s">
        <v>281</v>
      </c>
      <c r="U1172" s="14">
        <f t="shared" si="37"/>
        <v>51.628500000000003</v>
      </c>
    </row>
    <row r="1173" spans="1:21" x14ac:dyDescent="0.25">
      <c r="A1173" t="s">
        <v>60</v>
      </c>
      <c r="B1173" t="s">
        <v>61</v>
      </c>
      <c r="C1173" t="s">
        <v>24</v>
      </c>
      <c r="D1173" t="s">
        <v>25</v>
      </c>
      <c r="E1173" t="s">
        <v>10</v>
      </c>
      <c r="F1173" t="s">
        <v>26</v>
      </c>
      <c r="G1173" s="9">
        <v>382.51</v>
      </c>
      <c r="H1173" s="9">
        <v>57.3765</v>
      </c>
      <c r="I1173">
        <v>57.3765</v>
      </c>
      <c r="J1173">
        <v>38.250999999999998</v>
      </c>
      <c r="K1173">
        <v>95.627499999999998</v>
      </c>
      <c r="L1173">
        <v>76.501999999999995</v>
      </c>
      <c r="M1173">
        <v>57.3765</v>
      </c>
      <c r="O1173">
        <v>201811</v>
      </c>
      <c r="P1173">
        <v>201812</v>
      </c>
      <c r="Q1173" s="9">
        <f t="shared" si="38"/>
        <v>0</v>
      </c>
      <c r="R1173">
        <v>2018</v>
      </c>
      <c r="S1173">
        <v>2018</v>
      </c>
      <c r="T1173" t="s">
        <v>281</v>
      </c>
      <c r="U1173" s="14">
        <f t="shared" si="37"/>
        <v>57.3765</v>
      </c>
    </row>
    <row r="1174" spans="1:21" x14ac:dyDescent="0.25">
      <c r="A1174" t="s">
        <v>60</v>
      </c>
      <c r="B1174" t="s">
        <v>61</v>
      </c>
      <c r="C1174" t="s">
        <v>196</v>
      </c>
      <c r="D1174" t="s">
        <v>345</v>
      </c>
      <c r="E1174" t="s">
        <v>10</v>
      </c>
      <c r="F1174" t="s">
        <v>346</v>
      </c>
      <c r="G1174" s="9">
        <v>68.84</v>
      </c>
      <c r="H1174" s="9">
        <v>10.326000000000001</v>
      </c>
      <c r="I1174">
        <v>10.326000000000001</v>
      </c>
      <c r="J1174">
        <v>6.8840000000000003</v>
      </c>
      <c r="K1174">
        <v>17.21</v>
      </c>
      <c r="L1174">
        <v>13.768000000000001</v>
      </c>
      <c r="M1174">
        <v>10.326000000000001</v>
      </c>
      <c r="O1174">
        <v>201811</v>
      </c>
      <c r="P1174">
        <v>201812</v>
      </c>
      <c r="Q1174" s="9">
        <f t="shared" si="38"/>
        <v>0</v>
      </c>
      <c r="R1174">
        <v>2018</v>
      </c>
      <c r="S1174">
        <v>2018</v>
      </c>
      <c r="T1174" t="s">
        <v>281</v>
      </c>
      <c r="U1174" s="14">
        <f t="shared" si="37"/>
        <v>10.326000000000001</v>
      </c>
    </row>
    <row r="1175" spans="1:21" x14ac:dyDescent="0.25">
      <c r="A1175" t="s">
        <v>60</v>
      </c>
      <c r="B1175" t="s">
        <v>61</v>
      </c>
      <c r="C1175" t="s">
        <v>166</v>
      </c>
      <c r="D1175" t="s">
        <v>347</v>
      </c>
      <c r="E1175" t="s">
        <v>10</v>
      </c>
      <c r="F1175" t="s">
        <v>348</v>
      </c>
      <c r="G1175" s="9">
        <v>83.12</v>
      </c>
      <c r="H1175" s="9">
        <v>12.468</v>
      </c>
      <c r="I1175">
        <v>12.468</v>
      </c>
      <c r="J1175">
        <v>8.3119999999999994</v>
      </c>
      <c r="K1175">
        <v>20.78</v>
      </c>
      <c r="L1175">
        <v>16.623999999999999</v>
      </c>
      <c r="M1175">
        <v>12.468</v>
      </c>
      <c r="O1175">
        <v>201811</v>
      </c>
      <c r="P1175">
        <v>201812</v>
      </c>
      <c r="Q1175" s="9">
        <f t="shared" si="38"/>
        <v>0</v>
      </c>
      <c r="R1175">
        <v>2018</v>
      </c>
      <c r="S1175">
        <v>2018</v>
      </c>
      <c r="T1175" t="s">
        <v>281</v>
      </c>
      <c r="U1175" s="14">
        <f t="shared" si="37"/>
        <v>12.468</v>
      </c>
    </row>
    <row r="1176" spans="1:21" x14ac:dyDescent="0.25">
      <c r="A1176" t="s">
        <v>60</v>
      </c>
      <c r="B1176" t="s">
        <v>61</v>
      </c>
      <c r="C1176" t="s">
        <v>112</v>
      </c>
      <c r="D1176" t="s">
        <v>113</v>
      </c>
      <c r="E1176" t="s">
        <v>10</v>
      </c>
      <c r="F1176" t="s">
        <v>114</v>
      </c>
      <c r="G1176" s="9">
        <v>3300000</v>
      </c>
      <c r="H1176" s="9">
        <v>495000</v>
      </c>
      <c r="I1176">
        <v>495000</v>
      </c>
      <c r="J1176">
        <v>330000</v>
      </c>
      <c r="K1176">
        <v>825000</v>
      </c>
      <c r="L1176">
        <v>660000</v>
      </c>
      <c r="M1176">
        <v>495000</v>
      </c>
      <c r="O1176">
        <v>201811</v>
      </c>
      <c r="P1176">
        <v>201812</v>
      </c>
      <c r="Q1176" s="9">
        <f t="shared" si="38"/>
        <v>0</v>
      </c>
      <c r="R1176">
        <v>2018</v>
      </c>
      <c r="S1176">
        <v>2018</v>
      </c>
      <c r="T1176" t="s">
        <v>280</v>
      </c>
      <c r="U1176" s="14">
        <f t="shared" si="37"/>
        <v>495000</v>
      </c>
    </row>
    <row r="1177" spans="1:21" x14ac:dyDescent="0.25">
      <c r="A1177" t="s">
        <v>60</v>
      </c>
      <c r="B1177" t="s">
        <v>61</v>
      </c>
      <c r="C1177" t="s">
        <v>452</v>
      </c>
      <c r="D1177" t="s">
        <v>453</v>
      </c>
      <c r="E1177" t="s">
        <v>10</v>
      </c>
      <c r="F1177" t="s">
        <v>454</v>
      </c>
      <c r="G1177" s="9">
        <v>-710.7</v>
      </c>
      <c r="H1177" s="9">
        <v>-106.605</v>
      </c>
      <c r="I1177">
        <v>-106.605</v>
      </c>
      <c r="J1177">
        <v>-71.069999999999993</v>
      </c>
      <c r="K1177">
        <v>-177.67500000000001</v>
      </c>
      <c r="L1177">
        <v>-142.13999999999999</v>
      </c>
      <c r="M1177">
        <v>-106.605</v>
      </c>
      <c r="O1177">
        <v>201811</v>
      </c>
      <c r="P1177">
        <v>201812</v>
      </c>
      <c r="Q1177" s="9">
        <f t="shared" si="38"/>
        <v>0</v>
      </c>
      <c r="R1177">
        <v>2018</v>
      </c>
      <c r="S1177">
        <v>2018</v>
      </c>
      <c r="T1177" t="s">
        <v>281</v>
      </c>
      <c r="U1177" s="14">
        <f t="shared" si="37"/>
        <v>-106.605</v>
      </c>
    </row>
    <row r="1178" spans="1:21" x14ac:dyDescent="0.25">
      <c r="A1178" t="s">
        <v>60</v>
      </c>
      <c r="B1178" t="s">
        <v>61</v>
      </c>
      <c r="C1178" t="s">
        <v>524</v>
      </c>
      <c r="D1178" t="s">
        <v>525</v>
      </c>
      <c r="E1178" t="s">
        <v>10</v>
      </c>
      <c r="F1178" t="s">
        <v>526</v>
      </c>
      <c r="G1178" s="9">
        <v>21075.93</v>
      </c>
      <c r="H1178" s="9">
        <v>3161.3895000000002</v>
      </c>
      <c r="I1178">
        <v>3161.3895000000002</v>
      </c>
      <c r="J1178">
        <v>2107.5929999999998</v>
      </c>
      <c r="K1178">
        <v>5268.9825000000001</v>
      </c>
      <c r="L1178">
        <v>4215.1859999999997</v>
      </c>
      <c r="M1178">
        <v>3161.3895000000002</v>
      </c>
      <c r="O1178">
        <v>201811</v>
      </c>
      <c r="P1178">
        <v>201812</v>
      </c>
      <c r="Q1178" s="9">
        <f t="shared" si="38"/>
        <v>0</v>
      </c>
      <c r="R1178">
        <v>2018</v>
      </c>
      <c r="S1178">
        <v>2018</v>
      </c>
      <c r="T1178" t="s">
        <v>281</v>
      </c>
      <c r="U1178" s="14">
        <f t="shared" si="37"/>
        <v>3161.3895000000002</v>
      </c>
    </row>
    <row r="1179" spans="1:21" x14ac:dyDescent="0.25">
      <c r="A1179" t="s">
        <v>60</v>
      </c>
      <c r="B1179" t="s">
        <v>61</v>
      </c>
      <c r="C1179" t="s">
        <v>473</v>
      </c>
      <c r="D1179" t="s">
        <v>474</v>
      </c>
      <c r="E1179" t="s">
        <v>10</v>
      </c>
      <c r="F1179" t="s">
        <v>475</v>
      </c>
      <c r="G1179" s="9">
        <v>68000</v>
      </c>
      <c r="H1179" s="9">
        <v>10200</v>
      </c>
      <c r="I1179">
        <v>10200</v>
      </c>
      <c r="J1179">
        <v>6800</v>
      </c>
      <c r="K1179">
        <v>17000</v>
      </c>
      <c r="L1179">
        <v>13600</v>
      </c>
      <c r="M1179">
        <v>10200</v>
      </c>
      <c r="O1179">
        <v>201811</v>
      </c>
      <c r="P1179">
        <v>201812</v>
      </c>
      <c r="Q1179" s="9">
        <f t="shared" si="38"/>
        <v>0</v>
      </c>
      <c r="R1179">
        <v>2018</v>
      </c>
      <c r="S1179">
        <v>2018</v>
      </c>
      <c r="T1179" t="s">
        <v>281</v>
      </c>
      <c r="U1179" s="14">
        <f t="shared" si="37"/>
        <v>10200</v>
      </c>
    </row>
    <row r="1180" spans="1:21" x14ac:dyDescent="0.25">
      <c r="A1180" t="s">
        <v>60</v>
      </c>
      <c r="B1180" t="s">
        <v>61</v>
      </c>
      <c r="C1180" t="s">
        <v>382</v>
      </c>
      <c r="D1180" t="s">
        <v>383</v>
      </c>
      <c r="E1180" t="s">
        <v>10</v>
      </c>
      <c r="F1180" t="s">
        <v>384</v>
      </c>
      <c r="G1180" s="9">
        <v>716.83</v>
      </c>
      <c r="H1180" s="9">
        <v>107.5245</v>
      </c>
      <c r="I1180">
        <v>107.5245</v>
      </c>
      <c r="J1180">
        <v>71.683000000000007</v>
      </c>
      <c r="K1180">
        <v>179.20750000000001</v>
      </c>
      <c r="L1180">
        <v>143.36600000000001</v>
      </c>
      <c r="M1180">
        <v>107.5245</v>
      </c>
      <c r="O1180">
        <v>201811</v>
      </c>
      <c r="P1180">
        <v>201812</v>
      </c>
      <c r="Q1180" s="9">
        <f t="shared" si="38"/>
        <v>0</v>
      </c>
      <c r="R1180">
        <v>2018</v>
      </c>
      <c r="S1180">
        <v>2018</v>
      </c>
      <c r="T1180" t="s">
        <v>281</v>
      </c>
      <c r="U1180" s="14">
        <f t="shared" si="37"/>
        <v>107.5245</v>
      </c>
    </row>
    <row r="1181" spans="1:21" x14ac:dyDescent="0.25">
      <c r="A1181" t="s">
        <v>60</v>
      </c>
      <c r="B1181" t="s">
        <v>61</v>
      </c>
      <c r="C1181" t="s">
        <v>476</v>
      </c>
      <c r="D1181" t="s">
        <v>386</v>
      </c>
      <c r="E1181" t="s">
        <v>10</v>
      </c>
      <c r="F1181" t="s">
        <v>387</v>
      </c>
      <c r="G1181" s="9">
        <v>19848.75</v>
      </c>
      <c r="H1181" s="9">
        <v>2977.3125</v>
      </c>
      <c r="I1181">
        <v>2977.3125</v>
      </c>
      <c r="J1181">
        <v>1984.875</v>
      </c>
      <c r="K1181">
        <v>4962.1875</v>
      </c>
      <c r="L1181">
        <v>3969.75</v>
      </c>
      <c r="M1181">
        <v>2977.3125</v>
      </c>
      <c r="O1181">
        <v>201811</v>
      </c>
      <c r="P1181">
        <v>201812</v>
      </c>
      <c r="Q1181" s="9">
        <f t="shared" si="38"/>
        <v>0</v>
      </c>
      <c r="R1181">
        <v>2018</v>
      </c>
      <c r="S1181">
        <v>2018</v>
      </c>
      <c r="T1181" t="s">
        <v>281</v>
      </c>
      <c r="U1181" s="14">
        <f t="shared" si="37"/>
        <v>2977.3125</v>
      </c>
    </row>
    <row r="1182" spans="1:21" x14ac:dyDescent="0.25">
      <c r="A1182" t="s">
        <v>60</v>
      </c>
      <c r="B1182" t="s">
        <v>61</v>
      </c>
      <c r="C1182" t="s">
        <v>493</v>
      </c>
      <c r="D1182" t="s">
        <v>494</v>
      </c>
      <c r="E1182" t="s">
        <v>10</v>
      </c>
      <c r="F1182" t="s">
        <v>495</v>
      </c>
      <c r="G1182" s="9">
        <v>12420.87</v>
      </c>
      <c r="H1182" s="9">
        <v>1863.1305</v>
      </c>
      <c r="I1182">
        <v>1863.1305</v>
      </c>
      <c r="J1182">
        <v>1242.087</v>
      </c>
      <c r="K1182">
        <v>3105.2175000000002</v>
      </c>
      <c r="L1182">
        <v>2484.174</v>
      </c>
      <c r="M1182">
        <v>1863.1305</v>
      </c>
      <c r="O1182">
        <v>201811</v>
      </c>
      <c r="P1182">
        <v>201812</v>
      </c>
      <c r="Q1182" s="9">
        <f t="shared" si="38"/>
        <v>0</v>
      </c>
      <c r="R1182">
        <v>2018</v>
      </c>
      <c r="S1182">
        <v>2018</v>
      </c>
      <c r="T1182" t="s">
        <v>281</v>
      </c>
      <c r="U1182" s="14">
        <f t="shared" si="37"/>
        <v>1863.1305</v>
      </c>
    </row>
    <row r="1183" spans="1:21" x14ac:dyDescent="0.25">
      <c r="A1183" t="s">
        <v>60</v>
      </c>
      <c r="B1183" t="s">
        <v>61</v>
      </c>
      <c r="C1183" t="s">
        <v>545</v>
      </c>
      <c r="D1183" t="s">
        <v>389</v>
      </c>
      <c r="E1183" t="s">
        <v>10</v>
      </c>
      <c r="F1183" t="s">
        <v>390</v>
      </c>
      <c r="G1183" s="9">
        <v>10593.13</v>
      </c>
      <c r="H1183" s="9">
        <v>1588.9694999999999</v>
      </c>
      <c r="I1183">
        <v>1588.9694999999999</v>
      </c>
      <c r="J1183">
        <v>1059.3130000000001</v>
      </c>
      <c r="K1183">
        <v>2648.2824999999998</v>
      </c>
      <c r="L1183">
        <v>2118.6260000000002</v>
      </c>
      <c r="M1183">
        <v>1588.9694999999999</v>
      </c>
      <c r="N1183" s="9">
        <v>1588.9694999999999</v>
      </c>
      <c r="O1183">
        <v>201811</v>
      </c>
      <c r="P1183">
        <v>201812</v>
      </c>
      <c r="Q1183" s="9">
        <f t="shared" si="38"/>
        <v>-1588.9694999999999</v>
      </c>
      <c r="R1183">
        <v>2018</v>
      </c>
      <c r="S1183">
        <v>2018</v>
      </c>
      <c r="T1183" t="s">
        <v>281</v>
      </c>
      <c r="U1183" s="14">
        <f t="shared" si="37"/>
        <v>0</v>
      </c>
    </row>
    <row r="1184" spans="1:21" x14ac:dyDescent="0.25">
      <c r="A1184" t="s">
        <v>60</v>
      </c>
      <c r="B1184" t="s">
        <v>61</v>
      </c>
      <c r="C1184" t="s">
        <v>512</v>
      </c>
      <c r="D1184" t="s">
        <v>395</v>
      </c>
      <c r="E1184" t="s">
        <v>10</v>
      </c>
      <c r="F1184" t="s">
        <v>396</v>
      </c>
      <c r="G1184" s="9">
        <v>26061.57</v>
      </c>
      <c r="H1184" s="9">
        <v>3909.2354999999998</v>
      </c>
      <c r="I1184">
        <v>3909.2354999999998</v>
      </c>
      <c r="J1184">
        <v>2606.1570000000002</v>
      </c>
      <c r="K1184">
        <v>6515.3924999999999</v>
      </c>
      <c r="L1184">
        <v>5212.3140000000003</v>
      </c>
      <c r="M1184">
        <v>3909.2354999999998</v>
      </c>
      <c r="O1184">
        <v>201811</v>
      </c>
      <c r="P1184">
        <v>201812</v>
      </c>
      <c r="Q1184" s="9">
        <f t="shared" si="38"/>
        <v>0</v>
      </c>
      <c r="R1184">
        <v>2018</v>
      </c>
      <c r="S1184">
        <v>2018</v>
      </c>
      <c r="T1184" t="s">
        <v>281</v>
      </c>
      <c r="U1184" s="14">
        <f t="shared" si="37"/>
        <v>3909.2354999999998</v>
      </c>
    </row>
    <row r="1185" spans="1:21" x14ac:dyDescent="0.25">
      <c r="A1185" t="s">
        <v>60</v>
      </c>
      <c r="B1185" t="s">
        <v>61</v>
      </c>
      <c r="C1185" t="s">
        <v>463</v>
      </c>
      <c r="D1185" t="s">
        <v>464</v>
      </c>
      <c r="E1185" t="s">
        <v>10</v>
      </c>
      <c r="F1185" t="s">
        <v>465</v>
      </c>
      <c r="G1185" s="9">
        <v>691.2</v>
      </c>
      <c r="H1185" s="9">
        <v>103.68</v>
      </c>
      <c r="I1185">
        <v>103.68</v>
      </c>
      <c r="J1185">
        <v>69.12</v>
      </c>
      <c r="K1185">
        <v>172.8</v>
      </c>
      <c r="L1185">
        <v>138.24</v>
      </c>
      <c r="M1185">
        <v>103.68</v>
      </c>
      <c r="O1185">
        <v>201811</v>
      </c>
      <c r="P1185">
        <v>201812</v>
      </c>
      <c r="Q1185" s="9">
        <f t="shared" si="38"/>
        <v>0</v>
      </c>
      <c r="R1185">
        <v>2018</v>
      </c>
      <c r="S1185">
        <v>2018</v>
      </c>
      <c r="T1185" t="s">
        <v>281</v>
      </c>
      <c r="U1185" s="14">
        <f t="shared" si="37"/>
        <v>103.68</v>
      </c>
    </row>
    <row r="1186" spans="1:21" x14ac:dyDescent="0.25">
      <c r="A1186" t="s">
        <v>60</v>
      </c>
      <c r="B1186" t="s">
        <v>61</v>
      </c>
      <c r="C1186" t="s">
        <v>54</v>
      </c>
      <c r="D1186" t="s">
        <v>55</v>
      </c>
      <c r="E1186" t="s">
        <v>10</v>
      </c>
      <c r="F1186" t="s">
        <v>56</v>
      </c>
      <c r="G1186" s="9">
        <v>1629408.49</v>
      </c>
      <c r="H1186" s="9">
        <v>244411.27350000001</v>
      </c>
      <c r="I1186">
        <v>244411.27350000001</v>
      </c>
      <c r="J1186">
        <v>162940.84899999999</v>
      </c>
      <c r="K1186">
        <v>407352.1225</v>
      </c>
      <c r="L1186">
        <v>325881.69799999997</v>
      </c>
      <c r="M1186">
        <v>244411.27350000001</v>
      </c>
      <c r="O1186">
        <v>201811</v>
      </c>
      <c r="P1186">
        <v>201812</v>
      </c>
      <c r="Q1186" s="9">
        <f t="shared" si="38"/>
        <v>0</v>
      </c>
      <c r="R1186">
        <v>2018</v>
      </c>
      <c r="S1186">
        <v>2018</v>
      </c>
      <c r="T1186" t="s">
        <v>281</v>
      </c>
      <c r="U1186" s="14">
        <f t="shared" si="37"/>
        <v>244411.27350000001</v>
      </c>
    </row>
    <row r="1187" spans="1:21" x14ac:dyDescent="0.25">
      <c r="A1187" t="s">
        <v>60</v>
      </c>
      <c r="B1187" t="s">
        <v>61</v>
      </c>
      <c r="C1187" t="s">
        <v>518</v>
      </c>
      <c r="D1187" t="s">
        <v>519</v>
      </c>
      <c r="E1187" t="s">
        <v>10</v>
      </c>
      <c r="F1187" t="s">
        <v>520</v>
      </c>
      <c r="G1187" s="9">
        <v>4587.47</v>
      </c>
      <c r="H1187" s="9">
        <v>688.12049999999999</v>
      </c>
      <c r="I1187">
        <v>688.12049999999999</v>
      </c>
      <c r="J1187">
        <v>458.74700000000001</v>
      </c>
      <c r="K1187">
        <v>1146.8675000000001</v>
      </c>
      <c r="L1187">
        <v>917.49400000000003</v>
      </c>
      <c r="M1187">
        <v>688.12049999999999</v>
      </c>
      <c r="O1187">
        <v>201811</v>
      </c>
      <c r="P1187">
        <v>201812</v>
      </c>
      <c r="Q1187" s="9">
        <f t="shared" si="38"/>
        <v>0</v>
      </c>
      <c r="R1187">
        <v>2018</v>
      </c>
      <c r="S1187">
        <v>2018</v>
      </c>
      <c r="T1187" t="s">
        <v>281</v>
      </c>
      <c r="U1187" s="14">
        <f t="shared" si="37"/>
        <v>688.12049999999999</v>
      </c>
    </row>
    <row r="1188" spans="1:21" x14ac:dyDescent="0.25">
      <c r="A1188" t="s">
        <v>60</v>
      </c>
      <c r="B1188" t="s">
        <v>61</v>
      </c>
      <c r="C1188" t="s">
        <v>530</v>
      </c>
      <c r="D1188" t="s">
        <v>531</v>
      </c>
      <c r="E1188" t="s">
        <v>10</v>
      </c>
      <c r="F1188" t="s">
        <v>532</v>
      </c>
      <c r="G1188" s="9">
        <v>32.880000000000003</v>
      </c>
      <c r="H1188" s="9">
        <v>4.9320000000000004</v>
      </c>
      <c r="I1188">
        <v>4.9320000000000004</v>
      </c>
      <c r="J1188">
        <v>3.2879999999999998</v>
      </c>
      <c r="K1188">
        <v>8.2200000000000006</v>
      </c>
      <c r="L1188">
        <v>6.5759999999999996</v>
      </c>
      <c r="M1188">
        <v>4.9320000000000004</v>
      </c>
      <c r="N1188" s="9">
        <v>4.9320000000000004</v>
      </c>
      <c r="O1188">
        <v>201811</v>
      </c>
      <c r="P1188">
        <v>201812</v>
      </c>
      <c r="Q1188" s="9">
        <f t="shared" si="38"/>
        <v>-4.9320000000000004</v>
      </c>
      <c r="R1188">
        <v>2018</v>
      </c>
      <c r="S1188">
        <v>2018</v>
      </c>
      <c r="T1188" t="s">
        <v>281</v>
      </c>
      <c r="U1188" s="14">
        <f t="shared" si="37"/>
        <v>0</v>
      </c>
    </row>
    <row r="1189" spans="1:21" x14ac:dyDescent="0.25">
      <c r="A1189" t="s">
        <v>6</v>
      </c>
      <c r="B1189" t="s">
        <v>7</v>
      </c>
      <c r="C1189" t="s">
        <v>539</v>
      </c>
      <c r="D1189" t="s">
        <v>540</v>
      </c>
      <c r="E1189" t="s">
        <v>10</v>
      </c>
      <c r="F1189" t="s">
        <v>541</v>
      </c>
      <c r="G1189" s="9">
        <v>38368.15</v>
      </c>
      <c r="H1189" s="9">
        <v>5755.2224999999999</v>
      </c>
      <c r="I1189">
        <v>5755.2224999999999</v>
      </c>
      <c r="J1189">
        <v>3836.8150000000001</v>
      </c>
      <c r="K1189">
        <v>9592.0375000000004</v>
      </c>
      <c r="L1189">
        <v>7673.63</v>
      </c>
      <c r="M1189">
        <v>5755.2224999999999</v>
      </c>
      <c r="O1189">
        <v>201812</v>
      </c>
      <c r="P1189">
        <v>201901</v>
      </c>
      <c r="Q1189" s="9">
        <f t="shared" si="38"/>
        <v>0</v>
      </c>
      <c r="R1189">
        <v>2018</v>
      </c>
      <c r="S1189">
        <v>2019</v>
      </c>
      <c r="T1189" t="s">
        <v>281</v>
      </c>
      <c r="U1189" s="14">
        <f t="shared" si="37"/>
        <v>5755.2224999999999</v>
      </c>
    </row>
    <row r="1190" spans="1:21" x14ac:dyDescent="0.25">
      <c r="A1190" t="s">
        <v>6</v>
      </c>
      <c r="B1190" t="s">
        <v>7</v>
      </c>
      <c r="C1190" t="s">
        <v>442</v>
      </c>
      <c r="D1190" t="s">
        <v>443</v>
      </c>
      <c r="E1190" t="s">
        <v>10</v>
      </c>
      <c r="F1190" t="s">
        <v>444</v>
      </c>
      <c r="G1190" s="9">
        <v>4076.43</v>
      </c>
      <c r="H1190" s="9">
        <v>611.46450000000004</v>
      </c>
      <c r="I1190">
        <v>611.46450000000004</v>
      </c>
      <c r="J1190">
        <v>407.64299999999997</v>
      </c>
      <c r="K1190">
        <v>1019.1075</v>
      </c>
      <c r="L1190">
        <v>815.28599999999994</v>
      </c>
      <c r="M1190">
        <v>611.46450000000004</v>
      </c>
      <c r="O1190">
        <v>201812</v>
      </c>
      <c r="P1190">
        <v>201901</v>
      </c>
      <c r="Q1190" s="9">
        <f t="shared" si="38"/>
        <v>0</v>
      </c>
      <c r="R1190">
        <v>2018</v>
      </c>
      <c r="S1190">
        <v>2019</v>
      </c>
      <c r="T1190" t="s">
        <v>281</v>
      </c>
      <c r="U1190" s="14">
        <f t="shared" si="37"/>
        <v>611.46450000000004</v>
      </c>
    </row>
    <row r="1191" spans="1:21" x14ac:dyDescent="0.25">
      <c r="A1191" t="s">
        <v>6</v>
      </c>
      <c r="B1191" t="s">
        <v>7</v>
      </c>
      <c r="C1191" t="s">
        <v>445</v>
      </c>
      <c r="D1191" t="s">
        <v>301</v>
      </c>
      <c r="E1191" t="s">
        <v>10</v>
      </c>
      <c r="F1191" t="s">
        <v>302</v>
      </c>
      <c r="G1191" s="9">
        <v>20527.97</v>
      </c>
      <c r="H1191" s="9">
        <v>3079.1954999999998</v>
      </c>
      <c r="I1191">
        <v>3079.1954999999998</v>
      </c>
      <c r="J1191">
        <v>2052.797</v>
      </c>
      <c r="K1191">
        <v>5131.9925000000003</v>
      </c>
      <c r="L1191">
        <v>4105.5940000000001</v>
      </c>
      <c r="M1191">
        <v>3079.1954999999998</v>
      </c>
      <c r="O1191">
        <v>201812</v>
      </c>
      <c r="P1191">
        <v>201901</v>
      </c>
      <c r="Q1191" s="9">
        <f t="shared" si="38"/>
        <v>0</v>
      </c>
      <c r="R1191">
        <v>2018</v>
      </c>
      <c r="S1191">
        <v>2019</v>
      </c>
      <c r="T1191" t="s">
        <v>281</v>
      </c>
      <c r="U1191" s="14">
        <f t="shared" si="37"/>
        <v>3079.1954999999998</v>
      </c>
    </row>
    <row r="1192" spans="1:21" x14ac:dyDescent="0.25">
      <c r="A1192" t="s">
        <v>6</v>
      </c>
      <c r="B1192" t="s">
        <v>7</v>
      </c>
      <c r="C1192" t="s">
        <v>521</v>
      </c>
      <c r="D1192" t="s">
        <v>522</v>
      </c>
      <c r="E1192" t="s">
        <v>10</v>
      </c>
      <c r="F1192" t="s">
        <v>523</v>
      </c>
      <c r="G1192" s="9">
        <v>73039.69</v>
      </c>
      <c r="H1192" s="9">
        <v>10955.9535</v>
      </c>
      <c r="I1192">
        <v>10955.9535</v>
      </c>
      <c r="J1192">
        <v>7303.9690000000001</v>
      </c>
      <c r="K1192">
        <v>18259.922500000001</v>
      </c>
      <c r="L1192">
        <v>14607.938</v>
      </c>
      <c r="M1192">
        <v>10955.9535</v>
      </c>
      <c r="N1192" s="9">
        <v>10955.9535</v>
      </c>
      <c r="O1192">
        <v>201812</v>
      </c>
      <c r="P1192">
        <v>201901</v>
      </c>
      <c r="Q1192" s="9">
        <f t="shared" si="38"/>
        <v>-10955.9535</v>
      </c>
      <c r="R1192">
        <v>2018</v>
      </c>
      <c r="S1192">
        <v>2019</v>
      </c>
      <c r="T1192" t="s">
        <v>281</v>
      </c>
      <c r="U1192" s="14">
        <f t="shared" si="37"/>
        <v>0</v>
      </c>
    </row>
    <row r="1193" spans="1:21" x14ac:dyDescent="0.25">
      <c r="A1193" t="s">
        <v>6</v>
      </c>
      <c r="B1193" t="s">
        <v>7</v>
      </c>
      <c r="C1193" t="s">
        <v>480</v>
      </c>
      <c r="D1193" t="s">
        <v>481</v>
      </c>
      <c r="E1193" t="s">
        <v>10</v>
      </c>
      <c r="F1193" t="s">
        <v>482</v>
      </c>
      <c r="G1193" s="9">
        <v>18357.73</v>
      </c>
      <c r="H1193" s="9">
        <v>2753.6595000000002</v>
      </c>
      <c r="I1193">
        <v>2753.6595000000002</v>
      </c>
      <c r="J1193">
        <v>1835.7729999999999</v>
      </c>
      <c r="K1193">
        <v>4589.4324999999999</v>
      </c>
      <c r="L1193">
        <v>3671.5459999999998</v>
      </c>
      <c r="M1193">
        <v>2753.6595000000002</v>
      </c>
      <c r="O1193">
        <v>201812</v>
      </c>
      <c r="P1193">
        <v>201901</v>
      </c>
      <c r="Q1193" s="9">
        <f t="shared" si="38"/>
        <v>0</v>
      </c>
      <c r="R1193">
        <v>2018</v>
      </c>
      <c r="S1193">
        <v>2019</v>
      </c>
      <c r="T1193" t="s">
        <v>281</v>
      </c>
      <c r="U1193" s="14">
        <f t="shared" si="37"/>
        <v>2753.6595000000002</v>
      </c>
    </row>
    <row r="1194" spans="1:21" x14ac:dyDescent="0.25">
      <c r="A1194" t="s">
        <v>6</v>
      </c>
      <c r="B1194" t="s">
        <v>7</v>
      </c>
      <c r="C1194" t="s">
        <v>470</v>
      </c>
      <c r="D1194" t="s">
        <v>483</v>
      </c>
      <c r="E1194" t="s">
        <v>10</v>
      </c>
      <c r="F1194" t="s">
        <v>484</v>
      </c>
      <c r="G1194" s="9">
        <v>233080.22</v>
      </c>
      <c r="H1194" s="9">
        <v>34962.033000000003</v>
      </c>
      <c r="I1194">
        <v>34962.033000000003</v>
      </c>
      <c r="J1194">
        <v>23308.022000000001</v>
      </c>
      <c r="K1194">
        <v>58270.055</v>
      </c>
      <c r="L1194">
        <v>46616.044000000002</v>
      </c>
      <c r="M1194">
        <v>34962.033000000003</v>
      </c>
      <c r="O1194">
        <v>201812</v>
      </c>
      <c r="P1194">
        <v>201901</v>
      </c>
      <c r="Q1194" s="9">
        <f t="shared" si="38"/>
        <v>0</v>
      </c>
      <c r="R1194">
        <v>2018</v>
      </c>
      <c r="S1194">
        <v>2019</v>
      </c>
      <c r="T1194" t="s">
        <v>281</v>
      </c>
      <c r="U1194" s="14">
        <f t="shared" si="37"/>
        <v>34962.033000000003</v>
      </c>
    </row>
    <row r="1195" spans="1:21" x14ac:dyDescent="0.25">
      <c r="A1195" t="s">
        <v>6</v>
      </c>
      <c r="B1195" t="s">
        <v>7</v>
      </c>
      <c r="C1195" t="s">
        <v>446</v>
      </c>
      <c r="D1195" t="s">
        <v>485</v>
      </c>
      <c r="E1195" t="s">
        <v>10</v>
      </c>
      <c r="F1195" t="s">
        <v>486</v>
      </c>
      <c r="G1195" s="9">
        <v>1361.97</v>
      </c>
      <c r="H1195" s="9">
        <v>204.2955</v>
      </c>
      <c r="I1195">
        <v>204.2955</v>
      </c>
      <c r="J1195">
        <v>136.197</v>
      </c>
      <c r="K1195">
        <v>340.49250000000001</v>
      </c>
      <c r="L1195">
        <v>272.39400000000001</v>
      </c>
      <c r="M1195">
        <v>204.2955</v>
      </c>
      <c r="O1195">
        <v>201812</v>
      </c>
      <c r="P1195">
        <v>201901</v>
      </c>
      <c r="Q1195" s="9">
        <f t="shared" si="38"/>
        <v>0</v>
      </c>
      <c r="R1195">
        <v>2018</v>
      </c>
      <c r="S1195">
        <v>2019</v>
      </c>
      <c r="T1195" t="s">
        <v>281</v>
      </c>
      <c r="U1195" s="14">
        <f t="shared" si="37"/>
        <v>204.2955</v>
      </c>
    </row>
    <row r="1196" spans="1:21" x14ac:dyDescent="0.25">
      <c r="A1196" t="s">
        <v>6</v>
      </c>
      <c r="B1196" t="s">
        <v>7</v>
      </c>
      <c r="C1196" t="s">
        <v>533</v>
      </c>
      <c r="D1196" t="s">
        <v>534</v>
      </c>
      <c r="E1196" t="s">
        <v>10</v>
      </c>
      <c r="F1196" t="s">
        <v>535</v>
      </c>
      <c r="G1196" s="9">
        <v>37548.76</v>
      </c>
      <c r="H1196" s="9">
        <v>5632.3140000000003</v>
      </c>
      <c r="I1196">
        <v>5632.3140000000003</v>
      </c>
      <c r="J1196">
        <v>3754.8760000000002</v>
      </c>
      <c r="K1196">
        <v>9387.19</v>
      </c>
      <c r="L1196">
        <v>7509.7520000000004</v>
      </c>
      <c r="M1196">
        <v>5632.3140000000003</v>
      </c>
      <c r="O1196">
        <v>201812</v>
      </c>
      <c r="P1196">
        <v>201901</v>
      </c>
      <c r="Q1196" s="9">
        <f t="shared" si="38"/>
        <v>0</v>
      </c>
      <c r="R1196">
        <v>2018</v>
      </c>
      <c r="S1196">
        <v>2019</v>
      </c>
      <c r="T1196" t="s">
        <v>281</v>
      </c>
      <c r="U1196" s="14">
        <f t="shared" si="37"/>
        <v>5632.3140000000003</v>
      </c>
    </row>
    <row r="1197" spans="1:21" x14ac:dyDescent="0.25">
      <c r="A1197" t="s">
        <v>6</v>
      </c>
      <c r="B1197" t="s">
        <v>7</v>
      </c>
      <c r="C1197" t="s">
        <v>456</v>
      </c>
      <c r="D1197" t="s">
        <v>320</v>
      </c>
      <c r="E1197" t="s">
        <v>10</v>
      </c>
      <c r="F1197" t="s">
        <v>321</v>
      </c>
      <c r="G1197" s="9">
        <v>17056.439999999999</v>
      </c>
      <c r="H1197" s="9">
        <v>2558.4659999999999</v>
      </c>
      <c r="I1197">
        <v>2558.4659999999999</v>
      </c>
      <c r="J1197">
        <v>1705.644</v>
      </c>
      <c r="K1197">
        <v>4264.1099999999997</v>
      </c>
      <c r="L1197">
        <v>3411.288</v>
      </c>
      <c r="M1197">
        <v>2558.4659999999999</v>
      </c>
      <c r="O1197">
        <v>201812</v>
      </c>
      <c r="P1197">
        <v>201901</v>
      </c>
      <c r="Q1197" s="9">
        <f t="shared" si="38"/>
        <v>0</v>
      </c>
      <c r="R1197">
        <v>2018</v>
      </c>
      <c r="S1197">
        <v>2019</v>
      </c>
      <c r="T1197" t="s">
        <v>281</v>
      </c>
      <c r="U1197" s="14">
        <f t="shared" si="37"/>
        <v>2558.4659999999999</v>
      </c>
    </row>
    <row r="1198" spans="1:21" x14ac:dyDescent="0.25">
      <c r="A1198" t="s">
        <v>6</v>
      </c>
      <c r="B1198" t="s">
        <v>7</v>
      </c>
      <c r="C1198" t="s">
        <v>499</v>
      </c>
      <c r="D1198" t="s">
        <v>330</v>
      </c>
      <c r="E1198" t="s">
        <v>10</v>
      </c>
      <c r="F1198" t="s">
        <v>331</v>
      </c>
      <c r="G1198" s="9">
        <v>9198.6200000000008</v>
      </c>
      <c r="H1198" s="9">
        <v>1379.7929999999999</v>
      </c>
      <c r="I1198">
        <v>1379.7929999999999</v>
      </c>
      <c r="J1198">
        <v>919.86199999999997</v>
      </c>
      <c r="K1198">
        <v>2299.6550000000002</v>
      </c>
      <c r="L1198">
        <v>1839.7239999999999</v>
      </c>
      <c r="M1198">
        <v>1379.7929999999999</v>
      </c>
      <c r="O1198">
        <v>201812</v>
      </c>
      <c r="P1198">
        <v>201901</v>
      </c>
      <c r="Q1198" s="9">
        <f t="shared" si="38"/>
        <v>0</v>
      </c>
      <c r="R1198">
        <v>2018</v>
      </c>
      <c r="S1198">
        <v>2019</v>
      </c>
      <c r="T1198" t="s">
        <v>281</v>
      </c>
      <c r="U1198" s="14">
        <f t="shared" si="37"/>
        <v>1379.7929999999999</v>
      </c>
    </row>
    <row r="1199" spans="1:21" x14ac:dyDescent="0.25">
      <c r="A1199" t="s">
        <v>6</v>
      </c>
      <c r="B1199" t="s">
        <v>7</v>
      </c>
      <c r="C1199" t="s">
        <v>449</v>
      </c>
      <c r="D1199" t="s">
        <v>450</v>
      </c>
      <c r="E1199" t="s">
        <v>10</v>
      </c>
      <c r="F1199" t="s">
        <v>451</v>
      </c>
      <c r="G1199" s="9">
        <v>4366.4799999999996</v>
      </c>
      <c r="H1199" s="9">
        <v>654.97199999999998</v>
      </c>
      <c r="I1199">
        <v>654.97199999999998</v>
      </c>
      <c r="J1199">
        <v>436.64800000000002</v>
      </c>
      <c r="K1199">
        <v>1091.6199999999999</v>
      </c>
      <c r="L1199">
        <v>873.29600000000005</v>
      </c>
      <c r="M1199">
        <v>654.97199999999998</v>
      </c>
      <c r="N1199" s="9">
        <v>654.97199999999998</v>
      </c>
      <c r="O1199">
        <v>201812</v>
      </c>
      <c r="P1199">
        <v>201901</v>
      </c>
      <c r="Q1199" s="9">
        <f t="shared" si="38"/>
        <v>-654.97199999999998</v>
      </c>
      <c r="R1199">
        <v>2018</v>
      </c>
      <c r="S1199">
        <v>2019</v>
      </c>
      <c r="T1199" t="s">
        <v>281</v>
      </c>
      <c r="U1199" s="14">
        <f t="shared" si="37"/>
        <v>0</v>
      </c>
    </row>
    <row r="1200" spans="1:21" x14ac:dyDescent="0.25">
      <c r="A1200" t="s">
        <v>6</v>
      </c>
      <c r="B1200" t="s">
        <v>7</v>
      </c>
      <c r="C1200" t="s">
        <v>487</v>
      </c>
      <c r="D1200" t="s">
        <v>488</v>
      </c>
      <c r="E1200" t="s">
        <v>10</v>
      </c>
      <c r="F1200" t="s">
        <v>489</v>
      </c>
      <c r="G1200" s="9">
        <v>6954.49</v>
      </c>
      <c r="H1200" s="9">
        <v>1043.1735000000001</v>
      </c>
      <c r="I1200">
        <v>1043.1735000000001</v>
      </c>
      <c r="J1200">
        <v>695.44899999999996</v>
      </c>
      <c r="K1200">
        <v>1738.6224999999999</v>
      </c>
      <c r="L1200">
        <v>1390.8979999999999</v>
      </c>
      <c r="M1200">
        <v>1043.1735000000001</v>
      </c>
      <c r="O1200">
        <v>201812</v>
      </c>
      <c r="P1200">
        <v>201901</v>
      </c>
      <c r="Q1200" s="9">
        <f t="shared" si="38"/>
        <v>0</v>
      </c>
      <c r="R1200">
        <v>2018</v>
      </c>
      <c r="S1200">
        <v>2019</v>
      </c>
      <c r="T1200" t="s">
        <v>281</v>
      </c>
      <c r="U1200" s="14">
        <f t="shared" si="37"/>
        <v>1043.1735000000001</v>
      </c>
    </row>
    <row r="1201" spans="1:21" x14ac:dyDescent="0.25">
      <c r="A1201" t="s">
        <v>6</v>
      </c>
      <c r="B1201" t="s">
        <v>7</v>
      </c>
      <c r="C1201" t="s">
        <v>24</v>
      </c>
      <c r="D1201" t="s">
        <v>25</v>
      </c>
      <c r="E1201" t="s">
        <v>10</v>
      </c>
      <c r="F1201" t="s">
        <v>26</v>
      </c>
      <c r="G1201" s="9">
        <v>28766.83</v>
      </c>
      <c r="H1201" s="9">
        <v>4315.0245000000004</v>
      </c>
      <c r="I1201">
        <v>4315.0245000000004</v>
      </c>
      <c r="J1201">
        <v>2876.683</v>
      </c>
      <c r="K1201">
        <v>7191.7075000000004</v>
      </c>
      <c r="L1201">
        <v>5753.366</v>
      </c>
      <c r="M1201">
        <v>4315.0245000000004</v>
      </c>
      <c r="O1201">
        <v>201812</v>
      </c>
      <c r="P1201">
        <v>201901</v>
      </c>
      <c r="Q1201" s="9">
        <f t="shared" si="38"/>
        <v>0</v>
      </c>
      <c r="R1201">
        <v>2018</v>
      </c>
      <c r="S1201">
        <v>2019</v>
      </c>
      <c r="T1201" t="s">
        <v>281</v>
      </c>
      <c r="U1201" s="14">
        <f t="shared" si="37"/>
        <v>4315.0245000000004</v>
      </c>
    </row>
    <row r="1202" spans="1:21" x14ac:dyDescent="0.25">
      <c r="A1202" t="s">
        <v>6</v>
      </c>
      <c r="B1202" t="s">
        <v>7</v>
      </c>
      <c r="C1202" t="s">
        <v>196</v>
      </c>
      <c r="D1202" t="s">
        <v>345</v>
      </c>
      <c r="E1202" t="s">
        <v>10</v>
      </c>
      <c r="F1202" t="s">
        <v>346</v>
      </c>
      <c r="G1202" s="9">
        <v>549736.94999999995</v>
      </c>
      <c r="H1202" s="9">
        <v>82460.542499999996</v>
      </c>
      <c r="I1202">
        <v>82460.542499999996</v>
      </c>
      <c r="J1202">
        <v>54973.695</v>
      </c>
      <c r="K1202">
        <v>137434.23749999999</v>
      </c>
      <c r="L1202">
        <v>109947.39</v>
      </c>
      <c r="M1202">
        <v>82460.542499999996</v>
      </c>
      <c r="O1202">
        <v>201812</v>
      </c>
      <c r="P1202">
        <v>201901</v>
      </c>
      <c r="Q1202" s="9">
        <f t="shared" si="38"/>
        <v>0</v>
      </c>
      <c r="R1202">
        <v>2018</v>
      </c>
      <c r="S1202">
        <v>2019</v>
      </c>
      <c r="T1202" t="s">
        <v>281</v>
      </c>
      <c r="U1202" s="14">
        <f t="shared" si="37"/>
        <v>82460.542499999996</v>
      </c>
    </row>
    <row r="1203" spans="1:21" x14ac:dyDescent="0.25">
      <c r="A1203" t="s">
        <v>6</v>
      </c>
      <c r="B1203" t="s">
        <v>7</v>
      </c>
      <c r="C1203" t="s">
        <v>166</v>
      </c>
      <c r="D1203" t="s">
        <v>347</v>
      </c>
      <c r="E1203" t="s">
        <v>10</v>
      </c>
      <c r="F1203" t="s">
        <v>348</v>
      </c>
      <c r="G1203" s="9">
        <v>29867.5</v>
      </c>
      <c r="H1203" s="9">
        <v>4480.125</v>
      </c>
      <c r="I1203">
        <v>4480.125</v>
      </c>
      <c r="J1203">
        <v>2986.75</v>
      </c>
      <c r="K1203">
        <v>7466.875</v>
      </c>
      <c r="L1203">
        <v>5973.5</v>
      </c>
      <c r="M1203">
        <v>4480.125</v>
      </c>
      <c r="O1203">
        <v>201812</v>
      </c>
      <c r="P1203">
        <v>201901</v>
      </c>
      <c r="Q1203" s="9">
        <f t="shared" si="38"/>
        <v>0</v>
      </c>
      <c r="R1203">
        <v>2018</v>
      </c>
      <c r="S1203">
        <v>2019</v>
      </c>
      <c r="T1203" t="s">
        <v>281</v>
      </c>
      <c r="U1203" s="14">
        <f t="shared" si="37"/>
        <v>4480.125</v>
      </c>
    </row>
    <row r="1204" spans="1:21" x14ac:dyDescent="0.25">
      <c r="A1204" t="s">
        <v>6</v>
      </c>
      <c r="B1204" t="s">
        <v>7</v>
      </c>
      <c r="C1204" t="s">
        <v>506</v>
      </c>
      <c r="D1204" t="s">
        <v>507</v>
      </c>
      <c r="E1204" t="s">
        <v>10</v>
      </c>
      <c r="F1204" t="s">
        <v>508</v>
      </c>
      <c r="G1204" s="9">
        <v>43134.6</v>
      </c>
      <c r="H1204" s="9">
        <v>6470.19</v>
      </c>
      <c r="I1204">
        <v>6470.19</v>
      </c>
      <c r="J1204">
        <v>4313.46</v>
      </c>
      <c r="K1204">
        <v>10783.65</v>
      </c>
      <c r="L1204">
        <v>8626.92</v>
      </c>
      <c r="M1204">
        <v>6470.19</v>
      </c>
      <c r="N1204" s="9">
        <v>6470.19</v>
      </c>
      <c r="O1204">
        <v>201812</v>
      </c>
      <c r="P1204">
        <v>201901</v>
      </c>
      <c r="Q1204" s="9">
        <f t="shared" si="38"/>
        <v>-6470.19</v>
      </c>
      <c r="R1204">
        <v>2018</v>
      </c>
      <c r="S1204">
        <v>2019</v>
      </c>
      <c r="T1204" t="s">
        <v>281</v>
      </c>
      <c r="U1204" s="14">
        <f t="shared" si="37"/>
        <v>0</v>
      </c>
    </row>
    <row r="1205" spans="1:21" x14ac:dyDescent="0.25">
      <c r="A1205" t="s">
        <v>6</v>
      </c>
      <c r="B1205" t="s">
        <v>7</v>
      </c>
      <c r="C1205" t="s">
        <v>500</v>
      </c>
      <c r="D1205" t="s">
        <v>359</v>
      </c>
      <c r="E1205" t="s">
        <v>10</v>
      </c>
      <c r="F1205" t="s">
        <v>360</v>
      </c>
      <c r="G1205" s="9">
        <v>16651.43</v>
      </c>
      <c r="H1205" s="9">
        <v>2497.7145</v>
      </c>
      <c r="I1205">
        <v>2497.7145</v>
      </c>
      <c r="J1205">
        <v>1665.143</v>
      </c>
      <c r="K1205">
        <v>4162.8575000000001</v>
      </c>
      <c r="L1205">
        <v>3330.2860000000001</v>
      </c>
      <c r="M1205">
        <v>2497.7145</v>
      </c>
      <c r="O1205">
        <v>201812</v>
      </c>
      <c r="P1205">
        <v>201901</v>
      </c>
      <c r="Q1205" s="9">
        <f t="shared" si="38"/>
        <v>0</v>
      </c>
      <c r="R1205">
        <v>2018</v>
      </c>
      <c r="S1205">
        <v>2019</v>
      </c>
      <c r="T1205" t="s">
        <v>281</v>
      </c>
      <c r="U1205" s="14">
        <f t="shared" si="37"/>
        <v>2497.7145</v>
      </c>
    </row>
    <row r="1206" spans="1:21" x14ac:dyDescent="0.25">
      <c r="A1206" t="s">
        <v>6</v>
      </c>
      <c r="B1206" t="s">
        <v>7</v>
      </c>
      <c r="C1206" t="s">
        <v>524</v>
      </c>
      <c r="D1206" t="s">
        <v>525</v>
      </c>
      <c r="E1206" t="s">
        <v>10</v>
      </c>
      <c r="F1206" t="s">
        <v>526</v>
      </c>
      <c r="G1206" s="9">
        <v>12290.37</v>
      </c>
      <c r="H1206" s="9">
        <v>1843.5554999999999</v>
      </c>
      <c r="I1206">
        <v>1843.5554999999999</v>
      </c>
      <c r="J1206">
        <v>1229.037</v>
      </c>
      <c r="K1206">
        <v>3072.5925000000002</v>
      </c>
      <c r="L1206">
        <v>2458.0740000000001</v>
      </c>
      <c r="M1206">
        <v>1843.5554999999999</v>
      </c>
      <c r="O1206">
        <v>201812</v>
      </c>
      <c r="P1206">
        <v>201901</v>
      </c>
      <c r="Q1206" s="9">
        <f t="shared" si="38"/>
        <v>0</v>
      </c>
      <c r="R1206">
        <v>2018</v>
      </c>
      <c r="S1206">
        <v>2019</v>
      </c>
      <c r="T1206" t="s">
        <v>281</v>
      </c>
      <c r="U1206" s="14">
        <f t="shared" si="37"/>
        <v>1843.5554999999999</v>
      </c>
    </row>
    <row r="1207" spans="1:21" x14ac:dyDescent="0.25">
      <c r="A1207" t="s">
        <v>6</v>
      </c>
      <c r="B1207" t="s">
        <v>7</v>
      </c>
      <c r="C1207" t="s">
        <v>542</v>
      </c>
      <c r="D1207" t="s">
        <v>543</v>
      </c>
      <c r="E1207" t="s">
        <v>10</v>
      </c>
      <c r="F1207" t="s">
        <v>544</v>
      </c>
      <c r="G1207" s="9">
        <v>33722.47</v>
      </c>
      <c r="H1207" s="9">
        <v>5058.3705</v>
      </c>
      <c r="I1207">
        <v>5058.3705</v>
      </c>
      <c r="J1207">
        <v>3372.2469999999998</v>
      </c>
      <c r="K1207">
        <v>8430.6175000000003</v>
      </c>
      <c r="L1207">
        <v>6744.4939999999997</v>
      </c>
      <c r="M1207">
        <v>5058.3705</v>
      </c>
      <c r="O1207">
        <v>201812</v>
      </c>
      <c r="P1207">
        <v>201901</v>
      </c>
      <c r="Q1207" s="9">
        <f t="shared" si="38"/>
        <v>0</v>
      </c>
      <c r="R1207">
        <v>2018</v>
      </c>
      <c r="S1207">
        <v>2019</v>
      </c>
      <c r="T1207" t="s">
        <v>281</v>
      </c>
      <c r="U1207" s="14">
        <f t="shared" si="37"/>
        <v>5058.3705</v>
      </c>
    </row>
    <row r="1208" spans="1:21" x14ac:dyDescent="0.25">
      <c r="A1208" t="s">
        <v>6</v>
      </c>
      <c r="B1208" t="s">
        <v>7</v>
      </c>
      <c r="C1208" t="s">
        <v>476</v>
      </c>
      <c r="D1208" t="s">
        <v>386</v>
      </c>
      <c r="E1208" t="s">
        <v>10</v>
      </c>
      <c r="F1208" t="s">
        <v>387</v>
      </c>
      <c r="G1208" s="9">
        <v>48750.21</v>
      </c>
      <c r="H1208" s="9">
        <v>7312.5315000000001</v>
      </c>
      <c r="I1208">
        <v>7312.5315000000001</v>
      </c>
      <c r="J1208">
        <v>4875.0209999999997</v>
      </c>
      <c r="K1208">
        <v>12187.5525</v>
      </c>
      <c r="L1208">
        <v>9750.0419999999995</v>
      </c>
      <c r="M1208">
        <v>7312.5315000000001</v>
      </c>
      <c r="O1208">
        <v>201812</v>
      </c>
      <c r="P1208">
        <v>201901</v>
      </c>
      <c r="Q1208" s="9">
        <f t="shared" si="38"/>
        <v>0</v>
      </c>
      <c r="R1208">
        <v>2018</v>
      </c>
      <c r="S1208">
        <v>2019</v>
      </c>
      <c r="T1208" t="s">
        <v>281</v>
      </c>
      <c r="U1208" s="14">
        <f t="shared" si="37"/>
        <v>7312.5315000000001</v>
      </c>
    </row>
    <row r="1209" spans="1:21" x14ac:dyDescent="0.25">
      <c r="A1209" t="s">
        <v>6</v>
      </c>
      <c r="B1209" t="s">
        <v>7</v>
      </c>
      <c r="C1209" t="s">
        <v>493</v>
      </c>
      <c r="D1209" t="s">
        <v>494</v>
      </c>
      <c r="E1209" t="s">
        <v>10</v>
      </c>
      <c r="F1209" t="s">
        <v>495</v>
      </c>
      <c r="G1209" s="9">
        <v>2244.7399999999998</v>
      </c>
      <c r="H1209" s="9">
        <v>336.71100000000001</v>
      </c>
      <c r="I1209">
        <v>336.71100000000001</v>
      </c>
      <c r="J1209">
        <v>224.47399999999999</v>
      </c>
      <c r="K1209">
        <v>561.18499999999995</v>
      </c>
      <c r="L1209">
        <v>448.94799999999998</v>
      </c>
      <c r="M1209">
        <v>336.71100000000001</v>
      </c>
      <c r="O1209">
        <v>201812</v>
      </c>
      <c r="P1209">
        <v>201901</v>
      </c>
      <c r="Q1209" s="9">
        <f t="shared" si="38"/>
        <v>0</v>
      </c>
      <c r="R1209">
        <v>2018</v>
      </c>
      <c r="S1209">
        <v>2019</v>
      </c>
      <c r="T1209" t="s">
        <v>281</v>
      </c>
      <c r="U1209" s="14">
        <f t="shared" si="37"/>
        <v>336.71100000000001</v>
      </c>
    </row>
    <row r="1210" spans="1:21" x14ac:dyDescent="0.25">
      <c r="A1210" t="s">
        <v>6</v>
      </c>
      <c r="B1210" t="s">
        <v>7</v>
      </c>
      <c r="C1210" t="s">
        <v>545</v>
      </c>
      <c r="D1210" t="s">
        <v>389</v>
      </c>
      <c r="E1210" t="s">
        <v>10</v>
      </c>
      <c r="F1210" t="s">
        <v>390</v>
      </c>
      <c r="G1210" s="9">
        <v>11335.32</v>
      </c>
      <c r="H1210" s="9">
        <v>1700.298</v>
      </c>
      <c r="I1210">
        <v>1700.298</v>
      </c>
      <c r="J1210">
        <v>1133.5319999999999</v>
      </c>
      <c r="K1210">
        <v>2833.83</v>
      </c>
      <c r="L1210">
        <v>2267.0639999999999</v>
      </c>
      <c r="M1210">
        <v>1700.298</v>
      </c>
      <c r="N1210" s="9">
        <v>1700.298</v>
      </c>
      <c r="O1210">
        <v>201812</v>
      </c>
      <c r="P1210">
        <v>201901</v>
      </c>
      <c r="Q1210" s="9">
        <f t="shared" si="38"/>
        <v>-1700.298</v>
      </c>
      <c r="R1210">
        <v>2018</v>
      </c>
      <c r="S1210">
        <v>2019</v>
      </c>
      <c r="T1210" t="s">
        <v>281</v>
      </c>
      <c r="U1210" s="14">
        <f t="shared" si="37"/>
        <v>0</v>
      </c>
    </row>
    <row r="1211" spans="1:21" x14ac:dyDescent="0.25">
      <c r="A1211" t="s">
        <v>6</v>
      </c>
      <c r="B1211" t="s">
        <v>7</v>
      </c>
      <c r="C1211" t="s">
        <v>501</v>
      </c>
      <c r="D1211" t="s">
        <v>392</v>
      </c>
      <c r="E1211" t="s">
        <v>10</v>
      </c>
      <c r="F1211" t="s">
        <v>393</v>
      </c>
      <c r="G1211" s="9">
        <v>62469.96</v>
      </c>
      <c r="H1211" s="9">
        <v>9370.4940000000006</v>
      </c>
      <c r="I1211">
        <v>9370.4940000000006</v>
      </c>
      <c r="J1211">
        <v>6246.9960000000001</v>
      </c>
      <c r="K1211">
        <v>15617.49</v>
      </c>
      <c r="L1211">
        <v>12493.992</v>
      </c>
      <c r="M1211">
        <v>9370.4940000000006</v>
      </c>
      <c r="O1211">
        <v>201812</v>
      </c>
      <c r="P1211">
        <v>201901</v>
      </c>
      <c r="Q1211" s="9">
        <f t="shared" si="38"/>
        <v>0</v>
      </c>
      <c r="R1211">
        <v>2018</v>
      </c>
      <c r="S1211">
        <v>2019</v>
      </c>
      <c r="T1211" t="s">
        <v>281</v>
      </c>
      <c r="U1211" s="14">
        <f t="shared" si="37"/>
        <v>9370.4940000000006</v>
      </c>
    </row>
    <row r="1212" spans="1:21" x14ac:dyDescent="0.25">
      <c r="A1212" t="s">
        <v>6</v>
      </c>
      <c r="B1212" t="s">
        <v>7</v>
      </c>
      <c r="C1212" t="s">
        <v>512</v>
      </c>
      <c r="D1212" t="s">
        <v>395</v>
      </c>
      <c r="E1212" t="s">
        <v>10</v>
      </c>
      <c r="F1212" t="s">
        <v>396</v>
      </c>
      <c r="G1212" s="9">
        <v>43549.51</v>
      </c>
      <c r="H1212" s="9">
        <v>6532.4264999999996</v>
      </c>
      <c r="I1212">
        <v>6532.4264999999996</v>
      </c>
      <c r="J1212">
        <v>4354.951</v>
      </c>
      <c r="K1212">
        <v>10887.377500000001</v>
      </c>
      <c r="L1212">
        <v>8709.902</v>
      </c>
      <c r="M1212">
        <v>6532.4264999999996</v>
      </c>
      <c r="O1212">
        <v>201812</v>
      </c>
      <c r="P1212">
        <v>201901</v>
      </c>
      <c r="Q1212" s="9">
        <f t="shared" si="38"/>
        <v>0</v>
      </c>
      <c r="R1212">
        <v>2018</v>
      </c>
      <c r="S1212">
        <v>2019</v>
      </c>
      <c r="T1212" t="s">
        <v>281</v>
      </c>
      <c r="U1212" s="14">
        <f t="shared" si="37"/>
        <v>6532.4264999999996</v>
      </c>
    </row>
    <row r="1213" spans="1:21" x14ac:dyDescent="0.25">
      <c r="A1213" t="s">
        <v>6</v>
      </c>
      <c r="B1213" t="s">
        <v>7</v>
      </c>
      <c r="C1213" t="s">
        <v>463</v>
      </c>
      <c r="D1213" t="s">
        <v>464</v>
      </c>
      <c r="E1213" t="s">
        <v>10</v>
      </c>
      <c r="F1213" t="s">
        <v>465</v>
      </c>
      <c r="G1213" s="9">
        <v>208826.26</v>
      </c>
      <c r="H1213" s="9">
        <v>31323.938999999998</v>
      </c>
      <c r="I1213">
        <v>31323.938999999998</v>
      </c>
      <c r="J1213">
        <v>20882.626</v>
      </c>
      <c r="K1213">
        <v>52206.565000000002</v>
      </c>
      <c r="L1213">
        <v>41765.252</v>
      </c>
      <c r="M1213">
        <v>31323.938999999998</v>
      </c>
      <c r="O1213">
        <v>201812</v>
      </c>
      <c r="P1213">
        <v>201901</v>
      </c>
      <c r="Q1213" s="9">
        <f t="shared" si="38"/>
        <v>0</v>
      </c>
      <c r="R1213">
        <v>2018</v>
      </c>
      <c r="S1213">
        <v>2019</v>
      </c>
      <c r="T1213" t="s">
        <v>281</v>
      </c>
      <c r="U1213" s="14">
        <f t="shared" si="37"/>
        <v>31323.938999999998</v>
      </c>
    </row>
    <row r="1214" spans="1:21" x14ac:dyDescent="0.25">
      <c r="A1214" t="s">
        <v>6</v>
      </c>
      <c r="B1214" t="s">
        <v>7</v>
      </c>
      <c r="C1214" t="s">
        <v>466</v>
      </c>
      <c r="D1214" t="s">
        <v>413</v>
      </c>
      <c r="E1214" t="s">
        <v>10</v>
      </c>
      <c r="F1214" t="s">
        <v>414</v>
      </c>
      <c r="G1214" s="9">
        <v>20835</v>
      </c>
      <c r="H1214" s="9">
        <v>3125.25</v>
      </c>
      <c r="I1214">
        <v>3125.25</v>
      </c>
      <c r="J1214">
        <v>2083.5</v>
      </c>
      <c r="K1214">
        <v>5208.75</v>
      </c>
      <c r="L1214">
        <v>4167</v>
      </c>
      <c r="M1214">
        <v>3125.25</v>
      </c>
      <c r="N1214" s="9">
        <v>3125.25</v>
      </c>
      <c r="O1214">
        <v>201812</v>
      </c>
      <c r="P1214">
        <v>201901</v>
      </c>
      <c r="Q1214" s="9">
        <f t="shared" si="38"/>
        <v>-3125.25</v>
      </c>
      <c r="R1214">
        <v>2018</v>
      </c>
      <c r="S1214">
        <v>2019</v>
      </c>
      <c r="T1214" t="s">
        <v>281</v>
      </c>
      <c r="U1214" s="14">
        <f t="shared" si="37"/>
        <v>0</v>
      </c>
    </row>
    <row r="1215" spans="1:21" x14ac:dyDescent="0.25">
      <c r="A1215" t="s">
        <v>6</v>
      </c>
      <c r="B1215" t="s">
        <v>7</v>
      </c>
      <c r="C1215" t="s">
        <v>527</v>
      </c>
      <c r="D1215" t="s">
        <v>528</v>
      </c>
      <c r="E1215" t="s">
        <v>10</v>
      </c>
      <c r="F1215" t="s">
        <v>529</v>
      </c>
      <c r="G1215" s="9">
        <v>17413.2</v>
      </c>
      <c r="H1215" s="9">
        <v>2611.98</v>
      </c>
      <c r="I1215">
        <v>2611.98</v>
      </c>
      <c r="J1215">
        <v>1741.32</v>
      </c>
      <c r="K1215">
        <v>4353.3</v>
      </c>
      <c r="L1215">
        <v>3482.64</v>
      </c>
      <c r="M1215">
        <v>2611.98</v>
      </c>
      <c r="O1215">
        <v>201812</v>
      </c>
      <c r="P1215">
        <v>201901</v>
      </c>
      <c r="Q1215" s="9">
        <f t="shared" si="38"/>
        <v>0</v>
      </c>
      <c r="R1215">
        <v>2018</v>
      </c>
      <c r="S1215">
        <v>2019</v>
      </c>
      <c r="T1215" t="s">
        <v>281</v>
      </c>
      <c r="U1215" s="14">
        <f t="shared" si="37"/>
        <v>2611.98</v>
      </c>
    </row>
    <row r="1216" spans="1:21" x14ac:dyDescent="0.25">
      <c r="A1216" t="s">
        <v>6</v>
      </c>
      <c r="B1216" t="s">
        <v>7</v>
      </c>
      <c r="C1216" t="s">
        <v>54</v>
      </c>
      <c r="D1216" t="s">
        <v>55</v>
      </c>
      <c r="E1216" t="s">
        <v>10</v>
      </c>
      <c r="F1216" t="s">
        <v>56</v>
      </c>
      <c r="G1216" s="9">
        <v>598.689999999983</v>
      </c>
      <c r="H1216" s="9">
        <v>89.803499999997399</v>
      </c>
      <c r="I1216">
        <v>89.803499999997399</v>
      </c>
      <c r="J1216">
        <v>59.868999999998302</v>
      </c>
      <c r="K1216">
        <v>149.67249999999601</v>
      </c>
      <c r="L1216">
        <v>119.737999999997</v>
      </c>
      <c r="M1216">
        <v>89.803499999997399</v>
      </c>
      <c r="O1216">
        <v>201812</v>
      </c>
      <c r="P1216">
        <v>201901</v>
      </c>
      <c r="Q1216" s="9">
        <f t="shared" si="38"/>
        <v>0</v>
      </c>
      <c r="R1216">
        <v>2018</v>
      </c>
      <c r="S1216">
        <v>2019</v>
      </c>
      <c r="T1216" t="s">
        <v>281</v>
      </c>
      <c r="U1216" s="14">
        <f t="shared" si="37"/>
        <v>89.803499999997399</v>
      </c>
    </row>
    <row r="1217" spans="1:21" x14ac:dyDescent="0.25">
      <c r="A1217" t="s">
        <v>6</v>
      </c>
      <c r="B1217" t="s">
        <v>7</v>
      </c>
      <c r="C1217" t="s">
        <v>518</v>
      </c>
      <c r="D1217" t="s">
        <v>519</v>
      </c>
      <c r="E1217" t="s">
        <v>10</v>
      </c>
      <c r="F1217" t="s">
        <v>520</v>
      </c>
      <c r="G1217" s="9">
        <v>72762.149999999994</v>
      </c>
      <c r="H1217" s="9">
        <v>10914.3225</v>
      </c>
      <c r="I1217">
        <v>10914.3225</v>
      </c>
      <c r="J1217">
        <v>7276.2150000000001</v>
      </c>
      <c r="K1217">
        <v>18190.537499999999</v>
      </c>
      <c r="L1217">
        <v>14552.43</v>
      </c>
      <c r="M1217">
        <v>10914.3225</v>
      </c>
      <c r="O1217">
        <v>201812</v>
      </c>
      <c r="P1217">
        <v>201901</v>
      </c>
      <c r="Q1217" s="9">
        <f t="shared" si="38"/>
        <v>0</v>
      </c>
      <c r="R1217">
        <v>2018</v>
      </c>
      <c r="S1217">
        <v>2019</v>
      </c>
      <c r="T1217" t="s">
        <v>281</v>
      </c>
      <c r="U1217" s="14">
        <f t="shared" si="37"/>
        <v>10914.3225</v>
      </c>
    </row>
    <row r="1218" spans="1:21" x14ac:dyDescent="0.25">
      <c r="A1218" t="s">
        <v>6</v>
      </c>
      <c r="B1218" t="s">
        <v>7</v>
      </c>
      <c r="C1218" t="s">
        <v>530</v>
      </c>
      <c r="D1218" t="s">
        <v>531</v>
      </c>
      <c r="E1218" t="s">
        <v>10</v>
      </c>
      <c r="F1218" t="s">
        <v>532</v>
      </c>
      <c r="G1218" s="9">
        <v>35958.5</v>
      </c>
      <c r="H1218" s="9">
        <v>5393.7749999999996</v>
      </c>
      <c r="I1218">
        <v>5393.7749999999996</v>
      </c>
      <c r="J1218">
        <v>3595.85</v>
      </c>
      <c r="K1218">
        <v>8989.625</v>
      </c>
      <c r="L1218">
        <v>7191.7</v>
      </c>
      <c r="M1218">
        <v>5393.7749999999996</v>
      </c>
      <c r="N1218" s="9">
        <v>5393.7749999999996</v>
      </c>
      <c r="O1218">
        <v>201812</v>
      </c>
      <c r="P1218">
        <v>201901</v>
      </c>
      <c r="Q1218" s="9">
        <f t="shared" si="38"/>
        <v>-5393.7749999999996</v>
      </c>
      <c r="R1218">
        <v>2018</v>
      </c>
      <c r="S1218">
        <v>2019</v>
      </c>
      <c r="T1218" t="s">
        <v>281</v>
      </c>
      <c r="U1218" s="14">
        <f t="shared" si="37"/>
        <v>0</v>
      </c>
    </row>
    <row r="1219" spans="1:21" x14ac:dyDescent="0.25">
      <c r="A1219" t="s">
        <v>60</v>
      </c>
      <c r="B1219" t="s">
        <v>61</v>
      </c>
      <c r="C1219" t="s">
        <v>539</v>
      </c>
      <c r="D1219" t="s">
        <v>540</v>
      </c>
      <c r="E1219" t="s">
        <v>10</v>
      </c>
      <c r="F1219" t="s">
        <v>541</v>
      </c>
      <c r="G1219" s="9">
        <v>38368.160000000003</v>
      </c>
      <c r="H1219" s="9">
        <v>5755.2240000000002</v>
      </c>
      <c r="I1219">
        <v>5755.2240000000002</v>
      </c>
      <c r="J1219">
        <v>3836.8159999999998</v>
      </c>
      <c r="K1219">
        <v>9592.0400000000009</v>
      </c>
      <c r="L1219">
        <v>7673.6319999999996</v>
      </c>
      <c r="M1219">
        <v>5755.2240000000002</v>
      </c>
      <c r="O1219">
        <v>201812</v>
      </c>
      <c r="P1219">
        <v>201901</v>
      </c>
      <c r="Q1219" s="9">
        <f t="shared" si="38"/>
        <v>0</v>
      </c>
      <c r="R1219">
        <v>2018</v>
      </c>
      <c r="S1219">
        <v>2019</v>
      </c>
      <c r="T1219" t="s">
        <v>281</v>
      </c>
      <c r="U1219" s="14">
        <f t="shared" ref="U1219:U1282" si="39">H1219+Q1219</f>
        <v>5755.2240000000002</v>
      </c>
    </row>
    <row r="1220" spans="1:21" x14ac:dyDescent="0.25">
      <c r="A1220" t="s">
        <v>60</v>
      </c>
      <c r="B1220" t="s">
        <v>61</v>
      </c>
      <c r="C1220" t="s">
        <v>204</v>
      </c>
      <c r="D1220" t="s">
        <v>548</v>
      </c>
      <c r="E1220" t="s">
        <v>10</v>
      </c>
      <c r="F1220" t="s">
        <v>549</v>
      </c>
      <c r="G1220" s="9">
        <v>120280</v>
      </c>
      <c r="H1220" s="9">
        <v>18042</v>
      </c>
      <c r="I1220">
        <v>18042</v>
      </c>
      <c r="J1220">
        <v>12028</v>
      </c>
      <c r="K1220">
        <v>30070</v>
      </c>
      <c r="L1220">
        <v>24056</v>
      </c>
      <c r="M1220">
        <v>18042</v>
      </c>
      <c r="O1220">
        <v>201812</v>
      </c>
      <c r="P1220">
        <v>201901</v>
      </c>
      <c r="Q1220" s="9">
        <f t="shared" si="38"/>
        <v>0</v>
      </c>
      <c r="R1220">
        <v>2018</v>
      </c>
      <c r="S1220">
        <v>2019</v>
      </c>
      <c r="T1220" t="s">
        <v>281</v>
      </c>
      <c r="U1220" s="14">
        <f t="shared" si="39"/>
        <v>18042</v>
      </c>
    </row>
    <row r="1221" spans="1:21" x14ac:dyDescent="0.25">
      <c r="A1221" t="s">
        <v>60</v>
      </c>
      <c r="B1221" t="s">
        <v>61</v>
      </c>
      <c r="C1221" t="s">
        <v>157</v>
      </c>
      <c r="D1221" t="s">
        <v>158</v>
      </c>
      <c r="E1221" t="s">
        <v>10</v>
      </c>
      <c r="F1221" t="s">
        <v>159</v>
      </c>
      <c r="G1221" s="9">
        <v>204047.03</v>
      </c>
      <c r="H1221" s="9">
        <v>30607.054499999998</v>
      </c>
      <c r="I1221">
        <v>30607.054499999998</v>
      </c>
      <c r="J1221">
        <v>20404.703000000001</v>
      </c>
      <c r="K1221">
        <v>51011.7575</v>
      </c>
      <c r="L1221">
        <v>40809.406000000003</v>
      </c>
      <c r="M1221">
        <v>30607.054499999998</v>
      </c>
      <c r="O1221">
        <v>201812</v>
      </c>
      <c r="P1221">
        <v>201901</v>
      </c>
      <c r="Q1221" s="9">
        <f t="shared" si="38"/>
        <v>0</v>
      </c>
      <c r="R1221">
        <v>2018</v>
      </c>
      <c r="S1221">
        <v>2019</v>
      </c>
      <c r="T1221" t="s">
        <v>281</v>
      </c>
      <c r="U1221" s="14">
        <f t="shared" si="39"/>
        <v>30607.054499999998</v>
      </c>
    </row>
    <row r="1222" spans="1:21" x14ac:dyDescent="0.25">
      <c r="A1222" t="s">
        <v>60</v>
      </c>
      <c r="B1222" t="s">
        <v>61</v>
      </c>
      <c r="C1222" t="s">
        <v>222</v>
      </c>
      <c r="D1222" t="s">
        <v>223</v>
      </c>
      <c r="E1222" t="s">
        <v>10</v>
      </c>
      <c r="F1222" t="s">
        <v>224</v>
      </c>
      <c r="G1222" s="9">
        <v>186000</v>
      </c>
      <c r="H1222" s="9">
        <v>27900</v>
      </c>
      <c r="I1222">
        <v>27900</v>
      </c>
      <c r="J1222">
        <v>18600</v>
      </c>
      <c r="K1222">
        <v>46500</v>
      </c>
      <c r="L1222">
        <v>37200</v>
      </c>
      <c r="M1222">
        <v>27900</v>
      </c>
      <c r="O1222">
        <v>201812</v>
      </c>
      <c r="P1222">
        <v>201901</v>
      </c>
      <c r="Q1222" s="9">
        <f t="shared" si="38"/>
        <v>0</v>
      </c>
      <c r="R1222">
        <v>2018</v>
      </c>
      <c r="S1222">
        <v>2019</v>
      </c>
      <c r="T1222" t="s">
        <v>281</v>
      </c>
      <c r="U1222" s="14">
        <f t="shared" si="39"/>
        <v>27900</v>
      </c>
    </row>
    <row r="1223" spans="1:21" x14ac:dyDescent="0.25">
      <c r="A1223" t="s">
        <v>60</v>
      </c>
      <c r="B1223" t="s">
        <v>61</v>
      </c>
      <c r="C1223" t="s">
        <v>442</v>
      </c>
      <c r="D1223" t="s">
        <v>443</v>
      </c>
      <c r="E1223" t="s">
        <v>10</v>
      </c>
      <c r="F1223" t="s">
        <v>444</v>
      </c>
      <c r="G1223" s="9">
        <v>4076.42</v>
      </c>
      <c r="H1223" s="9">
        <v>611.46299999999997</v>
      </c>
      <c r="I1223">
        <v>611.46299999999997</v>
      </c>
      <c r="J1223">
        <v>407.642</v>
      </c>
      <c r="K1223">
        <v>1019.105</v>
      </c>
      <c r="L1223">
        <v>815.28399999999999</v>
      </c>
      <c r="M1223">
        <v>611.46299999999997</v>
      </c>
      <c r="O1223">
        <v>201812</v>
      </c>
      <c r="P1223">
        <v>201901</v>
      </c>
      <c r="Q1223" s="9">
        <f t="shared" si="38"/>
        <v>0</v>
      </c>
      <c r="R1223">
        <v>2018</v>
      </c>
      <c r="S1223">
        <v>2019</v>
      </c>
      <c r="T1223" t="s">
        <v>281</v>
      </c>
      <c r="U1223" s="14">
        <f t="shared" si="39"/>
        <v>611.46299999999997</v>
      </c>
    </row>
    <row r="1224" spans="1:21" x14ac:dyDescent="0.25">
      <c r="A1224" t="s">
        <v>60</v>
      </c>
      <c r="B1224" t="s">
        <v>61</v>
      </c>
      <c r="C1224" t="s">
        <v>455</v>
      </c>
      <c r="D1224" t="s">
        <v>428</v>
      </c>
      <c r="E1224" t="s">
        <v>10</v>
      </c>
      <c r="F1224" t="s">
        <v>429</v>
      </c>
      <c r="G1224" s="9">
        <v>65983.7</v>
      </c>
      <c r="H1224" s="9">
        <v>9897.5550000000003</v>
      </c>
      <c r="I1224">
        <v>9897.5550000000003</v>
      </c>
      <c r="J1224">
        <v>6598.37</v>
      </c>
      <c r="K1224">
        <v>16495.924999999999</v>
      </c>
      <c r="L1224">
        <v>13196.74</v>
      </c>
      <c r="M1224">
        <v>9897.5550000000003</v>
      </c>
      <c r="O1224">
        <v>201812</v>
      </c>
      <c r="P1224">
        <v>201901</v>
      </c>
      <c r="Q1224" s="9">
        <f t="shared" si="38"/>
        <v>0</v>
      </c>
      <c r="R1224">
        <v>2018</v>
      </c>
      <c r="S1224">
        <v>2019</v>
      </c>
      <c r="T1224" t="s">
        <v>281</v>
      </c>
      <c r="U1224" s="14">
        <f t="shared" si="39"/>
        <v>9897.5550000000003</v>
      </c>
    </row>
    <row r="1225" spans="1:21" x14ac:dyDescent="0.25">
      <c r="A1225" t="s">
        <v>60</v>
      </c>
      <c r="B1225" t="s">
        <v>61</v>
      </c>
      <c r="C1225" t="s">
        <v>480</v>
      </c>
      <c r="D1225" t="s">
        <v>481</v>
      </c>
      <c r="E1225" t="s">
        <v>10</v>
      </c>
      <c r="F1225" t="s">
        <v>482</v>
      </c>
      <c r="G1225" s="9">
        <v>18357.73</v>
      </c>
      <c r="H1225" s="9">
        <v>2753.6595000000002</v>
      </c>
      <c r="I1225">
        <v>2753.6595000000002</v>
      </c>
      <c r="J1225">
        <v>1835.7729999999999</v>
      </c>
      <c r="K1225">
        <v>4589.4324999999999</v>
      </c>
      <c r="L1225">
        <v>3671.5459999999998</v>
      </c>
      <c r="M1225">
        <v>2753.6595000000002</v>
      </c>
      <c r="O1225">
        <v>201812</v>
      </c>
      <c r="P1225">
        <v>201901</v>
      </c>
      <c r="Q1225" s="9">
        <f t="shared" ref="Q1225:Q1288" si="40">N1225*-1</f>
        <v>0</v>
      </c>
      <c r="R1225">
        <v>2018</v>
      </c>
      <c r="S1225">
        <v>2019</v>
      </c>
      <c r="T1225" t="s">
        <v>281</v>
      </c>
      <c r="U1225" s="14">
        <f t="shared" si="39"/>
        <v>2753.6595000000002</v>
      </c>
    </row>
    <row r="1226" spans="1:21" x14ac:dyDescent="0.25">
      <c r="A1226" t="s">
        <v>60</v>
      </c>
      <c r="B1226" t="s">
        <v>61</v>
      </c>
      <c r="C1226" t="s">
        <v>470</v>
      </c>
      <c r="D1226" t="s">
        <v>483</v>
      </c>
      <c r="E1226" t="s">
        <v>10</v>
      </c>
      <c r="F1226" t="s">
        <v>484</v>
      </c>
      <c r="G1226" s="9">
        <v>233080.2</v>
      </c>
      <c r="H1226" s="9">
        <v>34962.03</v>
      </c>
      <c r="I1226">
        <v>34962.03</v>
      </c>
      <c r="J1226">
        <v>23308.02</v>
      </c>
      <c r="K1226">
        <v>58270.05</v>
      </c>
      <c r="L1226">
        <v>46616.04</v>
      </c>
      <c r="M1226">
        <v>34962.03</v>
      </c>
      <c r="O1226">
        <v>201812</v>
      </c>
      <c r="P1226">
        <v>201901</v>
      </c>
      <c r="Q1226" s="9">
        <f t="shared" si="40"/>
        <v>0</v>
      </c>
      <c r="R1226">
        <v>2018</v>
      </c>
      <c r="S1226">
        <v>2019</v>
      </c>
      <c r="T1226" t="s">
        <v>281</v>
      </c>
      <c r="U1226" s="14">
        <f t="shared" si="39"/>
        <v>34962.03</v>
      </c>
    </row>
    <row r="1227" spans="1:21" x14ac:dyDescent="0.25">
      <c r="A1227" t="s">
        <v>60</v>
      </c>
      <c r="B1227" t="s">
        <v>61</v>
      </c>
      <c r="C1227" t="s">
        <v>446</v>
      </c>
      <c r="D1227" t="s">
        <v>485</v>
      </c>
      <c r="E1227" t="s">
        <v>10</v>
      </c>
      <c r="F1227" t="s">
        <v>486</v>
      </c>
      <c r="G1227" s="9">
        <v>1361.92</v>
      </c>
      <c r="H1227" s="9">
        <v>204.28800000000001</v>
      </c>
      <c r="I1227">
        <v>204.28800000000001</v>
      </c>
      <c r="J1227">
        <v>136.19200000000001</v>
      </c>
      <c r="K1227">
        <v>340.48</v>
      </c>
      <c r="L1227">
        <v>272.38400000000001</v>
      </c>
      <c r="M1227">
        <v>204.28800000000001</v>
      </c>
      <c r="O1227">
        <v>201812</v>
      </c>
      <c r="P1227">
        <v>201901</v>
      </c>
      <c r="Q1227" s="9">
        <f t="shared" si="40"/>
        <v>0</v>
      </c>
      <c r="R1227">
        <v>2018</v>
      </c>
      <c r="S1227">
        <v>2019</v>
      </c>
      <c r="T1227" t="s">
        <v>281</v>
      </c>
      <c r="U1227" s="14">
        <f t="shared" si="39"/>
        <v>204.28800000000001</v>
      </c>
    </row>
    <row r="1228" spans="1:21" x14ac:dyDescent="0.25">
      <c r="A1228" t="s">
        <v>60</v>
      </c>
      <c r="B1228" t="s">
        <v>61</v>
      </c>
      <c r="C1228" t="s">
        <v>533</v>
      </c>
      <c r="D1228" t="s">
        <v>534</v>
      </c>
      <c r="E1228" t="s">
        <v>10</v>
      </c>
      <c r="F1228" t="s">
        <v>535</v>
      </c>
      <c r="G1228" s="9">
        <v>37548.730000000003</v>
      </c>
      <c r="H1228" s="9">
        <v>5632.3095000000003</v>
      </c>
      <c r="I1228">
        <v>5632.3095000000003</v>
      </c>
      <c r="J1228">
        <v>3754.873</v>
      </c>
      <c r="K1228">
        <v>9387.1825000000008</v>
      </c>
      <c r="L1228">
        <v>7509.7460000000001</v>
      </c>
      <c r="M1228">
        <v>5632.3095000000003</v>
      </c>
      <c r="O1228">
        <v>201812</v>
      </c>
      <c r="P1228">
        <v>201901</v>
      </c>
      <c r="Q1228" s="9">
        <f t="shared" si="40"/>
        <v>0</v>
      </c>
      <c r="R1228">
        <v>2018</v>
      </c>
      <c r="S1228">
        <v>2019</v>
      </c>
      <c r="T1228" t="s">
        <v>281</v>
      </c>
      <c r="U1228" s="14">
        <f t="shared" si="39"/>
        <v>5632.3095000000003</v>
      </c>
    </row>
    <row r="1229" spans="1:21" x14ac:dyDescent="0.25">
      <c r="A1229" t="s">
        <v>60</v>
      </c>
      <c r="B1229" t="s">
        <v>61</v>
      </c>
      <c r="C1229" t="s">
        <v>456</v>
      </c>
      <c r="D1229" t="s">
        <v>320</v>
      </c>
      <c r="E1229" t="s">
        <v>10</v>
      </c>
      <c r="F1229" t="s">
        <v>321</v>
      </c>
      <c r="G1229" s="9">
        <v>17056.439999999999</v>
      </c>
      <c r="H1229" s="9">
        <v>2558.4659999999999</v>
      </c>
      <c r="I1229">
        <v>2558.4659999999999</v>
      </c>
      <c r="J1229">
        <v>1705.644</v>
      </c>
      <c r="K1229">
        <v>4264.1099999999997</v>
      </c>
      <c r="L1229">
        <v>3411.288</v>
      </c>
      <c r="M1229">
        <v>2558.4659999999999</v>
      </c>
      <c r="O1229">
        <v>201812</v>
      </c>
      <c r="P1229">
        <v>201901</v>
      </c>
      <c r="Q1229" s="9">
        <f t="shared" si="40"/>
        <v>0</v>
      </c>
      <c r="R1229">
        <v>2018</v>
      </c>
      <c r="S1229">
        <v>2019</v>
      </c>
      <c r="T1229" t="s">
        <v>281</v>
      </c>
      <c r="U1229" s="14">
        <f t="shared" si="39"/>
        <v>2558.4659999999999</v>
      </c>
    </row>
    <row r="1230" spans="1:21" x14ac:dyDescent="0.25">
      <c r="A1230" t="s">
        <v>60</v>
      </c>
      <c r="B1230" t="s">
        <v>61</v>
      </c>
      <c r="C1230" t="s">
        <v>499</v>
      </c>
      <c r="D1230" t="s">
        <v>330</v>
      </c>
      <c r="E1230" t="s">
        <v>10</v>
      </c>
      <c r="F1230" t="s">
        <v>331</v>
      </c>
      <c r="G1230" s="9">
        <v>9198.61</v>
      </c>
      <c r="H1230" s="9">
        <v>1379.7915</v>
      </c>
      <c r="I1230">
        <v>1379.7915</v>
      </c>
      <c r="J1230">
        <v>919.86099999999999</v>
      </c>
      <c r="K1230">
        <v>2299.6525000000001</v>
      </c>
      <c r="L1230">
        <v>1839.722</v>
      </c>
      <c r="M1230">
        <v>1379.7915</v>
      </c>
      <c r="O1230">
        <v>201812</v>
      </c>
      <c r="P1230">
        <v>201901</v>
      </c>
      <c r="Q1230" s="9">
        <f t="shared" si="40"/>
        <v>0</v>
      </c>
      <c r="R1230">
        <v>2018</v>
      </c>
      <c r="S1230">
        <v>2019</v>
      </c>
      <c r="T1230" t="s">
        <v>281</v>
      </c>
      <c r="U1230" s="14">
        <f t="shared" si="39"/>
        <v>1379.7915</v>
      </c>
    </row>
    <row r="1231" spans="1:21" x14ac:dyDescent="0.25">
      <c r="A1231" t="s">
        <v>60</v>
      </c>
      <c r="B1231" t="s">
        <v>61</v>
      </c>
      <c r="C1231" t="s">
        <v>449</v>
      </c>
      <c r="D1231" t="s">
        <v>450</v>
      </c>
      <c r="E1231" t="s">
        <v>10</v>
      </c>
      <c r="F1231" t="s">
        <v>451</v>
      </c>
      <c r="G1231" s="9">
        <v>4366.49</v>
      </c>
      <c r="H1231" s="9">
        <v>654.97349999999994</v>
      </c>
      <c r="I1231">
        <v>654.97349999999994</v>
      </c>
      <c r="J1231">
        <v>436.649</v>
      </c>
      <c r="K1231">
        <v>1091.6224999999999</v>
      </c>
      <c r="L1231">
        <v>873.298</v>
      </c>
      <c r="M1231">
        <v>654.97349999999994</v>
      </c>
      <c r="N1231" s="9">
        <v>654.97349999999994</v>
      </c>
      <c r="O1231">
        <v>201812</v>
      </c>
      <c r="P1231">
        <v>201901</v>
      </c>
      <c r="Q1231" s="9">
        <f t="shared" si="40"/>
        <v>-654.97349999999994</v>
      </c>
      <c r="R1231">
        <v>2018</v>
      </c>
      <c r="S1231">
        <v>2019</v>
      </c>
      <c r="T1231" t="s">
        <v>281</v>
      </c>
      <c r="U1231" s="14">
        <f t="shared" si="39"/>
        <v>0</v>
      </c>
    </row>
    <row r="1232" spans="1:21" x14ac:dyDescent="0.25">
      <c r="A1232" t="s">
        <v>60</v>
      </c>
      <c r="B1232" t="s">
        <v>61</v>
      </c>
      <c r="C1232" t="s">
        <v>477</v>
      </c>
      <c r="D1232" t="s">
        <v>478</v>
      </c>
      <c r="E1232" t="s">
        <v>10</v>
      </c>
      <c r="F1232" t="s">
        <v>479</v>
      </c>
      <c r="G1232" s="9">
        <v>35237.83</v>
      </c>
      <c r="H1232" s="9">
        <v>5285.6745000000001</v>
      </c>
      <c r="I1232">
        <v>5285.6745000000001</v>
      </c>
      <c r="J1232">
        <v>3523.7829999999999</v>
      </c>
      <c r="K1232">
        <v>8809.4575000000004</v>
      </c>
      <c r="L1232">
        <v>7047.5659999999998</v>
      </c>
      <c r="M1232">
        <v>5285.6745000000001</v>
      </c>
      <c r="N1232" s="9">
        <v>5285.6745000000001</v>
      </c>
      <c r="O1232">
        <v>201812</v>
      </c>
      <c r="P1232">
        <v>201901</v>
      </c>
      <c r="Q1232" s="9">
        <f t="shared" si="40"/>
        <v>-5285.6745000000001</v>
      </c>
      <c r="R1232">
        <v>2018</v>
      </c>
      <c r="S1232">
        <v>2019</v>
      </c>
      <c r="T1232" t="s">
        <v>281</v>
      </c>
      <c r="U1232" s="14">
        <f t="shared" si="39"/>
        <v>0</v>
      </c>
    </row>
    <row r="1233" spans="1:21" x14ac:dyDescent="0.25">
      <c r="A1233" t="s">
        <v>60</v>
      </c>
      <c r="B1233" t="s">
        <v>61</v>
      </c>
      <c r="C1233" t="s">
        <v>487</v>
      </c>
      <c r="D1233" t="s">
        <v>488</v>
      </c>
      <c r="E1233" t="s">
        <v>10</v>
      </c>
      <c r="F1233" t="s">
        <v>489</v>
      </c>
      <c r="G1233" s="9">
        <v>6954.49</v>
      </c>
      <c r="H1233" s="9">
        <v>1043.1735000000001</v>
      </c>
      <c r="I1233">
        <v>1043.1735000000001</v>
      </c>
      <c r="J1233">
        <v>695.44899999999996</v>
      </c>
      <c r="K1233">
        <v>1738.6224999999999</v>
      </c>
      <c r="L1233">
        <v>1390.8979999999999</v>
      </c>
      <c r="M1233">
        <v>1043.1735000000001</v>
      </c>
      <c r="O1233">
        <v>201812</v>
      </c>
      <c r="P1233">
        <v>201901</v>
      </c>
      <c r="Q1233" s="9">
        <f t="shared" si="40"/>
        <v>0</v>
      </c>
      <c r="R1233">
        <v>2018</v>
      </c>
      <c r="S1233">
        <v>2019</v>
      </c>
      <c r="T1233" t="s">
        <v>281</v>
      </c>
      <c r="U1233" s="14">
        <f t="shared" si="39"/>
        <v>1043.1735000000001</v>
      </c>
    </row>
    <row r="1234" spans="1:21" x14ac:dyDescent="0.25">
      <c r="A1234" t="s">
        <v>60</v>
      </c>
      <c r="B1234" t="s">
        <v>61</v>
      </c>
      <c r="C1234" t="s">
        <v>24</v>
      </c>
      <c r="D1234" t="s">
        <v>25</v>
      </c>
      <c r="E1234" t="s">
        <v>10</v>
      </c>
      <c r="F1234" t="s">
        <v>26</v>
      </c>
      <c r="G1234" s="9">
        <v>28766.799999999999</v>
      </c>
      <c r="H1234" s="9">
        <v>4315.0200000000004</v>
      </c>
      <c r="I1234">
        <v>4315.0200000000004</v>
      </c>
      <c r="J1234">
        <v>2876.68</v>
      </c>
      <c r="K1234">
        <v>7191.7</v>
      </c>
      <c r="L1234">
        <v>5753.36</v>
      </c>
      <c r="M1234">
        <v>4315.0200000000004</v>
      </c>
      <c r="O1234">
        <v>201812</v>
      </c>
      <c r="P1234">
        <v>201901</v>
      </c>
      <c r="Q1234" s="9">
        <f t="shared" si="40"/>
        <v>0</v>
      </c>
      <c r="R1234">
        <v>2018</v>
      </c>
      <c r="S1234">
        <v>2019</v>
      </c>
      <c r="T1234" t="s">
        <v>281</v>
      </c>
      <c r="U1234" s="14">
        <f t="shared" si="39"/>
        <v>4315.0200000000004</v>
      </c>
    </row>
    <row r="1235" spans="1:21" x14ac:dyDescent="0.25">
      <c r="A1235" t="s">
        <v>60</v>
      </c>
      <c r="B1235" t="s">
        <v>61</v>
      </c>
      <c r="C1235" t="s">
        <v>196</v>
      </c>
      <c r="D1235" t="s">
        <v>345</v>
      </c>
      <c r="E1235" t="s">
        <v>10</v>
      </c>
      <c r="F1235" t="s">
        <v>346</v>
      </c>
      <c r="G1235" s="9">
        <v>549736.97</v>
      </c>
      <c r="H1235" s="9">
        <v>82460.545499999993</v>
      </c>
      <c r="I1235">
        <v>82460.545499999993</v>
      </c>
      <c r="J1235">
        <v>54973.697</v>
      </c>
      <c r="K1235">
        <v>137434.24249999999</v>
      </c>
      <c r="L1235">
        <v>109947.394</v>
      </c>
      <c r="M1235">
        <v>82460.545499999993</v>
      </c>
      <c r="O1235">
        <v>201812</v>
      </c>
      <c r="P1235">
        <v>201901</v>
      </c>
      <c r="Q1235" s="9">
        <f t="shared" si="40"/>
        <v>0</v>
      </c>
      <c r="R1235">
        <v>2018</v>
      </c>
      <c r="S1235">
        <v>2019</v>
      </c>
      <c r="T1235" t="s">
        <v>281</v>
      </c>
      <c r="U1235" s="14">
        <f t="shared" si="39"/>
        <v>82460.545499999993</v>
      </c>
    </row>
    <row r="1236" spans="1:21" x14ac:dyDescent="0.25">
      <c r="A1236" t="s">
        <v>60</v>
      </c>
      <c r="B1236" t="s">
        <v>61</v>
      </c>
      <c r="C1236" t="s">
        <v>166</v>
      </c>
      <c r="D1236" t="s">
        <v>347</v>
      </c>
      <c r="E1236" t="s">
        <v>10</v>
      </c>
      <c r="F1236" t="s">
        <v>348</v>
      </c>
      <c r="G1236" s="9">
        <v>29867.5</v>
      </c>
      <c r="H1236" s="9">
        <v>4480.125</v>
      </c>
      <c r="I1236">
        <v>4480.125</v>
      </c>
      <c r="J1236">
        <v>2986.75</v>
      </c>
      <c r="K1236">
        <v>7466.875</v>
      </c>
      <c r="L1236">
        <v>5973.5</v>
      </c>
      <c r="M1236">
        <v>4480.125</v>
      </c>
      <c r="O1236">
        <v>201812</v>
      </c>
      <c r="P1236">
        <v>201901</v>
      </c>
      <c r="Q1236" s="9">
        <f t="shared" si="40"/>
        <v>0</v>
      </c>
      <c r="R1236">
        <v>2018</v>
      </c>
      <c r="S1236">
        <v>2019</v>
      </c>
      <c r="T1236" t="s">
        <v>281</v>
      </c>
      <c r="U1236" s="14">
        <f t="shared" si="39"/>
        <v>4480.125</v>
      </c>
    </row>
    <row r="1237" spans="1:21" x14ac:dyDescent="0.25">
      <c r="A1237" t="s">
        <v>60</v>
      </c>
      <c r="B1237" t="s">
        <v>61</v>
      </c>
      <c r="C1237" t="s">
        <v>112</v>
      </c>
      <c r="D1237" t="s">
        <v>113</v>
      </c>
      <c r="E1237" t="s">
        <v>10</v>
      </c>
      <c r="F1237" t="s">
        <v>114</v>
      </c>
      <c r="G1237" s="9">
        <v>700000</v>
      </c>
      <c r="H1237" s="9">
        <v>105000</v>
      </c>
      <c r="I1237">
        <v>105000</v>
      </c>
      <c r="J1237">
        <v>70000</v>
      </c>
      <c r="K1237">
        <v>175000</v>
      </c>
      <c r="L1237">
        <v>140000</v>
      </c>
      <c r="M1237">
        <v>105000</v>
      </c>
      <c r="N1237" s="9">
        <v>0</v>
      </c>
      <c r="O1237">
        <v>201812</v>
      </c>
      <c r="P1237">
        <v>201901</v>
      </c>
      <c r="Q1237" s="9">
        <f t="shared" si="40"/>
        <v>0</v>
      </c>
      <c r="R1237">
        <v>2018</v>
      </c>
      <c r="S1237">
        <v>2019</v>
      </c>
      <c r="T1237" t="s">
        <v>280</v>
      </c>
      <c r="U1237" s="14">
        <f t="shared" si="39"/>
        <v>105000</v>
      </c>
    </row>
    <row r="1238" spans="1:21" x14ac:dyDescent="0.25">
      <c r="A1238" t="s">
        <v>60</v>
      </c>
      <c r="B1238" t="s">
        <v>61</v>
      </c>
      <c r="C1238" t="s">
        <v>500</v>
      </c>
      <c r="D1238" t="s">
        <v>359</v>
      </c>
      <c r="E1238" t="s">
        <v>10</v>
      </c>
      <c r="F1238" t="s">
        <v>360</v>
      </c>
      <c r="G1238" s="9">
        <v>16651.43</v>
      </c>
      <c r="H1238" s="9">
        <v>2497.7145</v>
      </c>
      <c r="I1238">
        <v>2497.7145</v>
      </c>
      <c r="J1238">
        <v>1665.143</v>
      </c>
      <c r="K1238">
        <v>4162.8575000000001</v>
      </c>
      <c r="L1238">
        <v>3330.2860000000001</v>
      </c>
      <c r="M1238">
        <v>2497.7145</v>
      </c>
      <c r="O1238">
        <v>201812</v>
      </c>
      <c r="P1238">
        <v>201901</v>
      </c>
      <c r="Q1238" s="9">
        <f t="shared" si="40"/>
        <v>0</v>
      </c>
      <c r="R1238">
        <v>2018</v>
      </c>
      <c r="S1238">
        <v>2019</v>
      </c>
      <c r="T1238" t="s">
        <v>281</v>
      </c>
      <c r="U1238" s="14">
        <f t="shared" si="39"/>
        <v>2497.7145</v>
      </c>
    </row>
    <row r="1239" spans="1:21" x14ac:dyDescent="0.25">
      <c r="A1239" t="s">
        <v>60</v>
      </c>
      <c r="B1239" t="s">
        <v>61</v>
      </c>
      <c r="C1239" t="s">
        <v>524</v>
      </c>
      <c r="D1239" t="s">
        <v>525</v>
      </c>
      <c r="E1239" t="s">
        <v>10</v>
      </c>
      <c r="F1239" t="s">
        <v>526</v>
      </c>
      <c r="G1239" s="9">
        <v>12290.37</v>
      </c>
      <c r="H1239" s="9">
        <v>1843.5554999999999</v>
      </c>
      <c r="I1239">
        <v>1843.5554999999999</v>
      </c>
      <c r="J1239">
        <v>1229.037</v>
      </c>
      <c r="K1239">
        <v>3072.5925000000002</v>
      </c>
      <c r="L1239">
        <v>2458.0740000000001</v>
      </c>
      <c r="M1239">
        <v>1843.5554999999999</v>
      </c>
      <c r="O1239">
        <v>201812</v>
      </c>
      <c r="P1239">
        <v>201901</v>
      </c>
      <c r="Q1239" s="9">
        <f t="shared" si="40"/>
        <v>0</v>
      </c>
      <c r="R1239">
        <v>2018</v>
      </c>
      <c r="S1239">
        <v>2019</v>
      </c>
      <c r="T1239" t="s">
        <v>281</v>
      </c>
      <c r="U1239" s="14">
        <f t="shared" si="39"/>
        <v>1843.5554999999999</v>
      </c>
    </row>
    <row r="1240" spans="1:21" x14ac:dyDescent="0.25">
      <c r="A1240" t="s">
        <v>60</v>
      </c>
      <c r="B1240" t="s">
        <v>61</v>
      </c>
      <c r="C1240" t="s">
        <v>542</v>
      </c>
      <c r="D1240" t="s">
        <v>543</v>
      </c>
      <c r="E1240" t="s">
        <v>10</v>
      </c>
      <c r="F1240" t="s">
        <v>544</v>
      </c>
      <c r="G1240" s="9">
        <v>33722.47</v>
      </c>
      <c r="H1240" s="9">
        <v>5058.3705</v>
      </c>
      <c r="I1240">
        <v>5058.3705</v>
      </c>
      <c r="J1240">
        <v>3372.2469999999998</v>
      </c>
      <c r="K1240">
        <v>8430.6175000000003</v>
      </c>
      <c r="L1240">
        <v>6744.4939999999997</v>
      </c>
      <c r="M1240">
        <v>5058.3705</v>
      </c>
      <c r="O1240">
        <v>201812</v>
      </c>
      <c r="P1240">
        <v>201901</v>
      </c>
      <c r="Q1240" s="9">
        <f t="shared" si="40"/>
        <v>0</v>
      </c>
      <c r="R1240">
        <v>2018</v>
      </c>
      <c r="S1240">
        <v>2019</v>
      </c>
      <c r="T1240" t="s">
        <v>281</v>
      </c>
      <c r="U1240" s="14">
        <f t="shared" si="39"/>
        <v>5058.3705</v>
      </c>
    </row>
    <row r="1241" spans="1:21" x14ac:dyDescent="0.25">
      <c r="A1241" t="s">
        <v>60</v>
      </c>
      <c r="B1241" t="s">
        <v>61</v>
      </c>
      <c r="C1241" t="s">
        <v>476</v>
      </c>
      <c r="D1241" t="s">
        <v>386</v>
      </c>
      <c r="E1241" t="s">
        <v>10</v>
      </c>
      <c r="F1241" t="s">
        <v>387</v>
      </c>
      <c r="G1241" s="9">
        <v>48750.12</v>
      </c>
      <c r="H1241" s="9">
        <v>7312.518</v>
      </c>
      <c r="I1241">
        <v>7312.518</v>
      </c>
      <c r="J1241">
        <v>4875.0119999999997</v>
      </c>
      <c r="K1241">
        <v>12187.53</v>
      </c>
      <c r="L1241">
        <v>9750.0239999999994</v>
      </c>
      <c r="M1241">
        <v>7312.518</v>
      </c>
      <c r="O1241">
        <v>201812</v>
      </c>
      <c r="P1241">
        <v>201901</v>
      </c>
      <c r="Q1241" s="9">
        <f t="shared" si="40"/>
        <v>0</v>
      </c>
      <c r="R1241">
        <v>2018</v>
      </c>
      <c r="S1241">
        <v>2019</v>
      </c>
      <c r="T1241" t="s">
        <v>281</v>
      </c>
      <c r="U1241" s="14">
        <f t="shared" si="39"/>
        <v>7312.518</v>
      </c>
    </row>
    <row r="1242" spans="1:21" x14ac:dyDescent="0.25">
      <c r="A1242" t="s">
        <v>60</v>
      </c>
      <c r="B1242" t="s">
        <v>61</v>
      </c>
      <c r="C1242" t="s">
        <v>493</v>
      </c>
      <c r="D1242" t="s">
        <v>494</v>
      </c>
      <c r="E1242" t="s">
        <v>10</v>
      </c>
      <c r="F1242" t="s">
        <v>495</v>
      </c>
      <c r="G1242" s="9">
        <v>2244.7399999999998</v>
      </c>
      <c r="H1242" s="9">
        <v>336.71100000000001</v>
      </c>
      <c r="I1242">
        <v>336.71100000000001</v>
      </c>
      <c r="J1242">
        <v>224.47399999999999</v>
      </c>
      <c r="K1242">
        <v>561.18499999999995</v>
      </c>
      <c r="L1242">
        <v>448.94799999999998</v>
      </c>
      <c r="M1242">
        <v>336.71100000000001</v>
      </c>
      <c r="O1242">
        <v>201812</v>
      </c>
      <c r="P1242">
        <v>201901</v>
      </c>
      <c r="Q1242" s="9">
        <f t="shared" si="40"/>
        <v>0</v>
      </c>
      <c r="R1242">
        <v>2018</v>
      </c>
      <c r="S1242">
        <v>2019</v>
      </c>
      <c r="T1242" t="s">
        <v>281</v>
      </c>
      <c r="U1242" s="14">
        <f t="shared" si="39"/>
        <v>336.71100000000001</v>
      </c>
    </row>
    <row r="1243" spans="1:21" x14ac:dyDescent="0.25">
      <c r="A1243" t="s">
        <v>60</v>
      </c>
      <c r="B1243" t="s">
        <v>61</v>
      </c>
      <c r="C1243" t="s">
        <v>545</v>
      </c>
      <c r="D1243" t="s">
        <v>389</v>
      </c>
      <c r="E1243" t="s">
        <v>10</v>
      </c>
      <c r="F1243" t="s">
        <v>390</v>
      </c>
      <c r="G1243" s="9">
        <v>11335.3</v>
      </c>
      <c r="H1243" s="9">
        <v>1700.2950000000001</v>
      </c>
      <c r="I1243">
        <v>1700.2950000000001</v>
      </c>
      <c r="J1243">
        <v>1133.53</v>
      </c>
      <c r="K1243">
        <v>2833.8249999999998</v>
      </c>
      <c r="L1243">
        <v>2267.06</v>
      </c>
      <c r="M1243">
        <v>1700.2950000000001</v>
      </c>
      <c r="N1243" s="9">
        <v>1700.2950000000001</v>
      </c>
      <c r="O1243">
        <v>201812</v>
      </c>
      <c r="P1243">
        <v>201901</v>
      </c>
      <c r="Q1243" s="9">
        <f t="shared" si="40"/>
        <v>-1700.2950000000001</v>
      </c>
      <c r="R1243">
        <v>2018</v>
      </c>
      <c r="S1243">
        <v>2019</v>
      </c>
      <c r="T1243" t="s">
        <v>281</v>
      </c>
      <c r="U1243" s="14">
        <f t="shared" si="39"/>
        <v>0</v>
      </c>
    </row>
    <row r="1244" spans="1:21" x14ac:dyDescent="0.25">
      <c r="A1244" t="s">
        <v>60</v>
      </c>
      <c r="B1244" t="s">
        <v>61</v>
      </c>
      <c r="C1244" t="s">
        <v>501</v>
      </c>
      <c r="D1244" t="s">
        <v>392</v>
      </c>
      <c r="E1244" t="s">
        <v>10</v>
      </c>
      <c r="F1244" t="s">
        <v>393</v>
      </c>
      <c r="G1244" s="9">
        <v>62469.96</v>
      </c>
      <c r="H1244" s="9">
        <v>9370.4940000000006</v>
      </c>
      <c r="I1244">
        <v>9370.4940000000006</v>
      </c>
      <c r="J1244">
        <v>6246.9960000000001</v>
      </c>
      <c r="K1244">
        <v>15617.49</v>
      </c>
      <c r="L1244">
        <v>12493.992</v>
      </c>
      <c r="M1244">
        <v>9370.4940000000006</v>
      </c>
      <c r="O1244">
        <v>201812</v>
      </c>
      <c r="P1244">
        <v>201901</v>
      </c>
      <c r="Q1244" s="9">
        <f t="shared" si="40"/>
        <v>0</v>
      </c>
      <c r="R1244">
        <v>2018</v>
      </c>
      <c r="S1244">
        <v>2019</v>
      </c>
      <c r="T1244" t="s">
        <v>281</v>
      </c>
      <c r="U1244" s="14">
        <f t="shared" si="39"/>
        <v>9370.4940000000006</v>
      </c>
    </row>
    <row r="1245" spans="1:21" x14ac:dyDescent="0.25">
      <c r="A1245" t="s">
        <v>60</v>
      </c>
      <c r="B1245" t="s">
        <v>61</v>
      </c>
      <c r="C1245" t="s">
        <v>512</v>
      </c>
      <c r="D1245" t="s">
        <v>395</v>
      </c>
      <c r="E1245" t="s">
        <v>10</v>
      </c>
      <c r="F1245" t="s">
        <v>396</v>
      </c>
      <c r="G1245" s="9">
        <v>43549.53</v>
      </c>
      <c r="H1245" s="9">
        <v>6532.4295000000002</v>
      </c>
      <c r="I1245">
        <v>6532.4295000000002</v>
      </c>
      <c r="J1245">
        <v>4354.9530000000004</v>
      </c>
      <c r="K1245">
        <v>10887.3825</v>
      </c>
      <c r="L1245">
        <v>8709.9060000000009</v>
      </c>
      <c r="M1245">
        <v>6532.4295000000002</v>
      </c>
      <c r="O1245">
        <v>201812</v>
      </c>
      <c r="P1245">
        <v>201901</v>
      </c>
      <c r="Q1245" s="9">
        <f t="shared" si="40"/>
        <v>0</v>
      </c>
      <c r="R1245">
        <v>2018</v>
      </c>
      <c r="S1245">
        <v>2019</v>
      </c>
      <c r="T1245" t="s">
        <v>281</v>
      </c>
      <c r="U1245" s="14">
        <f t="shared" si="39"/>
        <v>6532.4295000000002</v>
      </c>
    </row>
    <row r="1246" spans="1:21" x14ac:dyDescent="0.25">
      <c r="A1246" t="s">
        <v>60</v>
      </c>
      <c r="B1246" t="s">
        <v>61</v>
      </c>
      <c r="C1246" t="s">
        <v>463</v>
      </c>
      <c r="D1246" t="s">
        <v>464</v>
      </c>
      <c r="E1246" t="s">
        <v>10</v>
      </c>
      <c r="F1246" t="s">
        <v>465</v>
      </c>
      <c r="G1246" s="9">
        <v>208826.27</v>
      </c>
      <c r="H1246" s="9">
        <v>31323.940500000001</v>
      </c>
      <c r="I1246">
        <v>31323.940500000001</v>
      </c>
      <c r="J1246">
        <v>20882.627</v>
      </c>
      <c r="K1246">
        <v>52206.567499999997</v>
      </c>
      <c r="L1246">
        <v>41765.254000000001</v>
      </c>
      <c r="M1246">
        <v>31323.940500000001</v>
      </c>
      <c r="O1246">
        <v>201812</v>
      </c>
      <c r="P1246">
        <v>201901</v>
      </c>
      <c r="Q1246" s="9">
        <f t="shared" si="40"/>
        <v>0</v>
      </c>
      <c r="R1246">
        <v>2018</v>
      </c>
      <c r="S1246">
        <v>2019</v>
      </c>
      <c r="T1246" t="s">
        <v>281</v>
      </c>
      <c r="U1246" s="14">
        <f t="shared" si="39"/>
        <v>31323.940500000001</v>
      </c>
    </row>
    <row r="1247" spans="1:21" x14ac:dyDescent="0.25">
      <c r="A1247" t="s">
        <v>60</v>
      </c>
      <c r="B1247" t="s">
        <v>61</v>
      </c>
      <c r="C1247" t="s">
        <v>466</v>
      </c>
      <c r="D1247" t="s">
        <v>413</v>
      </c>
      <c r="E1247" t="s">
        <v>10</v>
      </c>
      <c r="F1247" t="s">
        <v>414</v>
      </c>
      <c r="G1247" s="9">
        <v>20835</v>
      </c>
      <c r="H1247" s="9">
        <v>3125.25</v>
      </c>
      <c r="I1247">
        <v>3125.25</v>
      </c>
      <c r="J1247">
        <v>2083.5</v>
      </c>
      <c r="K1247">
        <v>5208.75</v>
      </c>
      <c r="L1247">
        <v>4167</v>
      </c>
      <c r="M1247">
        <v>3125.25</v>
      </c>
      <c r="N1247" s="9">
        <v>3125.25</v>
      </c>
      <c r="O1247">
        <v>201812</v>
      </c>
      <c r="P1247">
        <v>201901</v>
      </c>
      <c r="Q1247" s="9">
        <f t="shared" si="40"/>
        <v>-3125.25</v>
      </c>
      <c r="R1247">
        <v>2018</v>
      </c>
      <c r="S1247">
        <v>2019</v>
      </c>
      <c r="T1247" t="s">
        <v>281</v>
      </c>
      <c r="U1247" s="14">
        <f t="shared" si="39"/>
        <v>0</v>
      </c>
    </row>
    <row r="1248" spans="1:21" x14ac:dyDescent="0.25">
      <c r="A1248" t="s">
        <v>60</v>
      </c>
      <c r="B1248" t="s">
        <v>61</v>
      </c>
      <c r="C1248" t="s">
        <v>527</v>
      </c>
      <c r="D1248" t="s">
        <v>528</v>
      </c>
      <c r="E1248" t="s">
        <v>10</v>
      </c>
      <c r="F1248" t="s">
        <v>529</v>
      </c>
      <c r="G1248" s="9">
        <v>17413.2</v>
      </c>
      <c r="H1248" s="9">
        <v>2611.98</v>
      </c>
      <c r="I1248">
        <v>2611.98</v>
      </c>
      <c r="J1248">
        <v>1741.32</v>
      </c>
      <c r="K1248">
        <v>4353.3</v>
      </c>
      <c r="L1248">
        <v>3482.64</v>
      </c>
      <c r="M1248">
        <v>2611.98</v>
      </c>
      <c r="O1248">
        <v>201812</v>
      </c>
      <c r="P1248">
        <v>201901</v>
      </c>
      <c r="Q1248" s="9">
        <f t="shared" si="40"/>
        <v>0</v>
      </c>
      <c r="R1248">
        <v>2018</v>
      </c>
      <c r="S1248">
        <v>2019</v>
      </c>
      <c r="T1248" t="s">
        <v>281</v>
      </c>
      <c r="U1248" s="14">
        <f t="shared" si="39"/>
        <v>2611.98</v>
      </c>
    </row>
    <row r="1249" spans="1:21" x14ac:dyDescent="0.25">
      <c r="A1249" t="s">
        <v>60</v>
      </c>
      <c r="B1249" t="s">
        <v>61</v>
      </c>
      <c r="C1249" t="s">
        <v>54</v>
      </c>
      <c r="D1249" t="s">
        <v>55</v>
      </c>
      <c r="E1249" t="s">
        <v>10</v>
      </c>
      <c r="F1249" t="s">
        <v>56</v>
      </c>
      <c r="G1249" s="9">
        <v>598.28000000000702</v>
      </c>
      <c r="H1249" s="9">
        <v>89.742000000001099</v>
      </c>
      <c r="I1249">
        <v>89.742000000001099</v>
      </c>
      <c r="J1249">
        <v>59.828000000000699</v>
      </c>
      <c r="K1249">
        <v>149.57000000000201</v>
      </c>
      <c r="L1249">
        <v>119.656000000001</v>
      </c>
      <c r="M1249">
        <v>89.742000000001099</v>
      </c>
      <c r="O1249">
        <v>201812</v>
      </c>
      <c r="P1249">
        <v>201901</v>
      </c>
      <c r="Q1249" s="9">
        <f t="shared" si="40"/>
        <v>0</v>
      </c>
      <c r="R1249">
        <v>2018</v>
      </c>
      <c r="S1249">
        <v>2019</v>
      </c>
      <c r="T1249" t="s">
        <v>281</v>
      </c>
      <c r="U1249" s="14">
        <f t="shared" si="39"/>
        <v>89.742000000001099</v>
      </c>
    </row>
    <row r="1250" spans="1:21" x14ac:dyDescent="0.25">
      <c r="A1250" t="s">
        <v>60</v>
      </c>
      <c r="B1250" t="s">
        <v>61</v>
      </c>
      <c r="C1250" t="s">
        <v>518</v>
      </c>
      <c r="D1250" t="s">
        <v>519</v>
      </c>
      <c r="E1250" t="s">
        <v>10</v>
      </c>
      <c r="F1250" t="s">
        <v>520</v>
      </c>
      <c r="G1250" s="9">
        <v>72762.13</v>
      </c>
      <c r="H1250" s="9">
        <v>10914.3195</v>
      </c>
      <c r="I1250">
        <v>10914.3195</v>
      </c>
      <c r="J1250">
        <v>7276.2129999999997</v>
      </c>
      <c r="K1250">
        <v>18190.532500000001</v>
      </c>
      <c r="L1250">
        <v>14552.425999999999</v>
      </c>
      <c r="M1250">
        <v>10914.3195</v>
      </c>
      <c r="O1250">
        <v>201812</v>
      </c>
      <c r="P1250">
        <v>201901</v>
      </c>
      <c r="Q1250" s="9">
        <f t="shared" si="40"/>
        <v>0</v>
      </c>
      <c r="R1250">
        <v>2018</v>
      </c>
      <c r="S1250">
        <v>2019</v>
      </c>
      <c r="T1250" t="s">
        <v>281</v>
      </c>
      <c r="U1250" s="14">
        <f t="shared" si="39"/>
        <v>10914.3195</v>
      </c>
    </row>
    <row r="1251" spans="1:21" x14ac:dyDescent="0.25">
      <c r="A1251" t="s">
        <v>60</v>
      </c>
      <c r="B1251" t="s">
        <v>61</v>
      </c>
      <c r="C1251" t="s">
        <v>530</v>
      </c>
      <c r="D1251" t="s">
        <v>531</v>
      </c>
      <c r="E1251" t="s">
        <v>10</v>
      </c>
      <c r="F1251" t="s">
        <v>532</v>
      </c>
      <c r="G1251" s="9">
        <v>35958.5</v>
      </c>
      <c r="H1251" s="9">
        <v>5393.7749999999996</v>
      </c>
      <c r="I1251">
        <v>5393.7749999999996</v>
      </c>
      <c r="J1251">
        <v>3595.85</v>
      </c>
      <c r="K1251">
        <v>8989.625</v>
      </c>
      <c r="L1251">
        <v>7191.7</v>
      </c>
      <c r="M1251">
        <v>5393.7749999999996</v>
      </c>
      <c r="N1251" s="9">
        <v>5393.7749999999996</v>
      </c>
      <c r="O1251">
        <v>201812</v>
      </c>
      <c r="P1251">
        <v>201901</v>
      </c>
      <c r="Q1251" s="9">
        <f t="shared" si="40"/>
        <v>-5393.7749999999996</v>
      </c>
      <c r="R1251">
        <v>2018</v>
      </c>
      <c r="S1251">
        <v>2019</v>
      </c>
      <c r="T1251" t="s">
        <v>281</v>
      </c>
      <c r="U1251" s="14">
        <f t="shared" si="39"/>
        <v>0</v>
      </c>
    </row>
    <row r="1252" spans="1:21" x14ac:dyDescent="0.25">
      <c r="A1252" t="s">
        <v>6</v>
      </c>
      <c r="B1252" t="s">
        <v>7</v>
      </c>
      <c r="C1252" t="s">
        <v>539</v>
      </c>
      <c r="D1252" t="s">
        <v>540</v>
      </c>
      <c r="E1252" t="s">
        <v>10</v>
      </c>
      <c r="F1252" t="s">
        <v>541</v>
      </c>
      <c r="G1252" s="9">
        <v>-9.9999999997635296E-3</v>
      </c>
      <c r="H1252" s="9">
        <v>-1.4999999999645299E-3</v>
      </c>
      <c r="I1252">
        <v>-1.4999999999645299E-3</v>
      </c>
      <c r="J1252">
        <v>-9.9999999997635292E-4</v>
      </c>
      <c r="K1252">
        <v>-2.4999999999408798E-3</v>
      </c>
      <c r="L1252">
        <v>-1.9999999999527102E-3</v>
      </c>
      <c r="M1252">
        <v>-1.4999999999645299E-3</v>
      </c>
      <c r="O1252">
        <v>201901</v>
      </c>
      <c r="P1252">
        <v>201902</v>
      </c>
      <c r="Q1252" s="9">
        <f t="shared" si="40"/>
        <v>0</v>
      </c>
      <c r="R1252">
        <v>2019</v>
      </c>
      <c r="S1252">
        <v>2019</v>
      </c>
      <c r="T1252" t="s">
        <v>281</v>
      </c>
      <c r="U1252" s="14">
        <f t="shared" si="39"/>
        <v>-1.4999999999645299E-3</v>
      </c>
    </row>
    <row r="1253" spans="1:21" x14ac:dyDescent="0.25">
      <c r="A1253" t="s">
        <v>6</v>
      </c>
      <c r="B1253" t="s">
        <v>7</v>
      </c>
      <c r="C1253" t="s">
        <v>521</v>
      </c>
      <c r="D1253" t="s">
        <v>522</v>
      </c>
      <c r="E1253" t="s">
        <v>10</v>
      </c>
      <c r="F1253" t="s">
        <v>523</v>
      </c>
      <c r="G1253" s="9">
        <v>-19804.48</v>
      </c>
      <c r="H1253" s="9">
        <v>-2970.672</v>
      </c>
      <c r="I1253">
        <v>-2970.672</v>
      </c>
      <c r="J1253">
        <v>-1980.4480000000001</v>
      </c>
      <c r="K1253">
        <v>-4951.12</v>
      </c>
      <c r="L1253">
        <v>-3960.8960000000002</v>
      </c>
      <c r="M1253">
        <v>-2970.672</v>
      </c>
      <c r="N1253" s="9">
        <v>-2970.672</v>
      </c>
      <c r="O1253">
        <v>201901</v>
      </c>
      <c r="P1253">
        <v>201902</v>
      </c>
      <c r="Q1253" s="9">
        <f t="shared" si="40"/>
        <v>2970.672</v>
      </c>
      <c r="R1253">
        <v>2019</v>
      </c>
      <c r="S1253">
        <v>2019</v>
      </c>
      <c r="T1253" t="s">
        <v>281</v>
      </c>
      <c r="U1253" s="14">
        <f t="shared" si="39"/>
        <v>0</v>
      </c>
    </row>
    <row r="1254" spans="1:21" x14ac:dyDescent="0.25">
      <c r="A1254" t="s">
        <v>6</v>
      </c>
      <c r="B1254" t="s">
        <v>7</v>
      </c>
      <c r="C1254" t="s">
        <v>480</v>
      </c>
      <c r="D1254" t="s">
        <v>481</v>
      </c>
      <c r="E1254" t="s">
        <v>10</v>
      </c>
      <c r="F1254" t="s">
        <v>482</v>
      </c>
      <c r="G1254" s="9">
        <v>0</v>
      </c>
      <c r="H1254" s="9">
        <v>0</v>
      </c>
      <c r="I1254">
        <v>0</v>
      </c>
      <c r="J1254">
        <v>0</v>
      </c>
      <c r="K1254">
        <v>0</v>
      </c>
      <c r="L1254">
        <v>0</v>
      </c>
      <c r="M1254">
        <v>0</v>
      </c>
      <c r="O1254">
        <v>201901</v>
      </c>
      <c r="P1254">
        <v>201902</v>
      </c>
      <c r="Q1254" s="9">
        <f t="shared" si="40"/>
        <v>0</v>
      </c>
      <c r="R1254">
        <v>2019</v>
      </c>
      <c r="S1254">
        <v>2019</v>
      </c>
      <c r="T1254" t="s">
        <v>281</v>
      </c>
      <c r="U1254" s="14">
        <f t="shared" si="39"/>
        <v>0</v>
      </c>
    </row>
    <row r="1255" spans="1:21" x14ac:dyDescent="0.25">
      <c r="A1255" t="s">
        <v>6</v>
      </c>
      <c r="B1255" t="s">
        <v>7</v>
      </c>
      <c r="C1255" t="s">
        <v>470</v>
      </c>
      <c r="D1255" t="s">
        <v>483</v>
      </c>
      <c r="E1255" t="s">
        <v>10</v>
      </c>
      <c r="F1255" t="s">
        <v>484</v>
      </c>
      <c r="G1255" s="9">
        <v>124.699999999997</v>
      </c>
      <c r="H1255" s="9">
        <v>18.7049999999996</v>
      </c>
      <c r="I1255">
        <v>18.7049999999996</v>
      </c>
      <c r="J1255">
        <v>12.4699999999997</v>
      </c>
      <c r="K1255">
        <v>31.174999999999301</v>
      </c>
      <c r="L1255">
        <v>24.939999999999401</v>
      </c>
      <c r="M1255">
        <v>18.7049999999996</v>
      </c>
      <c r="O1255">
        <v>201901</v>
      </c>
      <c r="P1255">
        <v>201902</v>
      </c>
      <c r="Q1255" s="9">
        <f t="shared" si="40"/>
        <v>0</v>
      </c>
      <c r="R1255">
        <v>2019</v>
      </c>
      <c r="S1255">
        <v>2019</v>
      </c>
      <c r="T1255" t="s">
        <v>281</v>
      </c>
      <c r="U1255" s="14">
        <f t="shared" si="39"/>
        <v>18.7049999999996</v>
      </c>
    </row>
    <row r="1256" spans="1:21" x14ac:dyDescent="0.25">
      <c r="A1256" t="s">
        <v>6</v>
      </c>
      <c r="B1256" t="s">
        <v>7</v>
      </c>
      <c r="C1256" t="s">
        <v>446</v>
      </c>
      <c r="D1256" t="s">
        <v>485</v>
      </c>
      <c r="E1256" t="s">
        <v>10</v>
      </c>
      <c r="F1256" t="s">
        <v>486</v>
      </c>
      <c r="G1256" s="9">
        <v>6438.49</v>
      </c>
      <c r="H1256" s="9">
        <v>965.77350000000001</v>
      </c>
      <c r="I1256">
        <v>965.77350000000001</v>
      </c>
      <c r="J1256">
        <v>643.84900000000005</v>
      </c>
      <c r="K1256">
        <v>1609.6224999999999</v>
      </c>
      <c r="L1256">
        <v>1287.6980000000001</v>
      </c>
      <c r="M1256">
        <v>965.77350000000001</v>
      </c>
      <c r="O1256">
        <v>201901</v>
      </c>
      <c r="P1256">
        <v>201902</v>
      </c>
      <c r="Q1256" s="9">
        <f t="shared" si="40"/>
        <v>0</v>
      </c>
      <c r="R1256">
        <v>2019</v>
      </c>
      <c r="S1256">
        <v>2019</v>
      </c>
      <c r="T1256" t="s">
        <v>281</v>
      </c>
      <c r="U1256" s="14">
        <f t="shared" si="39"/>
        <v>965.77350000000001</v>
      </c>
    </row>
    <row r="1257" spans="1:21" x14ac:dyDescent="0.25">
      <c r="A1257" t="s">
        <v>6</v>
      </c>
      <c r="B1257" t="s">
        <v>7</v>
      </c>
      <c r="C1257" t="s">
        <v>533</v>
      </c>
      <c r="D1257" t="s">
        <v>534</v>
      </c>
      <c r="E1257" t="s">
        <v>10</v>
      </c>
      <c r="F1257" t="s">
        <v>535</v>
      </c>
      <c r="G1257" s="9">
        <v>-190.02</v>
      </c>
      <c r="H1257" s="9">
        <v>-28.5030000000001</v>
      </c>
      <c r="I1257">
        <v>-28.5030000000001</v>
      </c>
      <c r="J1257">
        <v>-19.001999999999999</v>
      </c>
      <c r="K1257">
        <v>-47.505000000000102</v>
      </c>
      <c r="L1257">
        <v>-38.004000000000097</v>
      </c>
      <c r="M1257">
        <v>-28.5030000000001</v>
      </c>
      <c r="O1257">
        <v>201901</v>
      </c>
      <c r="P1257">
        <v>201902</v>
      </c>
      <c r="Q1257" s="9">
        <f t="shared" si="40"/>
        <v>0</v>
      </c>
      <c r="R1257">
        <v>2019</v>
      </c>
      <c r="S1257">
        <v>2019</v>
      </c>
      <c r="T1257" t="s">
        <v>281</v>
      </c>
      <c r="U1257" s="14">
        <f t="shared" si="39"/>
        <v>-28.5030000000001</v>
      </c>
    </row>
    <row r="1258" spans="1:21" x14ac:dyDescent="0.25">
      <c r="A1258" t="s">
        <v>6</v>
      </c>
      <c r="B1258" t="s">
        <v>7</v>
      </c>
      <c r="C1258" t="s">
        <v>456</v>
      </c>
      <c r="D1258" t="s">
        <v>320</v>
      </c>
      <c r="E1258" t="s">
        <v>10</v>
      </c>
      <c r="F1258" t="s">
        <v>321</v>
      </c>
      <c r="G1258" s="9">
        <v>0</v>
      </c>
      <c r="H1258" s="9">
        <v>0</v>
      </c>
      <c r="I1258">
        <v>0</v>
      </c>
      <c r="J1258">
        <v>0</v>
      </c>
      <c r="K1258">
        <v>0</v>
      </c>
      <c r="L1258">
        <v>0</v>
      </c>
      <c r="M1258">
        <v>0</v>
      </c>
      <c r="O1258">
        <v>201901</v>
      </c>
      <c r="P1258">
        <v>201902</v>
      </c>
      <c r="Q1258" s="9">
        <f t="shared" si="40"/>
        <v>0</v>
      </c>
      <c r="R1258">
        <v>2019</v>
      </c>
      <c r="S1258">
        <v>2019</v>
      </c>
      <c r="T1258" t="s">
        <v>281</v>
      </c>
      <c r="U1258" s="14">
        <f t="shared" si="39"/>
        <v>0</v>
      </c>
    </row>
    <row r="1259" spans="1:21" x14ac:dyDescent="0.25">
      <c r="A1259" t="s">
        <v>6</v>
      </c>
      <c r="B1259" t="s">
        <v>7</v>
      </c>
      <c r="C1259" t="s">
        <v>487</v>
      </c>
      <c r="D1259" t="s">
        <v>488</v>
      </c>
      <c r="E1259" t="s">
        <v>10</v>
      </c>
      <c r="F1259" t="s">
        <v>489</v>
      </c>
      <c r="G1259" s="9">
        <v>-5.1800000000000601</v>
      </c>
      <c r="H1259" s="9">
        <v>-0.77700000000001002</v>
      </c>
      <c r="I1259">
        <v>-0.77700000000001002</v>
      </c>
      <c r="J1259">
        <v>-0.51800000000000601</v>
      </c>
      <c r="K1259">
        <v>-1.2950000000000199</v>
      </c>
      <c r="L1259">
        <v>-1.03600000000001</v>
      </c>
      <c r="M1259">
        <v>-0.77700000000001002</v>
      </c>
      <c r="O1259">
        <v>201901</v>
      </c>
      <c r="P1259">
        <v>201902</v>
      </c>
      <c r="Q1259" s="9">
        <f t="shared" si="40"/>
        <v>0</v>
      </c>
      <c r="R1259">
        <v>2019</v>
      </c>
      <c r="S1259">
        <v>2019</v>
      </c>
      <c r="T1259" t="s">
        <v>281</v>
      </c>
      <c r="U1259" s="14">
        <f t="shared" si="39"/>
        <v>-0.77700000000001002</v>
      </c>
    </row>
    <row r="1260" spans="1:21" x14ac:dyDescent="0.25">
      <c r="A1260" t="s">
        <v>6</v>
      </c>
      <c r="B1260" t="s">
        <v>7</v>
      </c>
      <c r="C1260" t="s">
        <v>196</v>
      </c>
      <c r="D1260" t="s">
        <v>345</v>
      </c>
      <c r="E1260" t="s">
        <v>10</v>
      </c>
      <c r="F1260" t="s">
        <v>346</v>
      </c>
      <c r="G1260" s="9">
        <v>0</v>
      </c>
      <c r="H1260" s="9">
        <v>0</v>
      </c>
      <c r="I1260">
        <v>0</v>
      </c>
      <c r="J1260">
        <v>0</v>
      </c>
      <c r="K1260">
        <v>0</v>
      </c>
      <c r="L1260">
        <v>0</v>
      </c>
      <c r="M1260">
        <v>0</v>
      </c>
      <c r="O1260">
        <v>201901</v>
      </c>
      <c r="P1260">
        <v>201902</v>
      </c>
      <c r="Q1260" s="9">
        <f t="shared" si="40"/>
        <v>0</v>
      </c>
      <c r="R1260">
        <v>2019</v>
      </c>
      <c r="S1260">
        <v>2019</v>
      </c>
      <c r="T1260" t="s">
        <v>281</v>
      </c>
      <c r="U1260" s="14">
        <f t="shared" si="39"/>
        <v>0</v>
      </c>
    </row>
    <row r="1261" spans="1:21" x14ac:dyDescent="0.25">
      <c r="A1261" t="s">
        <v>6</v>
      </c>
      <c r="B1261" t="s">
        <v>7</v>
      </c>
      <c r="C1261" t="s">
        <v>500</v>
      </c>
      <c r="D1261" t="s">
        <v>359</v>
      </c>
      <c r="E1261" t="s">
        <v>10</v>
      </c>
      <c r="F1261" t="s">
        <v>360</v>
      </c>
      <c r="G1261" s="9">
        <v>-1.0000000002037299E-2</v>
      </c>
      <c r="H1261" s="9">
        <v>-1.50000000030559E-3</v>
      </c>
      <c r="I1261">
        <v>-1.50000000030559E-3</v>
      </c>
      <c r="J1261">
        <v>-1.0000000002037301E-3</v>
      </c>
      <c r="K1261">
        <v>-2.5000000005093201E-3</v>
      </c>
      <c r="L1261">
        <v>-2.0000000004074502E-3</v>
      </c>
      <c r="M1261">
        <v>-1.50000000030559E-3</v>
      </c>
      <c r="O1261">
        <v>201901</v>
      </c>
      <c r="P1261">
        <v>201902</v>
      </c>
      <c r="Q1261" s="9">
        <f t="shared" si="40"/>
        <v>0</v>
      </c>
      <c r="R1261">
        <v>2019</v>
      </c>
      <c r="S1261">
        <v>2019</v>
      </c>
      <c r="T1261" t="s">
        <v>281</v>
      </c>
      <c r="U1261" s="14">
        <f t="shared" si="39"/>
        <v>-1.50000000030559E-3</v>
      </c>
    </row>
    <row r="1262" spans="1:21" x14ac:dyDescent="0.25">
      <c r="A1262" t="s">
        <v>6</v>
      </c>
      <c r="B1262" t="s">
        <v>7</v>
      </c>
      <c r="C1262" t="s">
        <v>524</v>
      </c>
      <c r="D1262" t="s">
        <v>525</v>
      </c>
      <c r="E1262" t="s">
        <v>10</v>
      </c>
      <c r="F1262" t="s">
        <v>526</v>
      </c>
      <c r="G1262" s="9">
        <v>0</v>
      </c>
      <c r="H1262" s="9">
        <v>0</v>
      </c>
      <c r="I1262">
        <v>0</v>
      </c>
      <c r="J1262">
        <v>0</v>
      </c>
      <c r="K1262">
        <v>0</v>
      </c>
      <c r="L1262">
        <v>0</v>
      </c>
      <c r="M1262">
        <v>0</v>
      </c>
      <c r="O1262">
        <v>201901</v>
      </c>
      <c r="P1262">
        <v>201902</v>
      </c>
      <c r="Q1262" s="9">
        <f t="shared" si="40"/>
        <v>0</v>
      </c>
      <c r="R1262">
        <v>2019</v>
      </c>
      <c r="S1262">
        <v>2019</v>
      </c>
      <c r="T1262" t="s">
        <v>281</v>
      </c>
      <c r="U1262" s="14">
        <f t="shared" si="39"/>
        <v>0</v>
      </c>
    </row>
    <row r="1263" spans="1:21" x14ac:dyDescent="0.25">
      <c r="A1263" t="s">
        <v>6</v>
      </c>
      <c r="B1263" t="s">
        <v>7</v>
      </c>
      <c r="C1263" t="s">
        <v>476</v>
      </c>
      <c r="D1263" t="s">
        <v>386</v>
      </c>
      <c r="E1263" t="s">
        <v>10</v>
      </c>
      <c r="F1263" t="s">
        <v>387</v>
      </c>
      <c r="G1263" s="9">
        <v>1463.25</v>
      </c>
      <c r="H1263" s="9">
        <v>219.48750000000001</v>
      </c>
      <c r="I1263">
        <v>219.48750000000001</v>
      </c>
      <c r="J1263">
        <v>146.32499999999999</v>
      </c>
      <c r="K1263">
        <v>365.8125</v>
      </c>
      <c r="L1263">
        <v>292.64999999999998</v>
      </c>
      <c r="M1263">
        <v>219.48750000000001</v>
      </c>
      <c r="O1263">
        <v>201901</v>
      </c>
      <c r="P1263">
        <v>201902</v>
      </c>
      <c r="Q1263" s="9">
        <f t="shared" si="40"/>
        <v>0</v>
      </c>
      <c r="R1263">
        <v>2019</v>
      </c>
      <c r="S1263">
        <v>2019</v>
      </c>
      <c r="T1263" t="s">
        <v>281</v>
      </c>
      <c r="U1263" s="14">
        <f t="shared" si="39"/>
        <v>219.48750000000001</v>
      </c>
    </row>
    <row r="1264" spans="1:21" x14ac:dyDescent="0.25">
      <c r="A1264" t="s">
        <v>6</v>
      </c>
      <c r="B1264" t="s">
        <v>7</v>
      </c>
      <c r="C1264" t="s">
        <v>30</v>
      </c>
      <c r="D1264" t="s">
        <v>31</v>
      </c>
      <c r="E1264" t="s">
        <v>10</v>
      </c>
      <c r="F1264" t="s">
        <v>32</v>
      </c>
      <c r="G1264" s="9">
        <v>32788</v>
      </c>
      <c r="H1264" s="9">
        <v>4918.2</v>
      </c>
      <c r="I1264">
        <v>4918.2</v>
      </c>
      <c r="J1264">
        <v>3278.8</v>
      </c>
      <c r="K1264">
        <v>8197</v>
      </c>
      <c r="L1264">
        <v>6557.6</v>
      </c>
      <c r="M1264">
        <v>4918.2</v>
      </c>
      <c r="N1264" s="9">
        <v>4918.2</v>
      </c>
      <c r="O1264">
        <v>201901</v>
      </c>
      <c r="P1264">
        <v>201902</v>
      </c>
      <c r="Q1264" s="9">
        <f t="shared" si="40"/>
        <v>-4918.2</v>
      </c>
      <c r="R1264">
        <v>2019</v>
      </c>
      <c r="S1264">
        <v>2019</v>
      </c>
      <c r="T1264" t="s">
        <v>281</v>
      </c>
      <c r="U1264" s="14">
        <f t="shared" si="39"/>
        <v>0</v>
      </c>
    </row>
    <row r="1265" spans="1:21" x14ac:dyDescent="0.25">
      <c r="A1265" t="s">
        <v>6</v>
      </c>
      <c r="B1265" t="s">
        <v>7</v>
      </c>
      <c r="C1265" t="s">
        <v>54</v>
      </c>
      <c r="D1265" t="s">
        <v>55</v>
      </c>
      <c r="E1265" t="s">
        <v>10</v>
      </c>
      <c r="F1265" t="s">
        <v>56</v>
      </c>
      <c r="G1265" s="9">
        <v>1637896.44</v>
      </c>
      <c r="H1265" s="9">
        <v>245684.46599999999</v>
      </c>
      <c r="I1265">
        <v>245684.46599999999</v>
      </c>
      <c r="J1265">
        <v>163789.644</v>
      </c>
      <c r="K1265">
        <v>409474.11</v>
      </c>
      <c r="L1265">
        <v>327579.288</v>
      </c>
      <c r="M1265">
        <v>245684.46599999999</v>
      </c>
      <c r="O1265">
        <v>201901</v>
      </c>
      <c r="P1265">
        <v>201902</v>
      </c>
      <c r="Q1265" s="9">
        <f t="shared" si="40"/>
        <v>0</v>
      </c>
      <c r="R1265">
        <v>2019</v>
      </c>
      <c r="S1265">
        <v>2019</v>
      </c>
      <c r="T1265" t="s">
        <v>281</v>
      </c>
      <c r="U1265" s="14">
        <f t="shared" si="39"/>
        <v>245684.46599999999</v>
      </c>
    </row>
    <row r="1266" spans="1:21" x14ac:dyDescent="0.25">
      <c r="A1266" t="s">
        <v>6</v>
      </c>
      <c r="B1266" t="s">
        <v>7</v>
      </c>
      <c r="C1266" t="s">
        <v>518</v>
      </c>
      <c r="D1266" t="s">
        <v>519</v>
      </c>
      <c r="E1266" t="s">
        <v>10</v>
      </c>
      <c r="F1266" t="s">
        <v>520</v>
      </c>
      <c r="G1266" s="9">
        <v>20545.63</v>
      </c>
      <c r="H1266" s="9">
        <v>3081.8445000000002</v>
      </c>
      <c r="I1266">
        <v>3081.8445000000002</v>
      </c>
      <c r="J1266">
        <v>2054.5630000000001</v>
      </c>
      <c r="K1266">
        <v>5136.4075000000003</v>
      </c>
      <c r="L1266">
        <v>4109.1260000000002</v>
      </c>
      <c r="M1266">
        <v>3081.8445000000002</v>
      </c>
      <c r="O1266">
        <v>201901</v>
      </c>
      <c r="P1266">
        <v>201902</v>
      </c>
      <c r="Q1266" s="9">
        <f t="shared" si="40"/>
        <v>0</v>
      </c>
      <c r="R1266">
        <v>2019</v>
      </c>
      <c r="S1266">
        <v>2019</v>
      </c>
      <c r="T1266" t="s">
        <v>281</v>
      </c>
      <c r="U1266" s="14">
        <f t="shared" si="39"/>
        <v>3081.8445000000002</v>
      </c>
    </row>
    <row r="1267" spans="1:21" x14ac:dyDescent="0.25">
      <c r="A1267" t="s">
        <v>6</v>
      </c>
      <c r="B1267" t="s">
        <v>7</v>
      </c>
      <c r="C1267" t="s">
        <v>530</v>
      </c>
      <c r="D1267" t="s">
        <v>531</v>
      </c>
      <c r="E1267" t="s">
        <v>10</v>
      </c>
      <c r="F1267" t="s">
        <v>532</v>
      </c>
      <c r="G1267" s="9">
        <v>-858.09</v>
      </c>
      <c r="H1267" s="9">
        <v>-128.71350000000001</v>
      </c>
      <c r="I1267">
        <v>-128.71350000000001</v>
      </c>
      <c r="J1267">
        <v>-85.808999999999997</v>
      </c>
      <c r="K1267">
        <v>-214.52250000000001</v>
      </c>
      <c r="L1267">
        <v>-171.61799999999999</v>
      </c>
      <c r="M1267">
        <v>-128.71350000000001</v>
      </c>
      <c r="N1267" s="9">
        <v>-128.71350000000001</v>
      </c>
      <c r="O1267">
        <v>201901</v>
      </c>
      <c r="P1267">
        <v>201902</v>
      </c>
      <c r="Q1267" s="9">
        <f t="shared" si="40"/>
        <v>128.71350000000001</v>
      </c>
      <c r="R1267">
        <v>2019</v>
      </c>
      <c r="S1267">
        <v>2019</v>
      </c>
      <c r="T1267" t="s">
        <v>281</v>
      </c>
      <c r="U1267" s="14">
        <f t="shared" si="39"/>
        <v>0</v>
      </c>
    </row>
    <row r="1268" spans="1:21" x14ac:dyDescent="0.25">
      <c r="A1268" t="s">
        <v>60</v>
      </c>
      <c r="B1268" t="s">
        <v>61</v>
      </c>
      <c r="C1268" t="s">
        <v>539</v>
      </c>
      <c r="D1268" t="s">
        <v>540</v>
      </c>
      <c r="E1268" t="s">
        <v>10</v>
      </c>
      <c r="F1268" t="s">
        <v>541</v>
      </c>
      <c r="G1268" s="9">
        <v>0</v>
      </c>
      <c r="H1268" s="9">
        <v>0</v>
      </c>
      <c r="I1268">
        <v>0</v>
      </c>
      <c r="J1268">
        <v>0</v>
      </c>
      <c r="K1268">
        <v>0</v>
      </c>
      <c r="L1268">
        <v>0</v>
      </c>
      <c r="M1268">
        <v>0</v>
      </c>
      <c r="O1268">
        <v>201901</v>
      </c>
      <c r="P1268">
        <v>201902</v>
      </c>
      <c r="Q1268" s="9">
        <f t="shared" si="40"/>
        <v>0</v>
      </c>
      <c r="R1268">
        <v>2019</v>
      </c>
      <c r="S1268">
        <v>2019</v>
      </c>
      <c r="T1268" t="s">
        <v>281</v>
      </c>
      <c r="U1268" s="14">
        <f t="shared" si="39"/>
        <v>0</v>
      </c>
    </row>
    <row r="1269" spans="1:21" x14ac:dyDescent="0.25">
      <c r="A1269" t="s">
        <v>60</v>
      </c>
      <c r="B1269" t="s">
        <v>61</v>
      </c>
      <c r="C1269" t="s">
        <v>204</v>
      </c>
      <c r="D1269" t="s">
        <v>548</v>
      </c>
      <c r="E1269" t="s">
        <v>10</v>
      </c>
      <c r="F1269" t="s">
        <v>549</v>
      </c>
      <c r="G1269" s="9">
        <v>0</v>
      </c>
      <c r="H1269" s="9">
        <v>0</v>
      </c>
      <c r="I1269">
        <v>0</v>
      </c>
      <c r="J1269">
        <v>0</v>
      </c>
      <c r="K1269">
        <v>0</v>
      </c>
      <c r="L1269">
        <v>0</v>
      </c>
      <c r="M1269">
        <v>0</v>
      </c>
      <c r="O1269">
        <v>201901</v>
      </c>
      <c r="P1269">
        <v>201902</v>
      </c>
      <c r="Q1269" s="9">
        <f t="shared" si="40"/>
        <v>0</v>
      </c>
      <c r="R1269">
        <v>2019</v>
      </c>
      <c r="S1269">
        <v>2019</v>
      </c>
      <c r="T1269" t="s">
        <v>281</v>
      </c>
      <c r="U1269" s="14">
        <f t="shared" si="39"/>
        <v>0</v>
      </c>
    </row>
    <row r="1270" spans="1:21" x14ac:dyDescent="0.25">
      <c r="A1270" t="s">
        <v>60</v>
      </c>
      <c r="B1270" t="s">
        <v>61</v>
      </c>
      <c r="C1270" t="s">
        <v>157</v>
      </c>
      <c r="D1270" t="s">
        <v>158</v>
      </c>
      <c r="E1270" t="s">
        <v>10</v>
      </c>
      <c r="F1270" t="s">
        <v>159</v>
      </c>
      <c r="G1270" s="9">
        <v>32.350000000000399</v>
      </c>
      <c r="H1270" s="9">
        <v>4.8525000000000498</v>
      </c>
      <c r="I1270">
        <v>4.8525000000000498</v>
      </c>
      <c r="J1270">
        <v>3.2350000000000398</v>
      </c>
      <c r="K1270">
        <v>8.0875000000000892</v>
      </c>
      <c r="L1270">
        <v>6.4700000000000699</v>
      </c>
      <c r="M1270">
        <v>4.8525000000000498</v>
      </c>
      <c r="O1270">
        <v>201901</v>
      </c>
      <c r="P1270">
        <v>201902</v>
      </c>
      <c r="Q1270" s="9">
        <f t="shared" si="40"/>
        <v>0</v>
      </c>
      <c r="R1270">
        <v>2019</v>
      </c>
      <c r="S1270">
        <v>2019</v>
      </c>
      <c r="T1270" t="s">
        <v>281</v>
      </c>
      <c r="U1270" s="14">
        <f t="shared" si="39"/>
        <v>4.8525000000000498</v>
      </c>
    </row>
    <row r="1271" spans="1:21" x14ac:dyDescent="0.25">
      <c r="A1271" t="s">
        <v>60</v>
      </c>
      <c r="B1271" t="s">
        <v>61</v>
      </c>
      <c r="C1271" t="s">
        <v>480</v>
      </c>
      <c r="D1271" t="s">
        <v>481</v>
      </c>
      <c r="E1271" t="s">
        <v>10</v>
      </c>
      <c r="F1271" t="s">
        <v>482</v>
      </c>
      <c r="G1271" s="9">
        <v>0</v>
      </c>
      <c r="H1271" s="9">
        <v>0</v>
      </c>
      <c r="I1271">
        <v>0</v>
      </c>
      <c r="J1271">
        <v>0</v>
      </c>
      <c r="K1271">
        <v>0</v>
      </c>
      <c r="L1271">
        <v>0</v>
      </c>
      <c r="M1271">
        <v>0</v>
      </c>
      <c r="O1271">
        <v>201901</v>
      </c>
      <c r="P1271">
        <v>201902</v>
      </c>
      <c r="Q1271" s="9">
        <f t="shared" si="40"/>
        <v>0</v>
      </c>
      <c r="R1271">
        <v>2019</v>
      </c>
      <c r="S1271">
        <v>2019</v>
      </c>
      <c r="T1271" t="s">
        <v>281</v>
      </c>
      <c r="U1271" s="14">
        <f t="shared" si="39"/>
        <v>0</v>
      </c>
    </row>
    <row r="1272" spans="1:21" x14ac:dyDescent="0.25">
      <c r="A1272" t="s">
        <v>60</v>
      </c>
      <c r="B1272" t="s">
        <v>61</v>
      </c>
      <c r="C1272" t="s">
        <v>470</v>
      </c>
      <c r="D1272" t="s">
        <v>483</v>
      </c>
      <c r="E1272" t="s">
        <v>10</v>
      </c>
      <c r="F1272" t="s">
        <v>484</v>
      </c>
      <c r="G1272" s="9">
        <v>124.68000000000799</v>
      </c>
      <c r="H1272" s="9">
        <v>18.7020000000011</v>
      </c>
      <c r="I1272">
        <v>18.7020000000011</v>
      </c>
      <c r="J1272">
        <v>12.468000000000799</v>
      </c>
      <c r="K1272">
        <v>31.170000000001899</v>
      </c>
      <c r="L1272">
        <v>24.936000000001499</v>
      </c>
      <c r="M1272">
        <v>18.7020000000011</v>
      </c>
      <c r="O1272">
        <v>201901</v>
      </c>
      <c r="P1272">
        <v>201902</v>
      </c>
      <c r="Q1272" s="9">
        <f t="shared" si="40"/>
        <v>0</v>
      </c>
      <c r="R1272">
        <v>2019</v>
      </c>
      <c r="S1272">
        <v>2019</v>
      </c>
      <c r="T1272" t="s">
        <v>281</v>
      </c>
      <c r="U1272" s="14">
        <f t="shared" si="39"/>
        <v>18.7020000000011</v>
      </c>
    </row>
    <row r="1273" spans="1:21" x14ac:dyDescent="0.25">
      <c r="A1273" t="s">
        <v>60</v>
      </c>
      <c r="B1273" t="s">
        <v>61</v>
      </c>
      <c r="C1273" t="s">
        <v>446</v>
      </c>
      <c r="D1273" t="s">
        <v>485</v>
      </c>
      <c r="E1273" t="s">
        <v>10</v>
      </c>
      <c r="F1273" t="s">
        <v>486</v>
      </c>
      <c r="G1273" s="9">
        <v>6438.49</v>
      </c>
      <c r="H1273" s="9">
        <v>965.77350000000001</v>
      </c>
      <c r="I1273">
        <v>965.77350000000001</v>
      </c>
      <c r="J1273">
        <v>643.84900000000005</v>
      </c>
      <c r="K1273">
        <v>1609.6224999999999</v>
      </c>
      <c r="L1273">
        <v>1287.6980000000001</v>
      </c>
      <c r="M1273">
        <v>965.77350000000001</v>
      </c>
      <c r="O1273">
        <v>201901</v>
      </c>
      <c r="P1273">
        <v>201902</v>
      </c>
      <c r="Q1273" s="9">
        <f t="shared" si="40"/>
        <v>0</v>
      </c>
      <c r="R1273">
        <v>2019</v>
      </c>
      <c r="S1273">
        <v>2019</v>
      </c>
      <c r="T1273" t="s">
        <v>281</v>
      </c>
      <c r="U1273" s="14">
        <f t="shared" si="39"/>
        <v>965.77350000000001</v>
      </c>
    </row>
    <row r="1274" spans="1:21" x14ac:dyDescent="0.25">
      <c r="A1274" t="s">
        <v>60</v>
      </c>
      <c r="B1274" t="s">
        <v>61</v>
      </c>
      <c r="C1274" t="s">
        <v>533</v>
      </c>
      <c r="D1274" t="s">
        <v>534</v>
      </c>
      <c r="E1274" t="s">
        <v>10</v>
      </c>
      <c r="F1274" t="s">
        <v>535</v>
      </c>
      <c r="G1274" s="9">
        <v>-189.969999999999</v>
      </c>
      <c r="H1274" s="9">
        <v>-28.4954999999999</v>
      </c>
      <c r="I1274">
        <v>-28.4954999999999</v>
      </c>
      <c r="J1274">
        <v>-18.9969999999999</v>
      </c>
      <c r="K1274">
        <v>-47.492499999999801</v>
      </c>
      <c r="L1274">
        <v>-37.9939999999999</v>
      </c>
      <c r="M1274">
        <v>-28.4954999999999</v>
      </c>
      <c r="O1274">
        <v>201901</v>
      </c>
      <c r="P1274">
        <v>201902</v>
      </c>
      <c r="Q1274" s="9">
        <f t="shared" si="40"/>
        <v>0</v>
      </c>
      <c r="R1274">
        <v>2019</v>
      </c>
      <c r="S1274">
        <v>2019</v>
      </c>
      <c r="T1274" t="s">
        <v>281</v>
      </c>
      <c r="U1274" s="14">
        <f t="shared" si="39"/>
        <v>-28.4954999999999</v>
      </c>
    </row>
    <row r="1275" spans="1:21" x14ac:dyDescent="0.25">
      <c r="A1275" t="s">
        <v>60</v>
      </c>
      <c r="B1275" t="s">
        <v>61</v>
      </c>
      <c r="C1275" t="s">
        <v>456</v>
      </c>
      <c r="D1275" t="s">
        <v>320</v>
      </c>
      <c r="E1275" t="s">
        <v>10</v>
      </c>
      <c r="F1275" t="s">
        <v>321</v>
      </c>
      <c r="G1275" s="9">
        <v>0</v>
      </c>
      <c r="H1275" s="9">
        <v>0</v>
      </c>
      <c r="I1275">
        <v>0</v>
      </c>
      <c r="J1275">
        <v>0</v>
      </c>
      <c r="K1275">
        <v>0</v>
      </c>
      <c r="L1275">
        <v>0</v>
      </c>
      <c r="M1275">
        <v>0</v>
      </c>
      <c r="O1275">
        <v>201901</v>
      </c>
      <c r="P1275">
        <v>201902</v>
      </c>
      <c r="Q1275" s="9">
        <f t="shared" si="40"/>
        <v>0</v>
      </c>
      <c r="R1275">
        <v>2019</v>
      </c>
      <c r="S1275">
        <v>2019</v>
      </c>
      <c r="T1275" t="s">
        <v>281</v>
      </c>
      <c r="U1275" s="14">
        <f t="shared" si="39"/>
        <v>0</v>
      </c>
    </row>
    <row r="1276" spans="1:21" x14ac:dyDescent="0.25">
      <c r="A1276" t="s">
        <v>60</v>
      </c>
      <c r="B1276" t="s">
        <v>61</v>
      </c>
      <c r="C1276" t="s">
        <v>477</v>
      </c>
      <c r="D1276" t="s">
        <v>478</v>
      </c>
      <c r="E1276" t="s">
        <v>10</v>
      </c>
      <c r="F1276" t="s">
        <v>479</v>
      </c>
      <c r="G1276" s="9">
        <v>0</v>
      </c>
      <c r="H1276" s="9">
        <v>0</v>
      </c>
      <c r="I1276">
        <v>0</v>
      </c>
      <c r="J1276">
        <v>0</v>
      </c>
      <c r="K1276">
        <v>0</v>
      </c>
      <c r="L1276">
        <v>0</v>
      </c>
      <c r="M1276">
        <v>0</v>
      </c>
      <c r="N1276" s="9">
        <v>0</v>
      </c>
      <c r="O1276">
        <v>201901</v>
      </c>
      <c r="P1276">
        <v>201902</v>
      </c>
      <c r="Q1276" s="9">
        <f t="shared" si="40"/>
        <v>0</v>
      </c>
      <c r="R1276">
        <v>2019</v>
      </c>
      <c r="S1276">
        <v>2019</v>
      </c>
      <c r="T1276" t="s">
        <v>281</v>
      </c>
      <c r="U1276" s="14">
        <f t="shared" si="39"/>
        <v>0</v>
      </c>
    </row>
    <row r="1277" spans="1:21" x14ac:dyDescent="0.25">
      <c r="A1277" t="s">
        <v>60</v>
      </c>
      <c r="B1277" t="s">
        <v>61</v>
      </c>
      <c r="C1277" t="s">
        <v>487</v>
      </c>
      <c r="D1277" t="s">
        <v>488</v>
      </c>
      <c r="E1277" t="s">
        <v>10</v>
      </c>
      <c r="F1277" t="s">
        <v>489</v>
      </c>
      <c r="G1277" s="9">
        <v>-5.1700000000000701</v>
      </c>
      <c r="H1277" s="9">
        <v>-0.77550000000001096</v>
      </c>
      <c r="I1277">
        <v>-0.77550000000001096</v>
      </c>
      <c r="J1277">
        <v>-0.51700000000000701</v>
      </c>
      <c r="K1277">
        <v>-1.29250000000002</v>
      </c>
      <c r="L1277">
        <v>-1.03400000000001</v>
      </c>
      <c r="M1277">
        <v>-0.77550000000001096</v>
      </c>
      <c r="O1277">
        <v>201901</v>
      </c>
      <c r="P1277">
        <v>201902</v>
      </c>
      <c r="Q1277" s="9">
        <f t="shared" si="40"/>
        <v>0</v>
      </c>
      <c r="R1277">
        <v>2019</v>
      </c>
      <c r="S1277">
        <v>2019</v>
      </c>
      <c r="T1277" t="s">
        <v>281</v>
      </c>
      <c r="U1277" s="14">
        <f t="shared" si="39"/>
        <v>-0.77550000000001096</v>
      </c>
    </row>
    <row r="1278" spans="1:21" x14ac:dyDescent="0.25">
      <c r="A1278" t="s">
        <v>60</v>
      </c>
      <c r="B1278" t="s">
        <v>61</v>
      </c>
      <c r="C1278" t="s">
        <v>196</v>
      </c>
      <c r="D1278" t="s">
        <v>345</v>
      </c>
      <c r="E1278" t="s">
        <v>10</v>
      </c>
      <c r="F1278" t="s">
        <v>346</v>
      </c>
      <c r="G1278" s="9">
        <v>1.00000000002183E-2</v>
      </c>
      <c r="H1278" s="9">
        <v>1.5000000000327399E-3</v>
      </c>
      <c r="I1278">
        <v>1.5000000000327399E-3</v>
      </c>
      <c r="J1278">
        <v>1.00000000002183E-3</v>
      </c>
      <c r="K1278">
        <v>2.5000000000545701E-3</v>
      </c>
      <c r="L1278">
        <v>2.00000000004366E-3</v>
      </c>
      <c r="M1278">
        <v>1.5000000000327399E-3</v>
      </c>
      <c r="O1278">
        <v>201901</v>
      </c>
      <c r="P1278">
        <v>201902</v>
      </c>
      <c r="Q1278" s="9">
        <f t="shared" si="40"/>
        <v>0</v>
      </c>
      <c r="R1278">
        <v>2019</v>
      </c>
      <c r="S1278">
        <v>2019</v>
      </c>
      <c r="T1278" t="s">
        <v>281</v>
      </c>
      <c r="U1278" s="14">
        <f t="shared" si="39"/>
        <v>1.5000000000327399E-3</v>
      </c>
    </row>
    <row r="1279" spans="1:21" x14ac:dyDescent="0.25">
      <c r="A1279" t="s">
        <v>60</v>
      </c>
      <c r="B1279" t="s">
        <v>61</v>
      </c>
      <c r="C1279" t="s">
        <v>500</v>
      </c>
      <c r="D1279" t="s">
        <v>359</v>
      </c>
      <c r="E1279" t="s">
        <v>10</v>
      </c>
      <c r="F1279" t="s">
        <v>360</v>
      </c>
      <c r="G1279" s="9">
        <v>-1.0000000002037299E-2</v>
      </c>
      <c r="H1279" s="9">
        <v>-1.50000000030559E-3</v>
      </c>
      <c r="I1279">
        <v>-1.50000000030559E-3</v>
      </c>
      <c r="J1279">
        <v>-1.0000000002037301E-3</v>
      </c>
      <c r="K1279">
        <v>-2.5000000005093201E-3</v>
      </c>
      <c r="L1279">
        <v>-2.0000000004074502E-3</v>
      </c>
      <c r="M1279">
        <v>-1.50000000030559E-3</v>
      </c>
      <c r="O1279">
        <v>201901</v>
      </c>
      <c r="P1279">
        <v>201902</v>
      </c>
      <c r="Q1279" s="9">
        <f t="shared" si="40"/>
        <v>0</v>
      </c>
      <c r="R1279">
        <v>2019</v>
      </c>
      <c r="S1279">
        <v>2019</v>
      </c>
      <c r="T1279" t="s">
        <v>281</v>
      </c>
      <c r="U1279" s="14">
        <f t="shared" si="39"/>
        <v>-1.50000000030559E-3</v>
      </c>
    </row>
    <row r="1280" spans="1:21" x14ac:dyDescent="0.25">
      <c r="A1280" t="s">
        <v>60</v>
      </c>
      <c r="B1280" t="s">
        <v>61</v>
      </c>
      <c r="C1280" t="s">
        <v>524</v>
      </c>
      <c r="D1280" t="s">
        <v>525</v>
      </c>
      <c r="E1280" t="s">
        <v>10</v>
      </c>
      <c r="F1280" t="s">
        <v>526</v>
      </c>
      <c r="G1280" s="9">
        <v>0</v>
      </c>
      <c r="H1280" s="9">
        <v>0</v>
      </c>
      <c r="I1280">
        <v>0</v>
      </c>
      <c r="J1280">
        <v>0</v>
      </c>
      <c r="K1280">
        <v>0</v>
      </c>
      <c r="L1280">
        <v>0</v>
      </c>
      <c r="M1280">
        <v>0</v>
      </c>
      <c r="O1280">
        <v>201901</v>
      </c>
      <c r="P1280">
        <v>201902</v>
      </c>
      <c r="Q1280" s="9">
        <f t="shared" si="40"/>
        <v>0</v>
      </c>
      <c r="R1280">
        <v>2019</v>
      </c>
      <c r="S1280">
        <v>2019</v>
      </c>
      <c r="T1280" t="s">
        <v>281</v>
      </c>
      <c r="U1280" s="14">
        <f t="shared" si="39"/>
        <v>0</v>
      </c>
    </row>
    <row r="1281" spans="1:21" x14ac:dyDescent="0.25">
      <c r="A1281" t="s">
        <v>60</v>
      </c>
      <c r="B1281" t="s">
        <v>61</v>
      </c>
      <c r="C1281" t="s">
        <v>476</v>
      </c>
      <c r="D1281" t="s">
        <v>386</v>
      </c>
      <c r="E1281" t="s">
        <v>10</v>
      </c>
      <c r="F1281" t="s">
        <v>387</v>
      </c>
      <c r="G1281" s="9">
        <v>1463.31</v>
      </c>
      <c r="H1281" s="9">
        <v>219.4965</v>
      </c>
      <c r="I1281">
        <v>219.4965</v>
      </c>
      <c r="J1281">
        <v>146.33099999999999</v>
      </c>
      <c r="K1281">
        <v>365.82749999999902</v>
      </c>
      <c r="L1281">
        <v>292.66199999999998</v>
      </c>
      <c r="M1281">
        <v>219.4965</v>
      </c>
      <c r="O1281">
        <v>201901</v>
      </c>
      <c r="P1281">
        <v>201902</v>
      </c>
      <c r="Q1281" s="9">
        <f t="shared" si="40"/>
        <v>0</v>
      </c>
      <c r="R1281">
        <v>2019</v>
      </c>
      <c r="S1281">
        <v>2019</v>
      </c>
      <c r="T1281" t="s">
        <v>281</v>
      </c>
      <c r="U1281" s="14">
        <f t="shared" si="39"/>
        <v>219.4965</v>
      </c>
    </row>
    <row r="1282" spans="1:21" x14ac:dyDescent="0.25">
      <c r="A1282" t="s">
        <v>60</v>
      </c>
      <c r="B1282" t="s">
        <v>61</v>
      </c>
      <c r="C1282" t="s">
        <v>30</v>
      </c>
      <c r="D1282" t="s">
        <v>31</v>
      </c>
      <c r="E1282" t="s">
        <v>10</v>
      </c>
      <c r="F1282" t="s">
        <v>32</v>
      </c>
      <c r="G1282" s="9">
        <v>32788</v>
      </c>
      <c r="H1282" s="9">
        <v>4918.2</v>
      </c>
      <c r="I1282">
        <v>4918.2</v>
      </c>
      <c r="J1282">
        <v>3278.8</v>
      </c>
      <c r="K1282">
        <v>8197</v>
      </c>
      <c r="L1282">
        <v>6557.6</v>
      </c>
      <c r="M1282">
        <v>4918.2</v>
      </c>
      <c r="N1282" s="9">
        <v>4918.2</v>
      </c>
      <c r="O1282">
        <v>201901</v>
      </c>
      <c r="P1282">
        <v>201902</v>
      </c>
      <c r="Q1282" s="9">
        <f t="shared" si="40"/>
        <v>-4918.2</v>
      </c>
      <c r="R1282">
        <v>2019</v>
      </c>
      <c r="S1282">
        <v>2019</v>
      </c>
      <c r="T1282" t="s">
        <v>281</v>
      </c>
      <c r="U1282" s="14">
        <f t="shared" si="39"/>
        <v>0</v>
      </c>
    </row>
    <row r="1283" spans="1:21" x14ac:dyDescent="0.25">
      <c r="A1283" t="s">
        <v>60</v>
      </c>
      <c r="B1283" t="s">
        <v>61</v>
      </c>
      <c r="C1283" t="s">
        <v>550</v>
      </c>
      <c r="D1283" t="s">
        <v>551</v>
      </c>
      <c r="E1283" t="s">
        <v>10</v>
      </c>
      <c r="F1283" t="s">
        <v>552</v>
      </c>
      <c r="G1283" s="9">
        <v>126815.7</v>
      </c>
      <c r="H1283" s="9">
        <v>19022.355</v>
      </c>
      <c r="I1283">
        <v>19022.355</v>
      </c>
      <c r="J1283">
        <v>12681.57</v>
      </c>
      <c r="K1283">
        <v>31703.924999999999</v>
      </c>
      <c r="L1283">
        <v>25363.14</v>
      </c>
      <c r="M1283">
        <v>19022.355</v>
      </c>
      <c r="O1283">
        <v>201901</v>
      </c>
      <c r="P1283">
        <v>201902</v>
      </c>
      <c r="Q1283" s="9">
        <f t="shared" si="40"/>
        <v>0</v>
      </c>
      <c r="R1283">
        <v>2019</v>
      </c>
      <c r="S1283">
        <v>2019</v>
      </c>
      <c r="T1283" t="s">
        <v>281</v>
      </c>
      <c r="U1283" s="14">
        <f t="shared" ref="U1283:U1346" si="41">H1283+Q1283</f>
        <v>19022.355</v>
      </c>
    </row>
    <row r="1284" spans="1:21" x14ac:dyDescent="0.25">
      <c r="A1284" t="s">
        <v>60</v>
      </c>
      <c r="B1284" t="s">
        <v>61</v>
      </c>
      <c r="C1284" t="s">
        <v>68</v>
      </c>
      <c r="D1284" t="s">
        <v>69</v>
      </c>
      <c r="E1284" t="s">
        <v>10</v>
      </c>
      <c r="F1284" t="s">
        <v>70</v>
      </c>
      <c r="G1284" s="9">
        <v>895.23</v>
      </c>
      <c r="H1284" s="9">
        <v>134.28450000000001</v>
      </c>
      <c r="I1284">
        <v>134.28450000000001</v>
      </c>
      <c r="J1284">
        <v>89.522999999999996</v>
      </c>
      <c r="K1284">
        <v>223.8075</v>
      </c>
      <c r="L1284">
        <v>179.04599999999999</v>
      </c>
      <c r="M1284">
        <v>134.28450000000001</v>
      </c>
      <c r="O1284">
        <v>201901</v>
      </c>
      <c r="P1284">
        <v>201902</v>
      </c>
      <c r="Q1284" s="9">
        <f t="shared" si="40"/>
        <v>0</v>
      </c>
      <c r="R1284">
        <v>2019</v>
      </c>
      <c r="S1284">
        <v>2019</v>
      </c>
      <c r="T1284" t="s">
        <v>281</v>
      </c>
      <c r="U1284" s="14">
        <f t="shared" si="41"/>
        <v>134.28450000000001</v>
      </c>
    </row>
    <row r="1285" spans="1:21" x14ac:dyDescent="0.25">
      <c r="A1285" t="s">
        <v>60</v>
      </c>
      <c r="B1285" t="s">
        <v>61</v>
      </c>
      <c r="C1285" t="s">
        <v>54</v>
      </c>
      <c r="D1285" t="s">
        <v>55</v>
      </c>
      <c r="E1285" t="s">
        <v>10</v>
      </c>
      <c r="F1285" t="s">
        <v>56</v>
      </c>
      <c r="G1285" s="9">
        <v>1637896.33</v>
      </c>
      <c r="H1285" s="9">
        <v>245684.44949999999</v>
      </c>
      <c r="I1285">
        <v>245684.44949999999</v>
      </c>
      <c r="J1285">
        <v>163789.633</v>
      </c>
      <c r="K1285">
        <v>409474.08250000002</v>
      </c>
      <c r="L1285">
        <v>327579.266</v>
      </c>
      <c r="M1285">
        <v>245684.44949999999</v>
      </c>
      <c r="O1285">
        <v>201901</v>
      </c>
      <c r="P1285">
        <v>201902</v>
      </c>
      <c r="Q1285" s="9">
        <f t="shared" si="40"/>
        <v>0</v>
      </c>
      <c r="R1285">
        <v>2019</v>
      </c>
      <c r="S1285">
        <v>2019</v>
      </c>
      <c r="T1285" t="s">
        <v>281</v>
      </c>
      <c r="U1285" s="14">
        <f t="shared" si="41"/>
        <v>245684.44949999999</v>
      </c>
    </row>
    <row r="1286" spans="1:21" x14ac:dyDescent="0.25">
      <c r="A1286" t="s">
        <v>60</v>
      </c>
      <c r="B1286" t="s">
        <v>61</v>
      </c>
      <c r="C1286" t="s">
        <v>518</v>
      </c>
      <c r="D1286" t="s">
        <v>519</v>
      </c>
      <c r="E1286" t="s">
        <v>10</v>
      </c>
      <c r="F1286" t="s">
        <v>520</v>
      </c>
      <c r="G1286" s="9">
        <v>20545.66</v>
      </c>
      <c r="H1286" s="9">
        <v>3081.8490000000002</v>
      </c>
      <c r="I1286">
        <v>3081.8490000000002</v>
      </c>
      <c r="J1286">
        <v>2054.5659999999998</v>
      </c>
      <c r="K1286">
        <v>5136.415</v>
      </c>
      <c r="L1286">
        <v>4109.1319999999996</v>
      </c>
      <c r="M1286">
        <v>3081.8490000000002</v>
      </c>
      <c r="O1286">
        <v>201901</v>
      </c>
      <c r="P1286">
        <v>201902</v>
      </c>
      <c r="Q1286" s="9">
        <f t="shared" si="40"/>
        <v>0</v>
      </c>
      <c r="R1286">
        <v>2019</v>
      </c>
      <c r="S1286">
        <v>2019</v>
      </c>
      <c r="T1286" t="s">
        <v>281</v>
      </c>
      <c r="U1286" s="14">
        <f t="shared" si="41"/>
        <v>3081.8490000000002</v>
      </c>
    </row>
    <row r="1287" spans="1:21" x14ac:dyDescent="0.25">
      <c r="A1287" t="s">
        <v>60</v>
      </c>
      <c r="B1287" t="s">
        <v>61</v>
      </c>
      <c r="C1287" t="s">
        <v>530</v>
      </c>
      <c r="D1287" t="s">
        <v>531</v>
      </c>
      <c r="E1287" t="s">
        <v>10</v>
      </c>
      <c r="F1287" t="s">
        <v>532</v>
      </c>
      <c r="G1287" s="9">
        <v>-858.08</v>
      </c>
      <c r="H1287" s="9">
        <v>-128.71199999999999</v>
      </c>
      <c r="I1287">
        <v>-128.71199999999999</v>
      </c>
      <c r="J1287">
        <v>-85.808000000000007</v>
      </c>
      <c r="K1287">
        <v>-214.52</v>
      </c>
      <c r="L1287">
        <v>-171.61600000000001</v>
      </c>
      <c r="M1287">
        <v>-128.71199999999999</v>
      </c>
      <c r="N1287" s="9">
        <v>-128.71199999999999</v>
      </c>
      <c r="O1287">
        <v>201901</v>
      </c>
      <c r="P1287">
        <v>201902</v>
      </c>
      <c r="Q1287" s="9">
        <f t="shared" si="40"/>
        <v>128.71199999999999</v>
      </c>
      <c r="R1287">
        <v>2019</v>
      </c>
      <c r="S1287">
        <v>2019</v>
      </c>
      <c r="T1287" t="s">
        <v>281</v>
      </c>
      <c r="U1287" s="14">
        <f t="shared" si="41"/>
        <v>0</v>
      </c>
    </row>
    <row r="1288" spans="1:21" x14ac:dyDescent="0.25">
      <c r="A1288" t="s">
        <v>6</v>
      </c>
      <c r="B1288" t="s">
        <v>7</v>
      </c>
      <c r="C1288" t="s">
        <v>470</v>
      </c>
      <c r="D1288" t="s">
        <v>483</v>
      </c>
      <c r="E1288" t="s">
        <v>10</v>
      </c>
      <c r="F1288" t="s">
        <v>484</v>
      </c>
      <c r="G1288" s="9">
        <v>1.00000000002183E-2</v>
      </c>
      <c r="H1288" s="9">
        <v>1.5000000000327399E-3</v>
      </c>
      <c r="I1288">
        <v>1.5000000000327399E-3</v>
      </c>
      <c r="J1288">
        <v>1.00000000002183E-3</v>
      </c>
      <c r="K1288">
        <v>2.5000000000545701E-3</v>
      </c>
      <c r="L1288">
        <v>2.00000000004366E-3</v>
      </c>
      <c r="M1288">
        <v>1.5000000000327399E-3</v>
      </c>
      <c r="O1288">
        <v>201902</v>
      </c>
      <c r="P1288">
        <v>201903</v>
      </c>
      <c r="Q1288" s="9">
        <f t="shared" si="40"/>
        <v>0</v>
      </c>
      <c r="R1288">
        <v>2019</v>
      </c>
      <c r="S1288">
        <v>2019</v>
      </c>
      <c r="T1288" t="s">
        <v>281</v>
      </c>
      <c r="U1288" s="14">
        <f t="shared" si="41"/>
        <v>1.5000000000327399E-3</v>
      </c>
    </row>
    <row r="1289" spans="1:21" x14ac:dyDescent="0.25">
      <c r="A1289" t="s">
        <v>6</v>
      </c>
      <c r="B1289" t="s">
        <v>7</v>
      </c>
      <c r="C1289" t="s">
        <v>533</v>
      </c>
      <c r="D1289" t="s">
        <v>534</v>
      </c>
      <c r="E1289" t="s">
        <v>10</v>
      </c>
      <c r="F1289" t="s">
        <v>535</v>
      </c>
      <c r="G1289" s="9">
        <v>0</v>
      </c>
      <c r="H1289" s="9">
        <v>0</v>
      </c>
      <c r="I1289">
        <v>0</v>
      </c>
      <c r="J1289">
        <v>0</v>
      </c>
      <c r="K1289">
        <v>0</v>
      </c>
      <c r="L1289">
        <v>0</v>
      </c>
      <c r="M1289">
        <v>0</v>
      </c>
      <c r="O1289">
        <v>201902</v>
      </c>
      <c r="P1289">
        <v>201903</v>
      </c>
      <c r="Q1289" s="9">
        <f t="shared" ref="Q1289:Q1352" si="42">N1289*-1</f>
        <v>0</v>
      </c>
      <c r="R1289">
        <v>2019</v>
      </c>
      <c r="S1289">
        <v>2019</v>
      </c>
      <c r="T1289" t="s">
        <v>281</v>
      </c>
      <c r="U1289" s="14">
        <f t="shared" si="41"/>
        <v>0</v>
      </c>
    </row>
    <row r="1290" spans="1:21" x14ac:dyDescent="0.25">
      <c r="A1290" t="s">
        <v>6</v>
      </c>
      <c r="B1290" t="s">
        <v>7</v>
      </c>
      <c r="C1290" t="s">
        <v>487</v>
      </c>
      <c r="D1290" t="s">
        <v>488</v>
      </c>
      <c r="E1290" t="s">
        <v>10</v>
      </c>
      <c r="F1290" t="s">
        <v>489</v>
      </c>
      <c r="G1290" s="9">
        <v>0</v>
      </c>
      <c r="H1290" s="9">
        <v>0</v>
      </c>
      <c r="I1290">
        <v>0</v>
      </c>
      <c r="J1290">
        <v>0</v>
      </c>
      <c r="K1290">
        <v>0</v>
      </c>
      <c r="L1290">
        <v>0</v>
      </c>
      <c r="M1290">
        <v>0</v>
      </c>
      <c r="O1290">
        <v>201902</v>
      </c>
      <c r="P1290">
        <v>201903</v>
      </c>
      <c r="Q1290" s="9">
        <f t="shared" si="42"/>
        <v>0</v>
      </c>
      <c r="R1290">
        <v>2019</v>
      </c>
      <c r="S1290">
        <v>2019</v>
      </c>
      <c r="T1290" t="s">
        <v>281</v>
      </c>
      <c r="U1290" s="14">
        <f t="shared" si="41"/>
        <v>0</v>
      </c>
    </row>
    <row r="1291" spans="1:21" x14ac:dyDescent="0.25">
      <c r="A1291" t="s">
        <v>6</v>
      </c>
      <c r="B1291" t="s">
        <v>7</v>
      </c>
      <c r="C1291" t="s">
        <v>196</v>
      </c>
      <c r="D1291" t="s">
        <v>345</v>
      </c>
      <c r="E1291" t="s">
        <v>10</v>
      </c>
      <c r="F1291" t="s">
        <v>346</v>
      </c>
      <c r="G1291" s="9">
        <v>1.00000000002183E-2</v>
      </c>
      <c r="H1291" s="9">
        <v>1.5000000000327399E-3</v>
      </c>
      <c r="I1291">
        <v>1.5000000000327399E-3</v>
      </c>
      <c r="J1291">
        <v>1.00000000002183E-3</v>
      </c>
      <c r="K1291">
        <v>2.5000000000545701E-3</v>
      </c>
      <c r="L1291">
        <v>2.00000000004366E-3</v>
      </c>
      <c r="M1291">
        <v>1.5000000000327399E-3</v>
      </c>
      <c r="O1291">
        <v>201902</v>
      </c>
      <c r="P1291">
        <v>201903</v>
      </c>
      <c r="Q1291" s="9">
        <f t="shared" si="42"/>
        <v>0</v>
      </c>
      <c r="R1291">
        <v>2019</v>
      </c>
      <c r="S1291">
        <v>2019</v>
      </c>
      <c r="T1291" t="s">
        <v>281</v>
      </c>
      <c r="U1291" s="14">
        <f t="shared" si="41"/>
        <v>1.5000000000327399E-3</v>
      </c>
    </row>
    <row r="1292" spans="1:21" x14ac:dyDescent="0.25">
      <c r="A1292" t="s">
        <v>6</v>
      </c>
      <c r="B1292" t="s">
        <v>7</v>
      </c>
      <c r="C1292" t="s">
        <v>166</v>
      </c>
      <c r="D1292" t="s">
        <v>347</v>
      </c>
      <c r="E1292" t="s">
        <v>10</v>
      </c>
      <c r="F1292" t="s">
        <v>348</v>
      </c>
      <c r="G1292" s="9">
        <v>25579.1</v>
      </c>
      <c r="H1292" s="9">
        <v>3836.8649999999998</v>
      </c>
      <c r="I1292">
        <v>3836.8649999999998</v>
      </c>
      <c r="J1292">
        <v>2557.91</v>
      </c>
      <c r="K1292">
        <v>6394.7749999999996</v>
      </c>
      <c r="L1292">
        <v>5115.82</v>
      </c>
      <c r="M1292">
        <v>3836.8649999999998</v>
      </c>
      <c r="O1292">
        <v>201902</v>
      </c>
      <c r="P1292">
        <v>201903</v>
      </c>
      <c r="Q1292" s="9">
        <f t="shared" si="42"/>
        <v>0</v>
      </c>
      <c r="R1292">
        <v>2019</v>
      </c>
      <c r="S1292">
        <v>2019</v>
      </c>
      <c r="T1292" t="s">
        <v>281</v>
      </c>
      <c r="U1292" s="14">
        <f t="shared" si="41"/>
        <v>3836.8649999999998</v>
      </c>
    </row>
    <row r="1293" spans="1:21" x14ac:dyDescent="0.25">
      <c r="A1293" t="s">
        <v>6</v>
      </c>
      <c r="B1293" t="s">
        <v>7</v>
      </c>
      <c r="C1293" t="s">
        <v>553</v>
      </c>
      <c r="D1293" t="s">
        <v>554</v>
      </c>
      <c r="E1293" t="s">
        <v>10</v>
      </c>
      <c r="F1293" t="s">
        <v>555</v>
      </c>
      <c r="G1293" s="9">
        <v>10043.540000000001</v>
      </c>
      <c r="H1293" s="9">
        <v>1506.5309999999999</v>
      </c>
      <c r="I1293">
        <v>1506.5309999999999</v>
      </c>
      <c r="J1293">
        <v>1004.354</v>
      </c>
      <c r="K1293">
        <v>2510.8850000000002</v>
      </c>
      <c r="L1293">
        <v>2008.7080000000001</v>
      </c>
      <c r="M1293">
        <v>1506.5309999999999</v>
      </c>
      <c r="O1293">
        <v>201902</v>
      </c>
      <c r="P1293">
        <v>201903</v>
      </c>
      <c r="Q1293" s="9">
        <f t="shared" si="42"/>
        <v>0</v>
      </c>
      <c r="R1293">
        <v>2019</v>
      </c>
      <c r="S1293">
        <v>2019</v>
      </c>
      <c r="T1293" t="s">
        <v>281</v>
      </c>
      <c r="U1293" s="14">
        <f t="shared" si="41"/>
        <v>1506.5309999999999</v>
      </c>
    </row>
    <row r="1294" spans="1:21" x14ac:dyDescent="0.25">
      <c r="A1294" t="s">
        <v>6</v>
      </c>
      <c r="B1294" t="s">
        <v>7</v>
      </c>
      <c r="C1294" t="s">
        <v>542</v>
      </c>
      <c r="D1294" t="s">
        <v>543</v>
      </c>
      <c r="E1294" t="s">
        <v>10</v>
      </c>
      <c r="F1294" t="s">
        <v>544</v>
      </c>
      <c r="G1294" s="9">
        <v>-44707.02</v>
      </c>
      <c r="H1294" s="9">
        <v>-6706.0529999999999</v>
      </c>
      <c r="I1294">
        <v>-6706.0529999999999</v>
      </c>
      <c r="J1294">
        <v>-4470.7020000000002</v>
      </c>
      <c r="K1294">
        <v>-11176.754999999999</v>
      </c>
      <c r="L1294">
        <v>-8941.4040000000005</v>
      </c>
      <c r="M1294">
        <v>-6706.0529999999999</v>
      </c>
      <c r="O1294">
        <v>201902</v>
      </c>
      <c r="P1294">
        <v>201903</v>
      </c>
      <c r="Q1294" s="9">
        <f t="shared" si="42"/>
        <v>0</v>
      </c>
      <c r="R1294">
        <v>2019</v>
      </c>
      <c r="S1294">
        <v>2019</v>
      </c>
      <c r="T1294" t="s">
        <v>281</v>
      </c>
      <c r="U1294" s="14">
        <f t="shared" si="41"/>
        <v>-6706.0529999999999</v>
      </c>
    </row>
    <row r="1295" spans="1:21" x14ac:dyDescent="0.25">
      <c r="A1295" t="s">
        <v>6</v>
      </c>
      <c r="B1295" t="s">
        <v>7</v>
      </c>
      <c r="C1295" t="s">
        <v>476</v>
      </c>
      <c r="D1295" t="s">
        <v>386</v>
      </c>
      <c r="E1295" t="s">
        <v>10</v>
      </c>
      <c r="F1295" t="s">
        <v>387</v>
      </c>
      <c r="G1295" s="9">
        <v>0</v>
      </c>
      <c r="H1295" s="9">
        <v>0</v>
      </c>
      <c r="I1295">
        <v>0</v>
      </c>
      <c r="J1295">
        <v>0</v>
      </c>
      <c r="K1295">
        <v>0</v>
      </c>
      <c r="L1295">
        <v>0</v>
      </c>
      <c r="M1295">
        <v>0</v>
      </c>
      <c r="O1295">
        <v>201902</v>
      </c>
      <c r="P1295">
        <v>201903</v>
      </c>
      <c r="Q1295" s="9">
        <f t="shared" si="42"/>
        <v>0</v>
      </c>
      <c r="R1295">
        <v>2019</v>
      </c>
      <c r="S1295">
        <v>2019</v>
      </c>
      <c r="T1295" t="s">
        <v>281</v>
      </c>
      <c r="U1295" s="14">
        <f t="shared" si="41"/>
        <v>0</v>
      </c>
    </row>
    <row r="1296" spans="1:21" x14ac:dyDescent="0.25">
      <c r="A1296" t="s">
        <v>6</v>
      </c>
      <c r="B1296" t="s">
        <v>7</v>
      </c>
      <c r="C1296" t="s">
        <v>30</v>
      </c>
      <c r="D1296" t="s">
        <v>31</v>
      </c>
      <c r="E1296" t="s">
        <v>10</v>
      </c>
      <c r="F1296" t="s">
        <v>32</v>
      </c>
      <c r="G1296" s="9">
        <v>12612</v>
      </c>
      <c r="H1296" s="9">
        <v>1891.8</v>
      </c>
      <c r="I1296">
        <v>1891.8</v>
      </c>
      <c r="J1296">
        <v>1261.2</v>
      </c>
      <c r="K1296">
        <v>3153</v>
      </c>
      <c r="L1296">
        <v>2522.4</v>
      </c>
      <c r="M1296">
        <v>1891.8</v>
      </c>
      <c r="N1296" s="9">
        <v>1891.8</v>
      </c>
      <c r="O1296">
        <v>201902</v>
      </c>
      <c r="P1296">
        <v>201903</v>
      </c>
      <c r="Q1296" s="9">
        <f t="shared" si="42"/>
        <v>-1891.8</v>
      </c>
      <c r="R1296">
        <v>2019</v>
      </c>
      <c r="S1296">
        <v>2019</v>
      </c>
      <c r="T1296" t="s">
        <v>281</v>
      </c>
      <c r="U1296" s="14">
        <f t="shared" si="41"/>
        <v>0</v>
      </c>
    </row>
    <row r="1297" spans="1:21" x14ac:dyDescent="0.25">
      <c r="A1297" t="s">
        <v>6</v>
      </c>
      <c r="B1297" t="s">
        <v>7</v>
      </c>
      <c r="C1297" t="s">
        <v>54</v>
      </c>
      <c r="D1297" t="s">
        <v>55</v>
      </c>
      <c r="E1297" t="s">
        <v>10</v>
      </c>
      <c r="F1297" t="s">
        <v>56</v>
      </c>
      <c r="G1297" s="9">
        <v>553914.04</v>
      </c>
      <c r="H1297" s="9">
        <v>83087.106</v>
      </c>
      <c r="I1297">
        <v>83087.106</v>
      </c>
      <c r="J1297">
        <v>55391.404000000002</v>
      </c>
      <c r="K1297">
        <v>138478.51</v>
      </c>
      <c r="L1297">
        <v>110782.808</v>
      </c>
      <c r="M1297">
        <v>83087.106</v>
      </c>
      <c r="O1297">
        <v>201902</v>
      </c>
      <c r="P1297">
        <v>201903</v>
      </c>
      <c r="Q1297" s="9">
        <f t="shared" si="42"/>
        <v>0</v>
      </c>
      <c r="R1297">
        <v>2019</v>
      </c>
      <c r="S1297">
        <v>2019</v>
      </c>
      <c r="T1297" t="s">
        <v>281</v>
      </c>
      <c r="U1297" s="14">
        <f t="shared" si="41"/>
        <v>83087.106</v>
      </c>
    </row>
    <row r="1298" spans="1:21" x14ac:dyDescent="0.25">
      <c r="A1298" t="s">
        <v>6</v>
      </c>
      <c r="B1298" t="s">
        <v>7</v>
      </c>
      <c r="C1298" t="s">
        <v>530</v>
      </c>
      <c r="D1298" t="s">
        <v>531</v>
      </c>
      <c r="E1298" t="s">
        <v>10</v>
      </c>
      <c r="F1298" t="s">
        <v>532</v>
      </c>
      <c r="G1298" s="9">
        <v>0</v>
      </c>
      <c r="H1298" s="9">
        <v>0</v>
      </c>
      <c r="I1298">
        <v>0</v>
      </c>
      <c r="J1298">
        <v>0</v>
      </c>
      <c r="K1298">
        <v>0</v>
      </c>
      <c r="L1298">
        <v>0</v>
      </c>
      <c r="M1298">
        <v>0</v>
      </c>
      <c r="O1298">
        <v>201902</v>
      </c>
      <c r="P1298">
        <v>201903</v>
      </c>
      <c r="Q1298" s="9">
        <f t="shared" si="42"/>
        <v>0</v>
      </c>
      <c r="R1298">
        <v>2019</v>
      </c>
      <c r="S1298">
        <v>2019</v>
      </c>
      <c r="T1298" t="s">
        <v>281</v>
      </c>
      <c r="U1298" s="14">
        <f t="shared" si="41"/>
        <v>0</v>
      </c>
    </row>
    <row r="1299" spans="1:21" x14ac:dyDescent="0.25">
      <c r="A1299" t="s">
        <v>60</v>
      </c>
      <c r="B1299" t="s">
        <v>61</v>
      </c>
      <c r="C1299" t="s">
        <v>470</v>
      </c>
      <c r="D1299" t="s">
        <v>483</v>
      </c>
      <c r="E1299" t="s">
        <v>10</v>
      </c>
      <c r="F1299" t="s">
        <v>484</v>
      </c>
      <c r="G1299" s="9">
        <v>0</v>
      </c>
      <c r="H1299" s="9">
        <v>0</v>
      </c>
      <c r="I1299">
        <v>0</v>
      </c>
      <c r="J1299">
        <v>0</v>
      </c>
      <c r="K1299">
        <v>0</v>
      </c>
      <c r="L1299">
        <v>0</v>
      </c>
      <c r="M1299">
        <v>0</v>
      </c>
      <c r="O1299">
        <v>201902</v>
      </c>
      <c r="P1299">
        <v>201903</v>
      </c>
      <c r="Q1299" s="9">
        <f t="shared" si="42"/>
        <v>0</v>
      </c>
      <c r="R1299">
        <v>2019</v>
      </c>
      <c r="S1299">
        <v>2019</v>
      </c>
      <c r="T1299" t="s">
        <v>281</v>
      </c>
      <c r="U1299" s="14">
        <f t="shared" si="41"/>
        <v>0</v>
      </c>
    </row>
    <row r="1300" spans="1:21" x14ac:dyDescent="0.25">
      <c r="A1300" t="s">
        <v>60</v>
      </c>
      <c r="B1300" t="s">
        <v>61</v>
      </c>
      <c r="C1300" t="s">
        <v>533</v>
      </c>
      <c r="D1300" t="s">
        <v>534</v>
      </c>
      <c r="E1300" t="s">
        <v>10</v>
      </c>
      <c r="F1300" t="s">
        <v>535</v>
      </c>
      <c r="G1300" s="9">
        <v>-0.02</v>
      </c>
      <c r="H1300" s="9">
        <v>-3.0000000000000001E-3</v>
      </c>
      <c r="I1300">
        <v>-3.0000000000000001E-3</v>
      </c>
      <c r="J1300">
        <v>-2E-3</v>
      </c>
      <c r="K1300">
        <v>-5.0000000000000001E-3</v>
      </c>
      <c r="L1300">
        <v>-4.0000000000000001E-3</v>
      </c>
      <c r="M1300">
        <v>-3.0000000000000001E-3</v>
      </c>
      <c r="O1300">
        <v>201902</v>
      </c>
      <c r="P1300">
        <v>201903</v>
      </c>
      <c r="Q1300" s="9">
        <f t="shared" si="42"/>
        <v>0</v>
      </c>
      <c r="R1300">
        <v>2019</v>
      </c>
      <c r="S1300">
        <v>2019</v>
      </c>
      <c r="T1300" t="s">
        <v>281</v>
      </c>
      <c r="U1300" s="14">
        <f t="shared" si="41"/>
        <v>-3.0000000000000001E-3</v>
      </c>
    </row>
    <row r="1301" spans="1:21" x14ac:dyDescent="0.25">
      <c r="A1301" t="s">
        <v>60</v>
      </c>
      <c r="B1301" t="s">
        <v>61</v>
      </c>
      <c r="C1301" t="s">
        <v>477</v>
      </c>
      <c r="D1301" t="s">
        <v>478</v>
      </c>
      <c r="E1301" t="s">
        <v>10</v>
      </c>
      <c r="F1301" t="s">
        <v>479</v>
      </c>
      <c r="G1301" s="9">
        <v>1329</v>
      </c>
      <c r="H1301" s="9">
        <v>199.35</v>
      </c>
      <c r="I1301">
        <v>199.35</v>
      </c>
      <c r="J1301">
        <v>132.9</v>
      </c>
      <c r="K1301">
        <v>332.25</v>
      </c>
      <c r="L1301">
        <v>265.8</v>
      </c>
      <c r="M1301">
        <v>199.35</v>
      </c>
      <c r="N1301" s="9">
        <v>199.35</v>
      </c>
      <c r="O1301">
        <v>201902</v>
      </c>
      <c r="P1301">
        <v>201903</v>
      </c>
      <c r="Q1301" s="9">
        <f t="shared" si="42"/>
        <v>-199.35</v>
      </c>
      <c r="R1301">
        <v>2019</v>
      </c>
      <c r="S1301">
        <v>2019</v>
      </c>
      <c r="T1301" t="s">
        <v>281</v>
      </c>
      <c r="U1301" s="14">
        <f t="shared" si="41"/>
        <v>0</v>
      </c>
    </row>
    <row r="1302" spans="1:21" x14ac:dyDescent="0.25">
      <c r="A1302" t="s">
        <v>60</v>
      </c>
      <c r="B1302" t="s">
        <v>61</v>
      </c>
      <c r="C1302" t="s">
        <v>487</v>
      </c>
      <c r="D1302" t="s">
        <v>488</v>
      </c>
      <c r="E1302" t="s">
        <v>10</v>
      </c>
      <c r="F1302" t="s">
        <v>489</v>
      </c>
      <c r="G1302" s="9">
        <v>-0.01</v>
      </c>
      <c r="H1302" s="9">
        <v>-1.5E-3</v>
      </c>
      <c r="I1302">
        <v>-1.5E-3</v>
      </c>
      <c r="J1302">
        <v>-1E-3</v>
      </c>
      <c r="K1302">
        <v>-2.5000000000000001E-3</v>
      </c>
      <c r="L1302">
        <v>-2E-3</v>
      </c>
      <c r="M1302">
        <v>-1.5E-3</v>
      </c>
      <c r="O1302">
        <v>201902</v>
      </c>
      <c r="P1302">
        <v>201903</v>
      </c>
      <c r="Q1302" s="9">
        <f t="shared" si="42"/>
        <v>0</v>
      </c>
      <c r="R1302">
        <v>2019</v>
      </c>
      <c r="S1302">
        <v>2019</v>
      </c>
      <c r="T1302" t="s">
        <v>281</v>
      </c>
      <c r="U1302" s="14">
        <f t="shared" si="41"/>
        <v>-1.5E-3</v>
      </c>
    </row>
    <row r="1303" spans="1:21" x14ac:dyDescent="0.25">
      <c r="A1303" t="s">
        <v>60</v>
      </c>
      <c r="B1303" t="s">
        <v>61</v>
      </c>
      <c r="C1303" t="s">
        <v>196</v>
      </c>
      <c r="D1303" t="s">
        <v>345</v>
      </c>
      <c r="E1303" t="s">
        <v>10</v>
      </c>
      <c r="F1303" t="s">
        <v>346</v>
      </c>
      <c r="G1303" s="9">
        <v>0</v>
      </c>
      <c r="H1303" s="9">
        <v>0</v>
      </c>
      <c r="I1303">
        <v>0</v>
      </c>
      <c r="J1303">
        <v>0</v>
      </c>
      <c r="K1303">
        <v>0</v>
      </c>
      <c r="L1303">
        <v>0</v>
      </c>
      <c r="M1303">
        <v>0</v>
      </c>
      <c r="O1303">
        <v>201902</v>
      </c>
      <c r="P1303">
        <v>201903</v>
      </c>
      <c r="Q1303" s="9">
        <f t="shared" si="42"/>
        <v>0</v>
      </c>
      <c r="R1303">
        <v>2019</v>
      </c>
      <c r="S1303">
        <v>2019</v>
      </c>
      <c r="T1303" t="s">
        <v>281</v>
      </c>
      <c r="U1303" s="14">
        <f t="shared" si="41"/>
        <v>0</v>
      </c>
    </row>
    <row r="1304" spans="1:21" x14ac:dyDescent="0.25">
      <c r="A1304" t="s">
        <v>60</v>
      </c>
      <c r="B1304" t="s">
        <v>61</v>
      </c>
      <c r="C1304" t="s">
        <v>166</v>
      </c>
      <c r="D1304" t="s">
        <v>347</v>
      </c>
      <c r="E1304" t="s">
        <v>10</v>
      </c>
      <c r="F1304" t="s">
        <v>348</v>
      </c>
      <c r="G1304" s="9">
        <v>25579.09</v>
      </c>
      <c r="H1304" s="9">
        <v>3836.8634999999999</v>
      </c>
      <c r="I1304">
        <v>3836.8634999999999</v>
      </c>
      <c r="J1304">
        <v>2557.9090000000001</v>
      </c>
      <c r="K1304">
        <v>6394.7725</v>
      </c>
      <c r="L1304">
        <v>5115.8180000000002</v>
      </c>
      <c r="M1304">
        <v>3836.8634999999999</v>
      </c>
      <c r="O1304">
        <v>201902</v>
      </c>
      <c r="P1304">
        <v>201903</v>
      </c>
      <c r="Q1304" s="9">
        <f t="shared" si="42"/>
        <v>0</v>
      </c>
      <c r="R1304">
        <v>2019</v>
      </c>
      <c r="S1304">
        <v>2019</v>
      </c>
      <c r="T1304" t="s">
        <v>281</v>
      </c>
      <c r="U1304" s="14">
        <f t="shared" si="41"/>
        <v>3836.8634999999999</v>
      </c>
    </row>
    <row r="1305" spans="1:21" x14ac:dyDescent="0.25">
      <c r="A1305" t="s">
        <v>60</v>
      </c>
      <c r="B1305" t="s">
        <v>61</v>
      </c>
      <c r="C1305" t="s">
        <v>112</v>
      </c>
      <c r="D1305" t="s">
        <v>113</v>
      </c>
      <c r="E1305" t="s">
        <v>10</v>
      </c>
      <c r="F1305" t="s">
        <v>114</v>
      </c>
      <c r="G1305" s="9">
        <v>817.51</v>
      </c>
      <c r="H1305" s="9">
        <v>122.62649999999999</v>
      </c>
      <c r="I1305">
        <v>122.62649999999999</v>
      </c>
      <c r="J1305">
        <v>81.751000000000005</v>
      </c>
      <c r="K1305">
        <v>204.3775</v>
      </c>
      <c r="L1305">
        <v>163.50200000000001</v>
      </c>
      <c r="M1305">
        <v>122.62649999999999</v>
      </c>
      <c r="O1305">
        <v>201902</v>
      </c>
      <c r="P1305">
        <v>201903</v>
      </c>
      <c r="Q1305" s="9">
        <f t="shared" si="42"/>
        <v>0</v>
      </c>
      <c r="R1305">
        <v>2019</v>
      </c>
      <c r="S1305">
        <v>2019</v>
      </c>
      <c r="T1305" t="s">
        <v>280</v>
      </c>
      <c r="U1305" s="14">
        <f t="shared" si="41"/>
        <v>122.62649999999999</v>
      </c>
    </row>
    <row r="1306" spans="1:21" x14ac:dyDescent="0.25">
      <c r="A1306" t="s">
        <v>60</v>
      </c>
      <c r="B1306" t="s">
        <v>61</v>
      </c>
      <c r="C1306" t="s">
        <v>542</v>
      </c>
      <c r="D1306" t="s">
        <v>543</v>
      </c>
      <c r="E1306" t="s">
        <v>10</v>
      </c>
      <c r="F1306" t="s">
        <v>544</v>
      </c>
      <c r="G1306" s="9">
        <v>-44707.02</v>
      </c>
      <c r="H1306" s="9">
        <v>-6706.0529999999999</v>
      </c>
      <c r="I1306">
        <v>-6706.0529999999999</v>
      </c>
      <c r="J1306">
        <v>-4470.7020000000002</v>
      </c>
      <c r="K1306">
        <v>-11176.754999999999</v>
      </c>
      <c r="L1306">
        <v>-8941.4040000000005</v>
      </c>
      <c r="M1306">
        <v>-6706.0529999999999</v>
      </c>
      <c r="O1306">
        <v>201902</v>
      </c>
      <c r="P1306">
        <v>201903</v>
      </c>
      <c r="Q1306" s="9">
        <f t="shared" si="42"/>
        <v>0</v>
      </c>
      <c r="R1306">
        <v>2019</v>
      </c>
      <c r="S1306">
        <v>2019</v>
      </c>
      <c r="T1306" t="s">
        <v>281</v>
      </c>
      <c r="U1306" s="14">
        <f t="shared" si="41"/>
        <v>-6706.0529999999999</v>
      </c>
    </row>
    <row r="1307" spans="1:21" x14ac:dyDescent="0.25">
      <c r="A1307" t="s">
        <v>60</v>
      </c>
      <c r="B1307" t="s">
        <v>61</v>
      </c>
      <c r="C1307" t="s">
        <v>476</v>
      </c>
      <c r="D1307" t="s">
        <v>386</v>
      </c>
      <c r="E1307" t="s">
        <v>10</v>
      </c>
      <c r="F1307" t="s">
        <v>387</v>
      </c>
      <c r="G1307" s="9">
        <v>0</v>
      </c>
      <c r="H1307" s="9">
        <v>0</v>
      </c>
      <c r="I1307">
        <v>0</v>
      </c>
      <c r="J1307">
        <v>0</v>
      </c>
      <c r="K1307">
        <v>0</v>
      </c>
      <c r="L1307">
        <v>0</v>
      </c>
      <c r="M1307">
        <v>0</v>
      </c>
      <c r="O1307">
        <v>201902</v>
      </c>
      <c r="P1307">
        <v>201903</v>
      </c>
      <c r="Q1307" s="9">
        <f t="shared" si="42"/>
        <v>0</v>
      </c>
      <c r="R1307">
        <v>2019</v>
      </c>
      <c r="S1307">
        <v>2019</v>
      </c>
      <c r="T1307" t="s">
        <v>281</v>
      </c>
      <c r="U1307" s="14">
        <f t="shared" si="41"/>
        <v>0</v>
      </c>
    </row>
    <row r="1308" spans="1:21" x14ac:dyDescent="0.25">
      <c r="A1308" t="s">
        <v>60</v>
      </c>
      <c r="B1308" t="s">
        <v>61</v>
      </c>
      <c r="C1308" t="s">
        <v>30</v>
      </c>
      <c r="D1308" t="s">
        <v>31</v>
      </c>
      <c r="E1308" t="s">
        <v>10</v>
      </c>
      <c r="F1308" t="s">
        <v>32</v>
      </c>
      <c r="G1308" s="9">
        <v>12612</v>
      </c>
      <c r="H1308" s="9">
        <v>1891.8</v>
      </c>
      <c r="I1308">
        <v>1891.8</v>
      </c>
      <c r="J1308">
        <v>1261.2</v>
      </c>
      <c r="K1308">
        <v>3153</v>
      </c>
      <c r="L1308">
        <v>2522.4</v>
      </c>
      <c r="M1308">
        <v>1891.8</v>
      </c>
      <c r="N1308" s="9">
        <v>1891.8</v>
      </c>
      <c r="O1308">
        <v>201902</v>
      </c>
      <c r="P1308">
        <v>201903</v>
      </c>
      <c r="Q1308" s="9">
        <f t="shared" si="42"/>
        <v>-1891.8</v>
      </c>
      <c r="R1308">
        <v>2019</v>
      </c>
      <c r="S1308">
        <v>2019</v>
      </c>
      <c r="T1308" t="s">
        <v>281</v>
      </c>
      <c r="U1308" s="14">
        <f t="shared" si="41"/>
        <v>0</v>
      </c>
    </row>
    <row r="1309" spans="1:21" x14ac:dyDescent="0.25">
      <c r="A1309" t="s">
        <v>60</v>
      </c>
      <c r="B1309" t="s">
        <v>61</v>
      </c>
      <c r="C1309" t="s">
        <v>68</v>
      </c>
      <c r="D1309" t="s">
        <v>69</v>
      </c>
      <c r="E1309" t="s">
        <v>10</v>
      </c>
      <c r="F1309" t="s">
        <v>70</v>
      </c>
      <c r="G1309" s="9">
        <v>438.92</v>
      </c>
      <c r="H1309" s="9">
        <v>65.837999999999994</v>
      </c>
      <c r="I1309">
        <v>65.837999999999994</v>
      </c>
      <c r="J1309">
        <v>43.892000000000003</v>
      </c>
      <c r="K1309">
        <v>109.73</v>
      </c>
      <c r="L1309">
        <v>87.784000000000006</v>
      </c>
      <c r="M1309">
        <v>65.837999999999994</v>
      </c>
      <c r="O1309">
        <v>201902</v>
      </c>
      <c r="P1309">
        <v>201903</v>
      </c>
      <c r="Q1309" s="9">
        <f t="shared" si="42"/>
        <v>0</v>
      </c>
      <c r="R1309">
        <v>2019</v>
      </c>
      <c r="S1309">
        <v>2019</v>
      </c>
      <c r="T1309" t="s">
        <v>281</v>
      </c>
      <c r="U1309" s="14">
        <f t="shared" si="41"/>
        <v>65.837999999999994</v>
      </c>
    </row>
    <row r="1310" spans="1:21" x14ac:dyDescent="0.25">
      <c r="A1310" t="s">
        <v>60</v>
      </c>
      <c r="B1310" t="s">
        <v>61</v>
      </c>
      <c r="C1310" t="s">
        <v>54</v>
      </c>
      <c r="D1310" t="s">
        <v>55</v>
      </c>
      <c r="E1310" t="s">
        <v>10</v>
      </c>
      <c r="F1310" t="s">
        <v>56</v>
      </c>
      <c r="G1310" s="9">
        <v>553913.78</v>
      </c>
      <c r="H1310" s="9">
        <v>83087.066999999995</v>
      </c>
      <c r="I1310">
        <v>83087.066999999995</v>
      </c>
      <c r="J1310">
        <v>55391.377999999997</v>
      </c>
      <c r="K1310">
        <v>138478.44500000001</v>
      </c>
      <c r="L1310">
        <v>110782.75599999999</v>
      </c>
      <c r="M1310">
        <v>83087.066999999995</v>
      </c>
      <c r="O1310">
        <v>201902</v>
      </c>
      <c r="P1310">
        <v>201903</v>
      </c>
      <c r="Q1310" s="9">
        <f t="shared" si="42"/>
        <v>0</v>
      </c>
      <c r="R1310">
        <v>2019</v>
      </c>
      <c r="S1310">
        <v>2019</v>
      </c>
      <c r="T1310" t="s">
        <v>281</v>
      </c>
      <c r="U1310" s="14">
        <f t="shared" si="41"/>
        <v>83087.066999999995</v>
      </c>
    </row>
    <row r="1311" spans="1:21" x14ac:dyDescent="0.25">
      <c r="A1311" t="s">
        <v>6</v>
      </c>
      <c r="B1311" t="s">
        <v>7</v>
      </c>
      <c r="C1311" t="s">
        <v>470</v>
      </c>
      <c r="D1311" t="s">
        <v>483</v>
      </c>
      <c r="E1311" t="s">
        <v>10</v>
      </c>
      <c r="F1311" t="s">
        <v>484</v>
      </c>
      <c r="G1311" s="9">
        <v>0</v>
      </c>
      <c r="H1311" s="9">
        <v>0</v>
      </c>
      <c r="I1311">
        <v>0</v>
      </c>
      <c r="J1311">
        <v>0</v>
      </c>
      <c r="K1311">
        <v>0</v>
      </c>
      <c r="L1311">
        <v>0</v>
      </c>
      <c r="M1311">
        <v>0</v>
      </c>
      <c r="O1311">
        <v>201903</v>
      </c>
      <c r="P1311">
        <v>201904</v>
      </c>
      <c r="Q1311" s="9">
        <f t="shared" si="42"/>
        <v>0</v>
      </c>
      <c r="R1311">
        <v>2019</v>
      </c>
      <c r="S1311">
        <v>2019</v>
      </c>
      <c r="T1311" t="s">
        <v>281</v>
      </c>
      <c r="U1311" s="14">
        <f t="shared" si="41"/>
        <v>0</v>
      </c>
    </row>
    <row r="1312" spans="1:21" x14ac:dyDescent="0.25">
      <c r="A1312" t="s">
        <v>6</v>
      </c>
      <c r="B1312" t="s">
        <v>7</v>
      </c>
      <c r="C1312" t="s">
        <v>556</v>
      </c>
      <c r="D1312" t="s">
        <v>231</v>
      </c>
      <c r="E1312" t="s">
        <v>10</v>
      </c>
      <c r="F1312" t="s">
        <v>232</v>
      </c>
      <c r="G1312" s="9">
        <v>9709.16</v>
      </c>
      <c r="H1312" s="9">
        <v>1456.374</v>
      </c>
      <c r="I1312">
        <v>1456.374</v>
      </c>
      <c r="J1312">
        <v>970.91600000000005</v>
      </c>
      <c r="K1312">
        <v>2427.29</v>
      </c>
      <c r="L1312">
        <v>1941.8320000000001</v>
      </c>
      <c r="M1312">
        <v>1456.374</v>
      </c>
      <c r="O1312">
        <v>201903</v>
      </c>
      <c r="P1312">
        <v>201904</v>
      </c>
      <c r="Q1312" s="9">
        <f t="shared" si="42"/>
        <v>0</v>
      </c>
      <c r="R1312">
        <v>2019</v>
      </c>
      <c r="S1312">
        <v>2019</v>
      </c>
      <c r="T1312" t="s">
        <v>281</v>
      </c>
      <c r="U1312" s="14">
        <f t="shared" si="41"/>
        <v>1456.374</v>
      </c>
    </row>
    <row r="1313" spans="1:21" x14ac:dyDescent="0.25">
      <c r="A1313" t="s">
        <v>6</v>
      </c>
      <c r="B1313" t="s">
        <v>7</v>
      </c>
      <c r="C1313" t="s">
        <v>533</v>
      </c>
      <c r="D1313" t="s">
        <v>534</v>
      </c>
      <c r="E1313" t="s">
        <v>10</v>
      </c>
      <c r="F1313" t="s">
        <v>535</v>
      </c>
      <c r="G1313" s="9">
        <v>0</v>
      </c>
      <c r="H1313" s="9">
        <v>0</v>
      </c>
      <c r="I1313">
        <v>0</v>
      </c>
      <c r="J1313">
        <v>0</v>
      </c>
      <c r="K1313">
        <v>0</v>
      </c>
      <c r="L1313">
        <v>0</v>
      </c>
      <c r="M1313">
        <v>0</v>
      </c>
      <c r="O1313">
        <v>201903</v>
      </c>
      <c r="P1313">
        <v>201904</v>
      </c>
      <c r="Q1313" s="9">
        <f t="shared" si="42"/>
        <v>0</v>
      </c>
      <c r="R1313">
        <v>2019</v>
      </c>
      <c r="S1313">
        <v>2019</v>
      </c>
      <c r="T1313" t="s">
        <v>281</v>
      </c>
      <c r="U1313" s="14">
        <f t="shared" si="41"/>
        <v>0</v>
      </c>
    </row>
    <row r="1314" spans="1:21" x14ac:dyDescent="0.25">
      <c r="A1314" t="s">
        <v>6</v>
      </c>
      <c r="B1314" t="s">
        <v>7</v>
      </c>
      <c r="C1314" t="s">
        <v>557</v>
      </c>
      <c r="D1314" t="s">
        <v>558</v>
      </c>
      <c r="E1314" t="s">
        <v>10</v>
      </c>
      <c r="F1314" t="s">
        <v>559</v>
      </c>
      <c r="G1314" s="9">
        <v>21062.5</v>
      </c>
      <c r="H1314" s="9">
        <v>3159.375</v>
      </c>
      <c r="I1314">
        <v>3159.375</v>
      </c>
      <c r="J1314">
        <v>2106.25</v>
      </c>
      <c r="K1314">
        <v>5265.625</v>
      </c>
      <c r="L1314">
        <v>4212.5</v>
      </c>
      <c r="M1314">
        <v>3159.375</v>
      </c>
      <c r="O1314">
        <v>201903</v>
      </c>
      <c r="P1314">
        <v>201904</v>
      </c>
      <c r="Q1314" s="9">
        <f t="shared" si="42"/>
        <v>0</v>
      </c>
      <c r="R1314">
        <v>2019</v>
      </c>
      <c r="S1314">
        <v>2019</v>
      </c>
      <c r="T1314" t="s">
        <v>281</v>
      </c>
      <c r="U1314" s="14">
        <f t="shared" si="41"/>
        <v>3159.375</v>
      </c>
    </row>
    <row r="1315" spans="1:21" x14ac:dyDescent="0.25">
      <c r="A1315" t="s">
        <v>6</v>
      </c>
      <c r="B1315" t="s">
        <v>7</v>
      </c>
      <c r="C1315" t="s">
        <v>456</v>
      </c>
      <c r="D1315" t="s">
        <v>320</v>
      </c>
      <c r="E1315" t="s">
        <v>10</v>
      </c>
      <c r="F1315" t="s">
        <v>321</v>
      </c>
      <c r="G1315" s="9">
        <v>0</v>
      </c>
      <c r="H1315" s="9">
        <v>0</v>
      </c>
      <c r="I1315">
        <v>0</v>
      </c>
      <c r="J1315">
        <v>0</v>
      </c>
      <c r="K1315">
        <v>0</v>
      </c>
      <c r="L1315">
        <v>0</v>
      </c>
      <c r="M1315">
        <v>0</v>
      </c>
      <c r="O1315">
        <v>201903</v>
      </c>
      <c r="P1315">
        <v>201904</v>
      </c>
      <c r="Q1315" s="9">
        <f t="shared" si="42"/>
        <v>0</v>
      </c>
      <c r="R1315">
        <v>2019</v>
      </c>
      <c r="S1315">
        <v>2019</v>
      </c>
      <c r="T1315" t="s">
        <v>281</v>
      </c>
      <c r="U1315" s="14">
        <f t="shared" si="41"/>
        <v>0</v>
      </c>
    </row>
    <row r="1316" spans="1:21" x14ac:dyDescent="0.25">
      <c r="A1316" t="s">
        <v>6</v>
      </c>
      <c r="B1316" t="s">
        <v>7</v>
      </c>
      <c r="C1316" t="s">
        <v>190</v>
      </c>
      <c r="D1316" t="s">
        <v>191</v>
      </c>
      <c r="E1316" t="s">
        <v>10</v>
      </c>
      <c r="F1316" t="s">
        <v>192</v>
      </c>
      <c r="G1316" s="9">
        <v>21001.24</v>
      </c>
      <c r="H1316" s="9">
        <v>3150.1860000000001</v>
      </c>
      <c r="I1316">
        <v>3150.1860000000001</v>
      </c>
      <c r="J1316">
        <v>2100.1239999999998</v>
      </c>
      <c r="K1316">
        <v>5250.31</v>
      </c>
      <c r="L1316">
        <v>4200.2479999999996</v>
      </c>
      <c r="M1316">
        <v>3150.1860000000001</v>
      </c>
      <c r="O1316">
        <v>201903</v>
      </c>
      <c r="P1316">
        <v>201904</v>
      </c>
      <c r="Q1316" s="9">
        <f t="shared" si="42"/>
        <v>0</v>
      </c>
      <c r="R1316">
        <v>2019</v>
      </c>
      <c r="S1316">
        <v>2019</v>
      </c>
      <c r="T1316" t="s">
        <v>281</v>
      </c>
      <c r="U1316" s="14">
        <f t="shared" si="41"/>
        <v>3150.1860000000001</v>
      </c>
    </row>
    <row r="1317" spans="1:21" x14ac:dyDescent="0.25">
      <c r="A1317" t="s">
        <v>6</v>
      </c>
      <c r="B1317" t="s">
        <v>7</v>
      </c>
      <c r="C1317" t="s">
        <v>21</v>
      </c>
      <c r="D1317" t="s">
        <v>22</v>
      </c>
      <c r="E1317" t="s">
        <v>10</v>
      </c>
      <c r="F1317" t="s">
        <v>23</v>
      </c>
      <c r="G1317" s="9">
        <v>3553.96</v>
      </c>
      <c r="H1317" s="9">
        <v>533.09400000000005</v>
      </c>
      <c r="I1317">
        <v>533.09400000000005</v>
      </c>
      <c r="J1317">
        <v>355.39600000000002</v>
      </c>
      <c r="K1317">
        <v>888.49</v>
      </c>
      <c r="L1317">
        <v>710.79200000000003</v>
      </c>
      <c r="M1317">
        <v>533.09400000000005</v>
      </c>
      <c r="O1317">
        <v>201903</v>
      </c>
      <c r="P1317">
        <v>201904</v>
      </c>
      <c r="Q1317" s="9">
        <f t="shared" si="42"/>
        <v>0</v>
      </c>
      <c r="R1317">
        <v>2019</v>
      </c>
      <c r="S1317">
        <v>2019</v>
      </c>
      <c r="T1317" t="s">
        <v>281</v>
      </c>
      <c r="U1317" s="14">
        <f t="shared" si="41"/>
        <v>533.09400000000005</v>
      </c>
    </row>
    <row r="1318" spans="1:21" x14ac:dyDescent="0.25">
      <c r="A1318" t="s">
        <v>6</v>
      </c>
      <c r="B1318" t="s">
        <v>7</v>
      </c>
      <c r="C1318" t="s">
        <v>166</v>
      </c>
      <c r="D1318" t="s">
        <v>347</v>
      </c>
      <c r="E1318" t="s">
        <v>10</v>
      </c>
      <c r="F1318" t="s">
        <v>348</v>
      </c>
      <c r="G1318" s="9">
        <v>1449.05</v>
      </c>
      <c r="H1318" s="9">
        <v>217.35749999999999</v>
      </c>
      <c r="I1318">
        <v>217.35749999999999</v>
      </c>
      <c r="J1318">
        <v>144.905</v>
      </c>
      <c r="K1318">
        <v>362.26249999999999</v>
      </c>
      <c r="L1318">
        <v>289.81</v>
      </c>
      <c r="M1318">
        <v>217.35749999999999</v>
      </c>
      <c r="O1318">
        <v>201903</v>
      </c>
      <c r="P1318">
        <v>201904</v>
      </c>
      <c r="Q1318" s="9">
        <f t="shared" si="42"/>
        <v>0</v>
      </c>
      <c r="R1318">
        <v>2019</v>
      </c>
      <c r="S1318">
        <v>2019</v>
      </c>
      <c r="T1318" t="s">
        <v>281</v>
      </c>
      <c r="U1318" s="14">
        <f t="shared" si="41"/>
        <v>217.35749999999999</v>
      </c>
    </row>
    <row r="1319" spans="1:21" x14ac:dyDescent="0.25">
      <c r="A1319" t="s">
        <v>6</v>
      </c>
      <c r="B1319" t="s">
        <v>7</v>
      </c>
      <c r="C1319" t="s">
        <v>560</v>
      </c>
      <c r="D1319" t="s">
        <v>561</v>
      </c>
      <c r="E1319" t="s">
        <v>10</v>
      </c>
      <c r="F1319" t="s">
        <v>562</v>
      </c>
      <c r="G1319" s="9">
        <v>21454.1</v>
      </c>
      <c r="H1319" s="9">
        <v>3218.1149999999998</v>
      </c>
      <c r="I1319">
        <v>3218.1149999999998</v>
      </c>
      <c r="J1319">
        <v>2145.41</v>
      </c>
      <c r="K1319">
        <v>5363.5249999999996</v>
      </c>
      <c r="L1319">
        <v>4290.82</v>
      </c>
      <c r="M1319">
        <v>3218.1149999999998</v>
      </c>
      <c r="O1319">
        <v>201903</v>
      </c>
      <c r="P1319">
        <v>201904</v>
      </c>
      <c r="Q1319" s="9">
        <f t="shared" si="42"/>
        <v>0</v>
      </c>
      <c r="R1319">
        <v>2019</v>
      </c>
      <c r="S1319">
        <v>2019</v>
      </c>
      <c r="T1319" t="s">
        <v>281</v>
      </c>
      <c r="U1319" s="14">
        <f t="shared" si="41"/>
        <v>3218.1149999999998</v>
      </c>
    </row>
    <row r="1320" spans="1:21" x14ac:dyDescent="0.25">
      <c r="A1320" t="s">
        <v>6</v>
      </c>
      <c r="B1320" t="s">
        <v>7</v>
      </c>
      <c r="C1320" t="s">
        <v>27</v>
      </c>
      <c r="D1320" t="s">
        <v>28</v>
      </c>
      <c r="E1320" t="s">
        <v>10</v>
      </c>
      <c r="F1320" t="s">
        <v>29</v>
      </c>
      <c r="G1320" s="9">
        <v>5086.13</v>
      </c>
      <c r="H1320" s="9">
        <v>762.91949999999997</v>
      </c>
      <c r="I1320">
        <v>762.91949999999997</v>
      </c>
      <c r="J1320">
        <v>508.613</v>
      </c>
      <c r="K1320">
        <v>1271.5325</v>
      </c>
      <c r="L1320">
        <v>1017.226</v>
      </c>
      <c r="M1320">
        <v>762.91949999999997</v>
      </c>
      <c r="O1320">
        <v>201903</v>
      </c>
      <c r="P1320">
        <v>201904</v>
      </c>
      <c r="Q1320" s="9">
        <f t="shared" si="42"/>
        <v>0</v>
      </c>
      <c r="R1320">
        <v>2019</v>
      </c>
      <c r="S1320">
        <v>2019</v>
      </c>
      <c r="T1320" t="s">
        <v>281</v>
      </c>
      <c r="U1320" s="14">
        <f t="shared" si="41"/>
        <v>762.91949999999997</v>
      </c>
    </row>
    <row r="1321" spans="1:21" x14ac:dyDescent="0.25">
      <c r="A1321" t="s">
        <v>6</v>
      </c>
      <c r="B1321" t="s">
        <v>7</v>
      </c>
      <c r="C1321" t="s">
        <v>553</v>
      </c>
      <c r="D1321" t="s">
        <v>554</v>
      </c>
      <c r="E1321" t="s">
        <v>10</v>
      </c>
      <c r="F1321" t="s">
        <v>555</v>
      </c>
      <c r="G1321" s="9">
        <v>1096.8499999999999</v>
      </c>
      <c r="H1321" s="9">
        <v>164.5275</v>
      </c>
      <c r="I1321">
        <v>164.5275</v>
      </c>
      <c r="J1321">
        <v>109.685</v>
      </c>
      <c r="K1321">
        <v>274.21249999999998</v>
      </c>
      <c r="L1321">
        <v>219.37</v>
      </c>
      <c r="M1321">
        <v>164.5275</v>
      </c>
      <c r="O1321">
        <v>201903</v>
      </c>
      <c r="P1321">
        <v>201904</v>
      </c>
      <c r="Q1321" s="9">
        <f t="shared" si="42"/>
        <v>0</v>
      </c>
      <c r="R1321">
        <v>2019</v>
      </c>
      <c r="S1321">
        <v>2019</v>
      </c>
      <c r="T1321" t="s">
        <v>281</v>
      </c>
      <c r="U1321" s="14">
        <f t="shared" si="41"/>
        <v>164.5275</v>
      </c>
    </row>
    <row r="1322" spans="1:21" x14ac:dyDescent="0.25">
      <c r="A1322" t="s">
        <v>6</v>
      </c>
      <c r="B1322" t="s">
        <v>7</v>
      </c>
      <c r="C1322" t="s">
        <v>542</v>
      </c>
      <c r="D1322" t="s">
        <v>543</v>
      </c>
      <c r="E1322" t="s">
        <v>10</v>
      </c>
      <c r="F1322" t="s">
        <v>544</v>
      </c>
      <c r="G1322" s="9">
        <v>37878.379999999997</v>
      </c>
      <c r="H1322" s="9">
        <v>5681.7569999999996</v>
      </c>
      <c r="I1322">
        <v>5681.7569999999996</v>
      </c>
      <c r="J1322">
        <v>3787.8380000000002</v>
      </c>
      <c r="K1322">
        <v>9469.5949999999993</v>
      </c>
      <c r="L1322">
        <v>7575.6760000000004</v>
      </c>
      <c r="M1322">
        <v>5681.7569999999996</v>
      </c>
      <c r="O1322">
        <v>201903</v>
      </c>
      <c r="P1322">
        <v>201904</v>
      </c>
      <c r="Q1322" s="9">
        <f t="shared" si="42"/>
        <v>0</v>
      </c>
      <c r="R1322">
        <v>2019</v>
      </c>
      <c r="S1322">
        <v>2019</v>
      </c>
      <c r="T1322" t="s">
        <v>281</v>
      </c>
      <c r="U1322" s="14">
        <f t="shared" si="41"/>
        <v>5681.7569999999996</v>
      </c>
    </row>
    <row r="1323" spans="1:21" x14ac:dyDescent="0.25">
      <c r="A1323" t="s">
        <v>6</v>
      </c>
      <c r="B1323" t="s">
        <v>7</v>
      </c>
      <c r="C1323" t="s">
        <v>476</v>
      </c>
      <c r="D1323" t="s">
        <v>386</v>
      </c>
      <c r="E1323" t="s">
        <v>10</v>
      </c>
      <c r="F1323" t="s">
        <v>387</v>
      </c>
      <c r="G1323" s="9">
        <v>3296.25</v>
      </c>
      <c r="H1323" s="9">
        <v>494.4375</v>
      </c>
      <c r="I1323">
        <v>494.4375</v>
      </c>
      <c r="J1323">
        <v>329.625</v>
      </c>
      <c r="K1323">
        <v>824.0625</v>
      </c>
      <c r="L1323">
        <v>659.25</v>
      </c>
      <c r="M1323">
        <v>494.4375</v>
      </c>
      <c r="O1323">
        <v>201903</v>
      </c>
      <c r="P1323">
        <v>201904</v>
      </c>
      <c r="Q1323" s="9">
        <f t="shared" si="42"/>
        <v>0</v>
      </c>
      <c r="R1323">
        <v>2019</v>
      </c>
      <c r="S1323">
        <v>2019</v>
      </c>
      <c r="T1323" t="s">
        <v>281</v>
      </c>
      <c r="U1323" s="14">
        <f t="shared" si="41"/>
        <v>494.4375</v>
      </c>
    </row>
    <row r="1324" spans="1:21" x14ac:dyDescent="0.25">
      <c r="A1324" t="s">
        <v>6</v>
      </c>
      <c r="B1324" t="s">
        <v>7</v>
      </c>
      <c r="C1324" t="s">
        <v>33</v>
      </c>
      <c r="D1324" t="s">
        <v>34</v>
      </c>
      <c r="E1324" t="s">
        <v>10</v>
      </c>
      <c r="F1324" t="s">
        <v>35</v>
      </c>
      <c r="G1324" s="9">
        <v>18307.599999999999</v>
      </c>
      <c r="H1324" s="9">
        <v>2746.14</v>
      </c>
      <c r="I1324">
        <v>2746.14</v>
      </c>
      <c r="J1324">
        <v>1830.76</v>
      </c>
      <c r="K1324">
        <v>4576.8999999999996</v>
      </c>
      <c r="L1324">
        <v>3661.52</v>
      </c>
      <c r="M1324">
        <v>2746.14</v>
      </c>
      <c r="O1324">
        <v>201903</v>
      </c>
      <c r="P1324">
        <v>201904</v>
      </c>
      <c r="Q1324" s="9">
        <f t="shared" si="42"/>
        <v>0</v>
      </c>
      <c r="R1324">
        <v>2019</v>
      </c>
      <c r="S1324">
        <v>2019</v>
      </c>
      <c r="T1324" t="s">
        <v>281</v>
      </c>
      <c r="U1324" s="14">
        <f t="shared" si="41"/>
        <v>2746.14</v>
      </c>
    </row>
    <row r="1325" spans="1:21" x14ac:dyDescent="0.25">
      <c r="A1325" t="s">
        <v>6</v>
      </c>
      <c r="B1325" t="s">
        <v>7</v>
      </c>
      <c r="C1325" t="s">
        <v>563</v>
      </c>
      <c r="D1325" t="s">
        <v>564</v>
      </c>
      <c r="E1325" t="s">
        <v>10</v>
      </c>
      <c r="F1325" t="s">
        <v>565</v>
      </c>
      <c r="G1325" s="9">
        <v>121198</v>
      </c>
      <c r="H1325" s="9">
        <v>18179.7</v>
      </c>
      <c r="I1325">
        <v>18179.7</v>
      </c>
      <c r="J1325">
        <v>12119.8</v>
      </c>
      <c r="K1325">
        <v>30299.5</v>
      </c>
      <c r="L1325">
        <v>24239.599999999999</v>
      </c>
      <c r="M1325">
        <v>18179.7</v>
      </c>
      <c r="O1325">
        <v>201903</v>
      </c>
      <c r="P1325">
        <v>201904</v>
      </c>
      <c r="Q1325" s="9">
        <f t="shared" si="42"/>
        <v>0</v>
      </c>
      <c r="R1325">
        <v>2019</v>
      </c>
      <c r="S1325">
        <v>2019</v>
      </c>
      <c r="T1325" t="s">
        <v>281</v>
      </c>
      <c r="U1325" s="14">
        <f t="shared" si="41"/>
        <v>18179.7</v>
      </c>
    </row>
    <row r="1326" spans="1:21" x14ac:dyDescent="0.25">
      <c r="A1326" t="s">
        <v>6</v>
      </c>
      <c r="B1326" t="s">
        <v>7</v>
      </c>
      <c r="C1326" t="s">
        <v>566</v>
      </c>
      <c r="D1326" t="s">
        <v>567</v>
      </c>
      <c r="E1326" t="s">
        <v>10</v>
      </c>
      <c r="F1326" t="s">
        <v>568</v>
      </c>
      <c r="G1326" s="9">
        <v>44976.5</v>
      </c>
      <c r="H1326" s="9">
        <v>6746.4750000000004</v>
      </c>
      <c r="I1326">
        <v>6746.4750000000004</v>
      </c>
      <c r="J1326">
        <v>4497.6499999999996</v>
      </c>
      <c r="K1326">
        <v>11244.125</v>
      </c>
      <c r="L1326">
        <v>8995.2999999999993</v>
      </c>
      <c r="M1326">
        <v>6746.4750000000004</v>
      </c>
      <c r="O1326">
        <v>201903</v>
      </c>
      <c r="P1326">
        <v>201904</v>
      </c>
      <c r="Q1326" s="9">
        <f t="shared" si="42"/>
        <v>0</v>
      </c>
      <c r="R1326">
        <v>2019</v>
      </c>
      <c r="S1326">
        <v>2019</v>
      </c>
      <c r="T1326" t="s">
        <v>281</v>
      </c>
      <c r="U1326" s="14">
        <f t="shared" si="41"/>
        <v>6746.4750000000004</v>
      </c>
    </row>
    <row r="1327" spans="1:21" x14ac:dyDescent="0.25">
      <c r="A1327" t="s">
        <v>6</v>
      </c>
      <c r="B1327" t="s">
        <v>7</v>
      </c>
      <c r="C1327" t="s">
        <v>54</v>
      </c>
      <c r="D1327" t="s">
        <v>55</v>
      </c>
      <c r="E1327" t="s">
        <v>10</v>
      </c>
      <c r="F1327" t="s">
        <v>56</v>
      </c>
      <c r="G1327" s="9">
        <v>228754.45</v>
      </c>
      <c r="H1327" s="9">
        <v>34313.167500000003</v>
      </c>
      <c r="I1327">
        <v>34313.167500000003</v>
      </c>
      <c r="J1327">
        <v>22875.445</v>
      </c>
      <c r="K1327">
        <v>57188.612500000003</v>
      </c>
      <c r="L1327">
        <v>45750.89</v>
      </c>
      <c r="M1327">
        <v>34313.167500000003</v>
      </c>
      <c r="O1327">
        <v>201903</v>
      </c>
      <c r="P1327">
        <v>201904</v>
      </c>
      <c r="Q1327" s="9">
        <f t="shared" si="42"/>
        <v>0</v>
      </c>
      <c r="R1327">
        <v>2019</v>
      </c>
      <c r="S1327">
        <v>2019</v>
      </c>
      <c r="T1327" t="s">
        <v>281</v>
      </c>
      <c r="U1327" s="14">
        <f t="shared" si="41"/>
        <v>34313.167500000003</v>
      </c>
    </row>
    <row r="1328" spans="1:21" x14ac:dyDescent="0.25">
      <c r="A1328" t="s">
        <v>6</v>
      </c>
      <c r="B1328" t="s">
        <v>7</v>
      </c>
      <c r="C1328" t="s">
        <v>518</v>
      </c>
      <c r="D1328" t="s">
        <v>519</v>
      </c>
      <c r="E1328" t="s">
        <v>10</v>
      </c>
      <c r="F1328" t="s">
        <v>520</v>
      </c>
      <c r="G1328" s="9">
        <v>960.95</v>
      </c>
      <c r="H1328" s="9">
        <v>144.14250000000001</v>
      </c>
      <c r="I1328">
        <v>144.14250000000001</v>
      </c>
      <c r="J1328">
        <v>96.094999999999999</v>
      </c>
      <c r="K1328">
        <v>240.23750000000001</v>
      </c>
      <c r="L1328">
        <v>192.19</v>
      </c>
      <c r="M1328">
        <v>144.14250000000001</v>
      </c>
      <c r="O1328">
        <v>201903</v>
      </c>
      <c r="P1328">
        <v>201904</v>
      </c>
      <c r="Q1328" s="9">
        <f t="shared" si="42"/>
        <v>0</v>
      </c>
      <c r="R1328">
        <v>2019</v>
      </c>
      <c r="S1328">
        <v>2019</v>
      </c>
      <c r="T1328" t="s">
        <v>281</v>
      </c>
      <c r="U1328" s="14">
        <f t="shared" si="41"/>
        <v>144.14250000000001</v>
      </c>
    </row>
    <row r="1329" spans="1:21" x14ac:dyDescent="0.25">
      <c r="A1329" t="s">
        <v>60</v>
      </c>
      <c r="B1329" t="s">
        <v>61</v>
      </c>
      <c r="C1329" t="s">
        <v>470</v>
      </c>
      <c r="D1329" t="s">
        <v>483</v>
      </c>
      <c r="E1329" t="s">
        <v>10</v>
      </c>
      <c r="F1329" t="s">
        <v>484</v>
      </c>
      <c r="G1329" s="9">
        <v>0</v>
      </c>
      <c r="H1329" s="9">
        <v>0</v>
      </c>
      <c r="I1329">
        <v>0</v>
      </c>
      <c r="J1329">
        <v>0</v>
      </c>
      <c r="K1329">
        <v>0</v>
      </c>
      <c r="L1329">
        <v>0</v>
      </c>
      <c r="M1329">
        <v>0</v>
      </c>
      <c r="O1329">
        <v>201903</v>
      </c>
      <c r="P1329">
        <v>201904</v>
      </c>
      <c r="Q1329" s="9">
        <f t="shared" si="42"/>
        <v>0</v>
      </c>
      <c r="R1329">
        <v>2019</v>
      </c>
      <c r="S1329">
        <v>2019</v>
      </c>
      <c r="T1329" t="s">
        <v>281</v>
      </c>
      <c r="U1329" s="14">
        <f t="shared" si="41"/>
        <v>0</v>
      </c>
    </row>
    <row r="1330" spans="1:21" x14ac:dyDescent="0.25">
      <c r="A1330" t="s">
        <v>60</v>
      </c>
      <c r="B1330" t="s">
        <v>61</v>
      </c>
      <c r="C1330" t="s">
        <v>556</v>
      </c>
      <c r="D1330" t="s">
        <v>231</v>
      </c>
      <c r="E1330" t="s">
        <v>10</v>
      </c>
      <c r="F1330" t="s">
        <v>232</v>
      </c>
      <c r="G1330" s="9">
        <v>9709.16</v>
      </c>
      <c r="H1330" s="9">
        <v>1456.374</v>
      </c>
      <c r="I1330">
        <v>1456.374</v>
      </c>
      <c r="J1330">
        <v>970.91600000000005</v>
      </c>
      <c r="K1330">
        <v>2427.29</v>
      </c>
      <c r="L1330">
        <v>1941.8320000000001</v>
      </c>
      <c r="M1330">
        <v>1456.374</v>
      </c>
      <c r="O1330">
        <v>201903</v>
      </c>
      <c r="P1330">
        <v>201904</v>
      </c>
      <c r="Q1330" s="9">
        <f t="shared" si="42"/>
        <v>0</v>
      </c>
      <c r="R1330">
        <v>2019</v>
      </c>
      <c r="S1330">
        <v>2019</v>
      </c>
      <c r="T1330" t="s">
        <v>281</v>
      </c>
      <c r="U1330" s="14">
        <f t="shared" si="41"/>
        <v>1456.374</v>
      </c>
    </row>
    <row r="1331" spans="1:21" x14ac:dyDescent="0.25">
      <c r="A1331" t="s">
        <v>60</v>
      </c>
      <c r="B1331" t="s">
        <v>61</v>
      </c>
      <c r="C1331" t="s">
        <v>533</v>
      </c>
      <c r="D1331" t="s">
        <v>534</v>
      </c>
      <c r="E1331" t="s">
        <v>10</v>
      </c>
      <c r="F1331" t="s">
        <v>535</v>
      </c>
      <c r="G1331" s="9">
        <v>0</v>
      </c>
      <c r="H1331" s="9">
        <v>0</v>
      </c>
      <c r="I1331">
        <v>0</v>
      </c>
      <c r="J1331">
        <v>0</v>
      </c>
      <c r="K1331">
        <v>0</v>
      </c>
      <c r="L1331">
        <v>0</v>
      </c>
      <c r="M1331">
        <v>0</v>
      </c>
      <c r="O1331">
        <v>201903</v>
      </c>
      <c r="P1331">
        <v>201904</v>
      </c>
      <c r="Q1331" s="9">
        <f t="shared" si="42"/>
        <v>0</v>
      </c>
      <c r="R1331">
        <v>2019</v>
      </c>
      <c r="S1331">
        <v>2019</v>
      </c>
      <c r="T1331" t="s">
        <v>281</v>
      </c>
      <c r="U1331" s="14">
        <f t="shared" si="41"/>
        <v>0</v>
      </c>
    </row>
    <row r="1332" spans="1:21" x14ac:dyDescent="0.25">
      <c r="A1332" t="s">
        <v>60</v>
      </c>
      <c r="B1332" t="s">
        <v>61</v>
      </c>
      <c r="C1332" t="s">
        <v>557</v>
      </c>
      <c r="D1332" t="s">
        <v>558</v>
      </c>
      <c r="E1332" t="s">
        <v>10</v>
      </c>
      <c r="F1332" t="s">
        <v>559</v>
      </c>
      <c r="G1332" s="9">
        <v>21062.5</v>
      </c>
      <c r="H1332" s="9">
        <v>3159.375</v>
      </c>
      <c r="I1332">
        <v>3159.375</v>
      </c>
      <c r="J1332">
        <v>2106.25</v>
      </c>
      <c r="K1332">
        <v>5265.625</v>
      </c>
      <c r="L1332">
        <v>4212.5</v>
      </c>
      <c r="M1332">
        <v>3159.375</v>
      </c>
      <c r="O1332">
        <v>201903</v>
      </c>
      <c r="P1332">
        <v>201904</v>
      </c>
      <c r="Q1332" s="9">
        <f t="shared" si="42"/>
        <v>0</v>
      </c>
      <c r="R1332">
        <v>2019</v>
      </c>
      <c r="S1332">
        <v>2019</v>
      </c>
      <c r="T1332" t="s">
        <v>281</v>
      </c>
      <c r="U1332" s="14">
        <f t="shared" si="41"/>
        <v>3159.375</v>
      </c>
    </row>
    <row r="1333" spans="1:21" x14ac:dyDescent="0.25">
      <c r="A1333" t="s">
        <v>60</v>
      </c>
      <c r="B1333" t="s">
        <v>61</v>
      </c>
      <c r="C1333" t="s">
        <v>456</v>
      </c>
      <c r="D1333" t="s">
        <v>320</v>
      </c>
      <c r="E1333" t="s">
        <v>10</v>
      </c>
      <c r="F1333" t="s">
        <v>321</v>
      </c>
      <c r="G1333" s="9">
        <v>-9.9999999983992893E-3</v>
      </c>
      <c r="H1333" s="9">
        <v>-1.49999999975989E-3</v>
      </c>
      <c r="I1333">
        <v>-1.49999999975989E-3</v>
      </c>
      <c r="J1333">
        <v>-9.9999999983992906E-4</v>
      </c>
      <c r="K1333">
        <v>-2.4999999995998202E-3</v>
      </c>
      <c r="L1333">
        <v>-1.9999999996798599E-3</v>
      </c>
      <c r="M1333">
        <v>-1.49999999975989E-3</v>
      </c>
      <c r="O1333">
        <v>201903</v>
      </c>
      <c r="P1333">
        <v>201904</v>
      </c>
      <c r="Q1333" s="9">
        <f t="shared" si="42"/>
        <v>0</v>
      </c>
      <c r="R1333">
        <v>2019</v>
      </c>
      <c r="S1333">
        <v>2019</v>
      </c>
      <c r="T1333" t="s">
        <v>281</v>
      </c>
      <c r="U1333" s="14">
        <f t="shared" si="41"/>
        <v>-1.49999999975989E-3</v>
      </c>
    </row>
    <row r="1334" spans="1:21" x14ac:dyDescent="0.25">
      <c r="A1334" t="s">
        <v>60</v>
      </c>
      <c r="B1334" t="s">
        <v>61</v>
      </c>
      <c r="C1334" t="s">
        <v>190</v>
      </c>
      <c r="D1334" t="s">
        <v>191</v>
      </c>
      <c r="E1334" t="s">
        <v>10</v>
      </c>
      <c r="F1334" t="s">
        <v>192</v>
      </c>
      <c r="G1334" s="9">
        <v>21001.24</v>
      </c>
      <c r="H1334" s="9">
        <v>3150.1860000000001</v>
      </c>
      <c r="I1334">
        <v>3150.1860000000001</v>
      </c>
      <c r="J1334">
        <v>2100.1239999999998</v>
      </c>
      <c r="K1334">
        <v>5250.31</v>
      </c>
      <c r="L1334">
        <v>4200.2479999999996</v>
      </c>
      <c r="M1334">
        <v>3150.1860000000001</v>
      </c>
      <c r="O1334">
        <v>201903</v>
      </c>
      <c r="P1334">
        <v>201904</v>
      </c>
      <c r="Q1334" s="9">
        <f t="shared" si="42"/>
        <v>0</v>
      </c>
      <c r="R1334">
        <v>2019</v>
      </c>
      <c r="S1334">
        <v>2019</v>
      </c>
      <c r="T1334" t="s">
        <v>281</v>
      </c>
      <c r="U1334" s="14">
        <f t="shared" si="41"/>
        <v>3150.1860000000001</v>
      </c>
    </row>
    <row r="1335" spans="1:21" x14ac:dyDescent="0.25">
      <c r="A1335" t="s">
        <v>60</v>
      </c>
      <c r="B1335" t="s">
        <v>61</v>
      </c>
      <c r="C1335" t="s">
        <v>477</v>
      </c>
      <c r="D1335" t="s">
        <v>478</v>
      </c>
      <c r="E1335" t="s">
        <v>10</v>
      </c>
      <c r="F1335" t="s">
        <v>479</v>
      </c>
      <c r="G1335" s="9">
        <v>-1328.99</v>
      </c>
      <c r="H1335" s="9">
        <v>-199.3485</v>
      </c>
      <c r="I1335">
        <v>-199.3485</v>
      </c>
      <c r="J1335">
        <v>-132.899</v>
      </c>
      <c r="K1335">
        <v>-332.2475</v>
      </c>
      <c r="L1335">
        <v>-265.798</v>
      </c>
      <c r="M1335">
        <v>-199.3485</v>
      </c>
      <c r="N1335">
        <v>-199.3485</v>
      </c>
      <c r="O1335">
        <v>201903</v>
      </c>
      <c r="P1335">
        <v>201904</v>
      </c>
      <c r="Q1335" s="9">
        <f t="shared" si="42"/>
        <v>199.3485</v>
      </c>
      <c r="R1335">
        <v>2019</v>
      </c>
      <c r="S1335">
        <v>2019</v>
      </c>
      <c r="T1335" t="s">
        <v>281</v>
      </c>
      <c r="U1335" s="14">
        <f t="shared" si="41"/>
        <v>0</v>
      </c>
    </row>
    <row r="1336" spans="1:21" x14ac:dyDescent="0.25">
      <c r="A1336" t="s">
        <v>60</v>
      </c>
      <c r="B1336" t="s">
        <v>61</v>
      </c>
      <c r="C1336" t="s">
        <v>21</v>
      </c>
      <c r="D1336" t="s">
        <v>22</v>
      </c>
      <c r="E1336" t="s">
        <v>10</v>
      </c>
      <c r="F1336" t="s">
        <v>23</v>
      </c>
      <c r="G1336" s="9">
        <v>3553.94</v>
      </c>
      <c r="H1336" s="9">
        <v>533.09100000000001</v>
      </c>
      <c r="I1336">
        <v>533.09100000000001</v>
      </c>
      <c r="J1336">
        <v>355.39400000000001</v>
      </c>
      <c r="K1336">
        <v>888.48500000000001</v>
      </c>
      <c r="L1336">
        <v>710.78800000000001</v>
      </c>
      <c r="M1336">
        <v>533.09100000000001</v>
      </c>
      <c r="O1336">
        <v>201903</v>
      </c>
      <c r="P1336">
        <v>201904</v>
      </c>
      <c r="Q1336" s="9">
        <f t="shared" si="42"/>
        <v>0</v>
      </c>
      <c r="R1336">
        <v>2019</v>
      </c>
      <c r="S1336">
        <v>2019</v>
      </c>
      <c r="T1336" t="s">
        <v>281</v>
      </c>
      <c r="U1336" s="14">
        <f t="shared" si="41"/>
        <v>533.09100000000001</v>
      </c>
    </row>
    <row r="1337" spans="1:21" x14ac:dyDescent="0.25">
      <c r="A1337" t="s">
        <v>60</v>
      </c>
      <c r="B1337" t="s">
        <v>61</v>
      </c>
      <c r="C1337" t="s">
        <v>166</v>
      </c>
      <c r="D1337" t="s">
        <v>347</v>
      </c>
      <c r="E1337" t="s">
        <v>10</v>
      </c>
      <c r="F1337" t="s">
        <v>348</v>
      </c>
      <c r="G1337" s="9">
        <v>1449.07</v>
      </c>
      <c r="H1337" s="9">
        <v>217.3605</v>
      </c>
      <c r="I1337">
        <v>217.3605</v>
      </c>
      <c r="J1337">
        <v>144.90700000000001</v>
      </c>
      <c r="K1337">
        <v>362.26749999999998</v>
      </c>
      <c r="L1337">
        <v>289.81400000000002</v>
      </c>
      <c r="M1337">
        <v>217.3605</v>
      </c>
      <c r="O1337">
        <v>201903</v>
      </c>
      <c r="P1337">
        <v>201904</v>
      </c>
      <c r="Q1337" s="9">
        <f t="shared" si="42"/>
        <v>0</v>
      </c>
      <c r="R1337">
        <v>2019</v>
      </c>
      <c r="S1337">
        <v>2019</v>
      </c>
      <c r="T1337" t="s">
        <v>281</v>
      </c>
      <c r="U1337" s="14">
        <f t="shared" si="41"/>
        <v>217.3605</v>
      </c>
    </row>
    <row r="1338" spans="1:21" x14ac:dyDescent="0.25">
      <c r="A1338" t="s">
        <v>60</v>
      </c>
      <c r="B1338" t="s">
        <v>61</v>
      </c>
      <c r="C1338" t="s">
        <v>560</v>
      </c>
      <c r="D1338" t="s">
        <v>561</v>
      </c>
      <c r="E1338" t="s">
        <v>10</v>
      </c>
      <c r="F1338" t="s">
        <v>562</v>
      </c>
      <c r="G1338" s="9">
        <v>21454.11</v>
      </c>
      <c r="H1338" s="9">
        <v>3218.1165000000001</v>
      </c>
      <c r="I1338">
        <v>3218.1165000000001</v>
      </c>
      <c r="J1338">
        <v>2145.4110000000001</v>
      </c>
      <c r="K1338">
        <v>5363.5275000000001</v>
      </c>
      <c r="L1338">
        <v>4290.8220000000001</v>
      </c>
      <c r="M1338">
        <v>3218.1165000000001</v>
      </c>
      <c r="O1338">
        <v>201903</v>
      </c>
      <c r="P1338">
        <v>201904</v>
      </c>
      <c r="Q1338" s="9">
        <f t="shared" si="42"/>
        <v>0</v>
      </c>
      <c r="R1338">
        <v>2019</v>
      </c>
      <c r="S1338">
        <v>2019</v>
      </c>
      <c r="T1338" t="s">
        <v>281</v>
      </c>
      <c r="U1338" s="14">
        <f t="shared" si="41"/>
        <v>3218.1165000000001</v>
      </c>
    </row>
    <row r="1339" spans="1:21" x14ac:dyDescent="0.25">
      <c r="A1339" t="s">
        <v>60</v>
      </c>
      <c r="B1339" t="s">
        <v>61</v>
      </c>
      <c r="C1339" t="s">
        <v>112</v>
      </c>
      <c r="D1339" t="s">
        <v>113</v>
      </c>
      <c r="E1339" t="s">
        <v>10</v>
      </c>
      <c r="F1339" t="s">
        <v>114</v>
      </c>
      <c r="G1339" s="9">
        <v>1631894.86</v>
      </c>
      <c r="H1339" s="9">
        <v>244784.22899999999</v>
      </c>
      <c r="I1339">
        <v>244784.22899999999</v>
      </c>
      <c r="J1339">
        <v>163189.486</v>
      </c>
      <c r="K1339">
        <v>407973.71500000003</v>
      </c>
      <c r="L1339">
        <v>326378.97200000001</v>
      </c>
      <c r="M1339">
        <v>244784.22899999999</v>
      </c>
      <c r="O1339">
        <v>201903</v>
      </c>
      <c r="P1339">
        <v>201904</v>
      </c>
      <c r="Q1339" s="9">
        <f t="shared" si="42"/>
        <v>0</v>
      </c>
      <c r="R1339">
        <v>2019</v>
      </c>
      <c r="S1339">
        <v>2019</v>
      </c>
      <c r="T1339" t="s">
        <v>280</v>
      </c>
      <c r="U1339" s="14">
        <f t="shared" si="41"/>
        <v>244784.22899999999</v>
      </c>
    </row>
    <row r="1340" spans="1:21" x14ac:dyDescent="0.25">
      <c r="A1340" t="s">
        <v>60</v>
      </c>
      <c r="B1340" t="s">
        <v>61</v>
      </c>
      <c r="C1340" t="s">
        <v>27</v>
      </c>
      <c r="D1340" t="s">
        <v>28</v>
      </c>
      <c r="E1340" t="s">
        <v>10</v>
      </c>
      <c r="F1340" t="s">
        <v>29</v>
      </c>
      <c r="G1340" s="9">
        <v>5086.13</v>
      </c>
      <c r="H1340" s="9">
        <v>762.91949999999997</v>
      </c>
      <c r="I1340">
        <v>762.91949999999997</v>
      </c>
      <c r="J1340">
        <v>508.613</v>
      </c>
      <c r="K1340">
        <v>1271.5325</v>
      </c>
      <c r="L1340">
        <v>1017.226</v>
      </c>
      <c r="M1340">
        <v>762.91949999999997</v>
      </c>
      <c r="O1340">
        <v>201903</v>
      </c>
      <c r="P1340">
        <v>201904</v>
      </c>
      <c r="Q1340" s="9">
        <f t="shared" si="42"/>
        <v>0</v>
      </c>
      <c r="R1340">
        <v>2019</v>
      </c>
      <c r="S1340">
        <v>2019</v>
      </c>
      <c r="T1340" t="s">
        <v>281</v>
      </c>
      <c r="U1340" s="14">
        <f t="shared" si="41"/>
        <v>762.91949999999997</v>
      </c>
    </row>
    <row r="1341" spans="1:21" x14ac:dyDescent="0.25">
      <c r="A1341" t="s">
        <v>60</v>
      </c>
      <c r="B1341" t="s">
        <v>61</v>
      </c>
      <c r="C1341" t="s">
        <v>542</v>
      </c>
      <c r="D1341" t="s">
        <v>543</v>
      </c>
      <c r="E1341" t="s">
        <v>10</v>
      </c>
      <c r="F1341" t="s">
        <v>544</v>
      </c>
      <c r="G1341" s="9">
        <v>37878.379999999997</v>
      </c>
      <c r="H1341" s="9">
        <v>5681.7569999999996</v>
      </c>
      <c r="I1341">
        <v>5681.7569999999996</v>
      </c>
      <c r="J1341">
        <v>3787.8380000000002</v>
      </c>
      <c r="K1341">
        <v>9469.5949999999993</v>
      </c>
      <c r="L1341">
        <v>7575.6760000000004</v>
      </c>
      <c r="M1341">
        <v>5681.7569999999996</v>
      </c>
      <c r="O1341">
        <v>201903</v>
      </c>
      <c r="P1341">
        <v>201904</v>
      </c>
      <c r="Q1341" s="9">
        <f t="shared" si="42"/>
        <v>0</v>
      </c>
      <c r="R1341">
        <v>2019</v>
      </c>
      <c r="S1341">
        <v>2019</v>
      </c>
      <c r="T1341" t="s">
        <v>281</v>
      </c>
      <c r="U1341" s="14">
        <f t="shared" si="41"/>
        <v>5681.7569999999996</v>
      </c>
    </row>
    <row r="1342" spans="1:21" x14ac:dyDescent="0.25">
      <c r="A1342" t="s">
        <v>60</v>
      </c>
      <c r="B1342" t="s">
        <v>61</v>
      </c>
      <c r="C1342" t="s">
        <v>476</v>
      </c>
      <c r="D1342" t="s">
        <v>386</v>
      </c>
      <c r="E1342" t="s">
        <v>10</v>
      </c>
      <c r="F1342" t="s">
        <v>387</v>
      </c>
      <c r="G1342" s="9">
        <v>3296.25</v>
      </c>
      <c r="H1342" s="9">
        <v>494.4375</v>
      </c>
      <c r="I1342">
        <v>494.4375</v>
      </c>
      <c r="J1342">
        <v>329.625</v>
      </c>
      <c r="K1342">
        <v>824.0625</v>
      </c>
      <c r="L1342">
        <v>659.25</v>
      </c>
      <c r="M1342">
        <v>494.4375</v>
      </c>
      <c r="O1342">
        <v>201903</v>
      </c>
      <c r="P1342">
        <v>201904</v>
      </c>
      <c r="Q1342" s="9">
        <f t="shared" si="42"/>
        <v>0</v>
      </c>
      <c r="R1342">
        <v>2019</v>
      </c>
      <c r="S1342">
        <v>2019</v>
      </c>
      <c r="T1342" t="s">
        <v>281</v>
      </c>
      <c r="U1342" s="14">
        <f t="shared" si="41"/>
        <v>494.4375</v>
      </c>
    </row>
    <row r="1343" spans="1:21" x14ac:dyDescent="0.25">
      <c r="A1343" t="s">
        <v>60</v>
      </c>
      <c r="B1343" t="s">
        <v>61</v>
      </c>
      <c r="C1343" t="s">
        <v>33</v>
      </c>
      <c r="D1343" t="s">
        <v>34</v>
      </c>
      <c r="E1343" t="s">
        <v>10</v>
      </c>
      <c r="F1343" t="s">
        <v>35</v>
      </c>
      <c r="G1343" s="9">
        <v>18307.599999999999</v>
      </c>
      <c r="H1343" s="9">
        <v>2746.14</v>
      </c>
      <c r="I1343">
        <v>2746.14</v>
      </c>
      <c r="J1343">
        <v>1830.76</v>
      </c>
      <c r="K1343">
        <v>4576.8999999999996</v>
      </c>
      <c r="L1343">
        <v>3661.52</v>
      </c>
      <c r="M1343">
        <v>2746.14</v>
      </c>
      <c r="O1343">
        <v>201903</v>
      </c>
      <c r="P1343">
        <v>201904</v>
      </c>
      <c r="Q1343" s="9">
        <f t="shared" si="42"/>
        <v>0</v>
      </c>
      <c r="R1343">
        <v>2019</v>
      </c>
      <c r="S1343">
        <v>2019</v>
      </c>
      <c r="T1343" t="s">
        <v>281</v>
      </c>
      <c r="U1343" s="14">
        <f t="shared" si="41"/>
        <v>2746.14</v>
      </c>
    </row>
    <row r="1344" spans="1:21" x14ac:dyDescent="0.25">
      <c r="A1344" t="s">
        <v>60</v>
      </c>
      <c r="B1344" t="s">
        <v>61</v>
      </c>
      <c r="C1344" t="s">
        <v>566</v>
      </c>
      <c r="D1344" t="s">
        <v>567</v>
      </c>
      <c r="E1344" t="s">
        <v>10</v>
      </c>
      <c r="F1344" t="s">
        <v>568</v>
      </c>
      <c r="G1344" s="9">
        <v>44976.5</v>
      </c>
      <c r="H1344" s="9">
        <v>6746.4750000000004</v>
      </c>
      <c r="I1344">
        <v>6746.4750000000004</v>
      </c>
      <c r="J1344">
        <v>4497.6499999999996</v>
      </c>
      <c r="K1344">
        <v>11244.125</v>
      </c>
      <c r="L1344">
        <v>8995.2999999999993</v>
      </c>
      <c r="M1344">
        <v>6746.4750000000004</v>
      </c>
      <c r="O1344">
        <v>201903</v>
      </c>
      <c r="P1344">
        <v>201904</v>
      </c>
      <c r="Q1344" s="9">
        <f t="shared" si="42"/>
        <v>0</v>
      </c>
      <c r="R1344">
        <v>2019</v>
      </c>
      <c r="S1344">
        <v>2019</v>
      </c>
      <c r="T1344" t="s">
        <v>281</v>
      </c>
      <c r="U1344" s="14">
        <f t="shared" si="41"/>
        <v>6746.4750000000004</v>
      </c>
    </row>
    <row r="1345" spans="1:21" x14ac:dyDescent="0.25">
      <c r="A1345" t="s">
        <v>60</v>
      </c>
      <c r="B1345" t="s">
        <v>61</v>
      </c>
      <c r="C1345" t="s">
        <v>68</v>
      </c>
      <c r="D1345" t="s">
        <v>69</v>
      </c>
      <c r="E1345" t="s">
        <v>10</v>
      </c>
      <c r="F1345" t="s">
        <v>70</v>
      </c>
      <c r="G1345" s="9">
        <v>12778.65</v>
      </c>
      <c r="H1345" s="9">
        <v>1916.7974999999999</v>
      </c>
      <c r="I1345">
        <v>1916.7974999999999</v>
      </c>
      <c r="J1345">
        <v>1277.865</v>
      </c>
      <c r="K1345">
        <v>3194.6624999999999</v>
      </c>
      <c r="L1345">
        <v>2555.73</v>
      </c>
      <c r="M1345">
        <v>1916.7974999999999</v>
      </c>
      <c r="O1345">
        <v>201903</v>
      </c>
      <c r="P1345">
        <v>201904</v>
      </c>
      <c r="Q1345" s="9">
        <f t="shared" si="42"/>
        <v>0</v>
      </c>
      <c r="R1345">
        <v>2019</v>
      </c>
      <c r="S1345">
        <v>2019</v>
      </c>
      <c r="T1345" t="s">
        <v>281</v>
      </c>
      <c r="U1345" s="14">
        <f t="shared" si="41"/>
        <v>1916.7974999999999</v>
      </c>
    </row>
    <row r="1346" spans="1:21" x14ac:dyDescent="0.25">
      <c r="A1346" t="s">
        <v>60</v>
      </c>
      <c r="B1346" t="s">
        <v>61</v>
      </c>
      <c r="C1346" t="s">
        <v>54</v>
      </c>
      <c r="D1346" t="s">
        <v>55</v>
      </c>
      <c r="E1346" t="s">
        <v>10</v>
      </c>
      <c r="F1346" t="s">
        <v>56</v>
      </c>
      <c r="G1346" s="9">
        <v>228754.41</v>
      </c>
      <c r="H1346" s="9">
        <v>34313.161500000002</v>
      </c>
      <c r="I1346">
        <v>34313.161500000002</v>
      </c>
      <c r="J1346">
        <v>22875.440999999999</v>
      </c>
      <c r="K1346">
        <v>57188.602500000001</v>
      </c>
      <c r="L1346">
        <v>45750.881999999998</v>
      </c>
      <c r="M1346">
        <v>34313.161500000002</v>
      </c>
      <c r="O1346">
        <v>201903</v>
      </c>
      <c r="P1346">
        <v>201904</v>
      </c>
      <c r="Q1346" s="9">
        <f t="shared" si="42"/>
        <v>0</v>
      </c>
      <c r="R1346">
        <v>2019</v>
      </c>
      <c r="S1346">
        <v>2019</v>
      </c>
      <c r="T1346" t="s">
        <v>281</v>
      </c>
      <c r="U1346" s="14">
        <f t="shared" si="41"/>
        <v>34313.161500000002</v>
      </c>
    </row>
    <row r="1347" spans="1:21" x14ac:dyDescent="0.25">
      <c r="A1347" t="s">
        <v>60</v>
      </c>
      <c r="B1347" t="s">
        <v>61</v>
      </c>
      <c r="C1347" t="s">
        <v>518</v>
      </c>
      <c r="D1347" t="s">
        <v>519</v>
      </c>
      <c r="E1347" t="s">
        <v>10</v>
      </c>
      <c r="F1347" t="s">
        <v>520</v>
      </c>
      <c r="G1347" s="9">
        <v>960.96</v>
      </c>
      <c r="H1347" s="9">
        <v>144.14400000000001</v>
      </c>
      <c r="I1347">
        <v>144.14400000000001</v>
      </c>
      <c r="J1347">
        <v>96.096000000000004</v>
      </c>
      <c r="K1347">
        <v>240.24</v>
      </c>
      <c r="L1347">
        <v>192.19200000000001</v>
      </c>
      <c r="M1347">
        <v>144.14400000000001</v>
      </c>
      <c r="O1347">
        <v>201903</v>
      </c>
      <c r="P1347">
        <v>201904</v>
      </c>
      <c r="Q1347" s="9">
        <f t="shared" si="42"/>
        <v>0</v>
      </c>
      <c r="R1347">
        <v>2019</v>
      </c>
      <c r="S1347">
        <v>2019</v>
      </c>
      <c r="T1347" t="s">
        <v>281</v>
      </c>
      <c r="U1347" s="14">
        <f t="shared" ref="U1347:U1410" si="43">H1347+Q1347</f>
        <v>144.14400000000001</v>
      </c>
    </row>
    <row r="1348" spans="1:21" x14ac:dyDescent="0.25">
      <c r="A1348" t="s">
        <v>6</v>
      </c>
      <c r="B1348" t="s">
        <v>7</v>
      </c>
      <c r="C1348" t="s">
        <v>8</v>
      </c>
      <c r="D1348" t="s">
        <v>9</v>
      </c>
      <c r="E1348" t="s">
        <v>10</v>
      </c>
      <c r="F1348" t="s">
        <v>11</v>
      </c>
      <c r="G1348" s="9">
        <v>57697.33</v>
      </c>
      <c r="H1348" s="9">
        <v>8654.5995000000003</v>
      </c>
      <c r="I1348">
        <v>8654.5995000000003</v>
      </c>
      <c r="J1348">
        <v>5769.7330000000002</v>
      </c>
      <c r="K1348">
        <v>14424.3325</v>
      </c>
      <c r="L1348">
        <v>11539.466</v>
      </c>
      <c r="M1348">
        <v>8654.5995000000003</v>
      </c>
      <c r="O1348">
        <v>201904</v>
      </c>
      <c r="P1348">
        <v>201905</v>
      </c>
      <c r="Q1348" s="9">
        <f t="shared" si="42"/>
        <v>0</v>
      </c>
      <c r="R1348">
        <v>2019</v>
      </c>
      <c r="S1348">
        <v>2019</v>
      </c>
      <c r="T1348" t="s">
        <v>281</v>
      </c>
      <c r="U1348" s="14">
        <f t="shared" si="43"/>
        <v>8654.5995000000003</v>
      </c>
    </row>
    <row r="1349" spans="1:21" x14ac:dyDescent="0.25">
      <c r="A1349" t="s">
        <v>6</v>
      </c>
      <c r="B1349" t="s">
        <v>7</v>
      </c>
      <c r="C1349" t="s">
        <v>470</v>
      </c>
      <c r="D1349" t="s">
        <v>483</v>
      </c>
      <c r="E1349" t="s">
        <v>10</v>
      </c>
      <c r="F1349" t="s">
        <v>484</v>
      </c>
      <c r="G1349" s="9">
        <v>16.07</v>
      </c>
      <c r="H1349" s="9">
        <v>2.4104999999999999</v>
      </c>
      <c r="I1349">
        <v>2.4104999999999999</v>
      </c>
      <c r="J1349">
        <v>1.607</v>
      </c>
      <c r="K1349">
        <v>4.0175000000000001</v>
      </c>
      <c r="L1349">
        <v>3.214</v>
      </c>
      <c r="M1349">
        <v>2.4104999999999999</v>
      </c>
      <c r="O1349">
        <v>201904</v>
      </c>
      <c r="P1349">
        <v>201905</v>
      </c>
      <c r="Q1349" s="9">
        <f t="shared" si="42"/>
        <v>0</v>
      </c>
      <c r="R1349">
        <v>2019</v>
      </c>
      <c r="S1349">
        <v>2019</v>
      </c>
      <c r="T1349" t="s">
        <v>281</v>
      </c>
      <c r="U1349" s="14">
        <f t="shared" si="43"/>
        <v>2.4104999999999999</v>
      </c>
    </row>
    <row r="1350" spans="1:21" x14ac:dyDescent="0.25">
      <c r="A1350" t="s">
        <v>6</v>
      </c>
      <c r="B1350" t="s">
        <v>7</v>
      </c>
      <c r="C1350" t="s">
        <v>533</v>
      </c>
      <c r="D1350" t="s">
        <v>534</v>
      </c>
      <c r="E1350" t="s">
        <v>10</v>
      </c>
      <c r="F1350" t="s">
        <v>535</v>
      </c>
      <c r="G1350" s="9">
        <v>0</v>
      </c>
      <c r="H1350" s="9">
        <v>0</v>
      </c>
      <c r="I1350">
        <v>0</v>
      </c>
      <c r="J1350">
        <v>0</v>
      </c>
      <c r="K1350">
        <v>0</v>
      </c>
      <c r="L1350">
        <v>0</v>
      </c>
      <c r="M1350">
        <v>0</v>
      </c>
      <c r="O1350">
        <v>201904</v>
      </c>
      <c r="P1350">
        <v>201905</v>
      </c>
      <c r="Q1350" s="9">
        <f t="shared" si="42"/>
        <v>0</v>
      </c>
      <c r="R1350">
        <v>2019</v>
      </c>
      <c r="S1350">
        <v>2019</v>
      </c>
      <c r="T1350" t="s">
        <v>281</v>
      </c>
      <c r="U1350" s="14">
        <f t="shared" si="43"/>
        <v>0</v>
      </c>
    </row>
    <row r="1351" spans="1:21" x14ac:dyDescent="0.25">
      <c r="A1351" t="s">
        <v>6</v>
      </c>
      <c r="B1351" t="s">
        <v>7</v>
      </c>
      <c r="C1351" t="s">
        <v>190</v>
      </c>
      <c r="D1351" t="s">
        <v>191</v>
      </c>
      <c r="E1351" t="s">
        <v>10</v>
      </c>
      <c r="F1351" t="s">
        <v>192</v>
      </c>
      <c r="G1351" s="9">
        <v>-21001.24</v>
      </c>
      <c r="H1351" s="9">
        <v>-3150.1860000000001</v>
      </c>
      <c r="I1351">
        <v>-3150.1860000000001</v>
      </c>
      <c r="J1351">
        <v>-2100.1239999999998</v>
      </c>
      <c r="K1351">
        <v>-5250.31</v>
      </c>
      <c r="L1351">
        <v>-4200.2479999999996</v>
      </c>
      <c r="M1351">
        <v>-3150.1860000000001</v>
      </c>
      <c r="O1351">
        <v>201904</v>
      </c>
      <c r="P1351">
        <v>201905</v>
      </c>
      <c r="Q1351" s="9">
        <f t="shared" si="42"/>
        <v>0</v>
      </c>
      <c r="R1351">
        <v>2019</v>
      </c>
      <c r="S1351">
        <v>2019</v>
      </c>
      <c r="T1351" t="s">
        <v>281</v>
      </c>
      <c r="U1351" s="14">
        <f t="shared" si="43"/>
        <v>-3150.1860000000001</v>
      </c>
    </row>
    <row r="1352" spans="1:21" x14ac:dyDescent="0.25">
      <c r="A1352" t="s">
        <v>6</v>
      </c>
      <c r="B1352" t="s">
        <v>7</v>
      </c>
      <c r="C1352" t="s">
        <v>487</v>
      </c>
      <c r="D1352" t="s">
        <v>488</v>
      </c>
      <c r="E1352" t="s">
        <v>10</v>
      </c>
      <c r="F1352" t="s">
        <v>489</v>
      </c>
      <c r="G1352" s="9">
        <v>-190.2</v>
      </c>
      <c r="H1352" s="9">
        <v>-28.53</v>
      </c>
      <c r="I1352">
        <v>-28.53</v>
      </c>
      <c r="J1352">
        <v>-19.02</v>
      </c>
      <c r="K1352">
        <v>-47.55</v>
      </c>
      <c r="L1352">
        <v>-38.04</v>
      </c>
      <c r="M1352">
        <v>-28.53</v>
      </c>
      <c r="O1352">
        <v>201904</v>
      </c>
      <c r="P1352">
        <v>201905</v>
      </c>
      <c r="Q1352" s="9">
        <f t="shared" si="42"/>
        <v>0</v>
      </c>
      <c r="R1352">
        <v>2019</v>
      </c>
      <c r="S1352">
        <v>2019</v>
      </c>
      <c r="T1352" t="s">
        <v>281</v>
      </c>
      <c r="U1352" s="14">
        <f t="shared" si="43"/>
        <v>-28.53</v>
      </c>
    </row>
    <row r="1353" spans="1:21" x14ac:dyDescent="0.25">
      <c r="A1353" t="s">
        <v>6</v>
      </c>
      <c r="B1353" t="s">
        <v>7</v>
      </c>
      <c r="C1353" t="s">
        <v>21</v>
      </c>
      <c r="D1353" t="s">
        <v>22</v>
      </c>
      <c r="E1353" t="s">
        <v>10</v>
      </c>
      <c r="F1353" t="s">
        <v>23</v>
      </c>
      <c r="G1353" s="9">
        <v>5682.67</v>
      </c>
      <c r="H1353" s="9">
        <v>852.40049999999997</v>
      </c>
      <c r="I1353">
        <v>852.40049999999997</v>
      </c>
      <c r="J1353">
        <v>568.26700000000005</v>
      </c>
      <c r="K1353">
        <v>1420.6675</v>
      </c>
      <c r="L1353">
        <v>1136.5340000000001</v>
      </c>
      <c r="M1353">
        <v>852.40049999999997</v>
      </c>
      <c r="O1353">
        <v>201904</v>
      </c>
      <c r="P1353">
        <v>201905</v>
      </c>
      <c r="Q1353" s="9">
        <f t="shared" ref="Q1353:Q1416" si="44">N1353*-1</f>
        <v>0</v>
      </c>
      <c r="R1353">
        <v>2019</v>
      </c>
      <c r="S1353">
        <v>2019</v>
      </c>
      <c r="T1353" t="s">
        <v>281</v>
      </c>
      <c r="U1353" s="14">
        <f t="shared" si="43"/>
        <v>852.40049999999997</v>
      </c>
    </row>
    <row r="1354" spans="1:21" x14ac:dyDescent="0.25">
      <c r="A1354" t="s">
        <v>6</v>
      </c>
      <c r="B1354" t="s">
        <v>7</v>
      </c>
      <c r="C1354" t="s">
        <v>196</v>
      </c>
      <c r="D1354" t="s">
        <v>345</v>
      </c>
      <c r="E1354" t="s">
        <v>10</v>
      </c>
      <c r="F1354" t="s">
        <v>346</v>
      </c>
      <c r="G1354" s="9">
        <v>2597</v>
      </c>
      <c r="H1354" s="9">
        <v>389.55</v>
      </c>
      <c r="I1354">
        <v>389.55</v>
      </c>
      <c r="J1354">
        <v>259.7</v>
      </c>
      <c r="K1354">
        <v>649.25</v>
      </c>
      <c r="L1354">
        <v>519.4</v>
      </c>
      <c r="M1354">
        <v>389.55</v>
      </c>
      <c r="O1354">
        <v>201904</v>
      </c>
      <c r="P1354">
        <v>201905</v>
      </c>
      <c r="Q1354" s="9">
        <f t="shared" si="44"/>
        <v>0</v>
      </c>
      <c r="R1354">
        <v>2019</v>
      </c>
      <c r="S1354">
        <v>2019</v>
      </c>
      <c r="T1354" t="s">
        <v>281</v>
      </c>
      <c r="U1354" s="14">
        <f t="shared" si="43"/>
        <v>389.55</v>
      </c>
    </row>
    <row r="1355" spans="1:21" x14ac:dyDescent="0.25">
      <c r="A1355" t="s">
        <v>6</v>
      </c>
      <c r="B1355" t="s">
        <v>7</v>
      </c>
      <c r="C1355" t="s">
        <v>166</v>
      </c>
      <c r="D1355" t="s">
        <v>347</v>
      </c>
      <c r="E1355" t="s">
        <v>10</v>
      </c>
      <c r="F1355" t="s">
        <v>348</v>
      </c>
      <c r="G1355" s="9">
        <v>489367.64</v>
      </c>
      <c r="H1355" s="9">
        <v>73405.145999999993</v>
      </c>
      <c r="I1355">
        <v>73405.145999999993</v>
      </c>
      <c r="J1355">
        <v>48936.764000000003</v>
      </c>
      <c r="K1355">
        <v>122341.91</v>
      </c>
      <c r="L1355">
        <v>97873.528000000006</v>
      </c>
      <c r="M1355">
        <v>73405.145999999993</v>
      </c>
      <c r="O1355">
        <v>201904</v>
      </c>
      <c r="P1355">
        <v>201905</v>
      </c>
      <c r="Q1355" s="9">
        <f t="shared" si="44"/>
        <v>0</v>
      </c>
      <c r="R1355">
        <v>2019</v>
      </c>
      <c r="S1355">
        <v>2019</v>
      </c>
      <c r="T1355" t="s">
        <v>281</v>
      </c>
      <c r="U1355" s="14">
        <f t="shared" si="43"/>
        <v>73405.145999999993</v>
      </c>
    </row>
    <row r="1356" spans="1:21" x14ac:dyDescent="0.25">
      <c r="A1356" t="s">
        <v>6</v>
      </c>
      <c r="B1356" t="s">
        <v>7</v>
      </c>
      <c r="C1356" t="s">
        <v>553</v>
      </c>
      <c r="D1356" t="s">
        <v>554</v>
      </c>
      <c r="E1356" t="s">
        <v>10</v>
      </c>
      <c r="F1356" t="s">
        <v>555</v>
      </c>
      <c r="G1356" s="9">
        <v>11394.9</v>
      </c>
      <c r="H1356" s="9">
        <v>1709.2349999999999</v>
      </c>
      <c r="I1356">
        <v>1709.2349999999999</v>
      </c>
      <c r="J1356">
        <v>1139.49</v>
      </c>
      <c r="K1356">
        <v>2848.7249999999999</v>
      </c>
      <c r="L1356">
        <v>2278.98</v>
      </c>
      <c r="M1356">
        <v>1709.2349999999999</v>
      </c>
      <c r="O1356">
        <v>201904</v>
      </c>
      <c r="P1356">
        <v>201905</v>
      </c>
      <c r="Q1356" s="9">
        <f t="shared" si="44"/>
        <v>0</v>
      </c>
      <c r="R1356">
        <v>2019</v>
      </c>
      <c r="S1356">
        <v>2019</v>
      </c>
      <c r="T1356" t="s">
        <v>281</v>
      </c>
      <c r="U1356" s="14">
        <f t="shared" si="43"/>
        <v>1709.2349999999999</v>
      </c>
    </row>
    <row r="1357" spans="1:21" x14ac:dyDescent="0.25">
      <c r="A1357" t="s">
        <v>6</v>
      </c>
      <c r="B1357" t="s">
        <v>7</v>
      </c>
      <c r="C1357" t="s">
        <v>542</v>
      </c>
      <c r="D1357" t="s">
        <v>543</v>
      </c>
      <c r="E1357" t="s">
        <v>10</v>
      </c>
      <c r="F1357" t="s">
        <v>544</v>
      </c>
      <c r="G1357" s="9">
        <v>177381.91</v>
      </c>
      <c r="H1357" s="9">
        <v>26607.286499999998</v>
      </c>
      <c r="I1357">
        <v>26607.286499999998</v>
      </c>
      <c r="J1357">
        <v>17738.190999999999</v>
      </c>
      <c r="K1357">
        <v>44345.477500000001</v>
      </c>
      <c r="L1357">
        <v>35476.381999999998</v>
      </c>
      <c r="M1357">
        <v>26607.286499999998</v>
      </c>
      <c r="O1357">
        <v>201904</v>
      </c>
      <c r="P1357">
        <v>201905</v>
      </c>
      <c r="Q1357" s="9">
        <f t="shared" si="44"/>
        <v>0</v>
      </c>
      <c r="R1357">
        <v>2019</v>
      </c>
      <c r="S1357">
        <v>2019</v>
      </c>
      <c r="T1357" t="s">
        <v>281</v>
      </c>
      <c r="U1357" s="14">
        <f t="shared" si="43"/>
        <v>26607.286499999998</v>
      </c>
    </row>
    <row r="1358" spans="1:21" x14ac:dyDescent="0.25">
      <c r="A1358" t="s">
        <v>6</v>
      </c>
      <c r="B1358" t="s">
        <v>7</v>
      </c>
      <c r="C1358" t="s">
        <v>563</v>
      </c>
      <c r="D1358" t="s">
        <v>564</v>
      </c>
      <c r="E1358" t="s">
        <v>10</v>
      </c>
      <c r="F1358" t="s">
        <v>565</v>
      </c>
      <c r="G1358" s="9">
        <v>81127.789999999994</v>
      </c>
      <c r="H1358" s="9">
        <v>12169.1685</v>
      </c>
      <c r="I1358">
        <v>12169.1685</v>
      </c>
      <c r="J1358">
        <v>8112.7790000000005</v>
      </c>
      <c r="K1358">
        <v>20281.947499999998</v>
      </c>
      <c r="L1358">
        <v>16225.558000000001</v>
      </c>
      <c r="M1358">
        <v>12169.1685</v>
      </c>
      <c r="O1358">
        <v>201904</v>
      </c>
      <c r="P1358">
        <v>201905</v>
      </c>
      <c r="Q1358" s="9">
        <f t="shared" si="44"/>
        <v>0</v>
      </c>
      <c r="R1358">
        <v>2019</v>
      </c>
      <c r="S1358">
        <v>2019</v>
      </c>
      <c r="T1358" t="s">
        <v>281</v>
      </c>
      <c r="U1358" s="14">
        <f t="shared" si="43"/>
        <v>12169.1685</v>
      </c>
    </row>
    <row r="1359" spans="1:21" x14ac:dyDescent="0.25">
      <c r="A1359" t="s">
        <v>6</v>
      </c>
      <c r="B1359" t="s">
        <v>7</v>
      </c>
      <c r="C1359" t="s">
        <v>566</v>
      </c>
      <c r="D1359" t="s">
        <v>567</v>
      </c>
      <c r="E1359" t="s">
        <v>10</v>
      </c>
      <c r="F1359" t="s">
        <v>568</v>
      </c>
      <c r="G1359" s="9">
        <v>18860.98</v>
      </c>
      <c r="H1359" s="9">
        <v>2829.1469999999999</v>
      </c>
      <c r="I1359">
        <v>2829.1469999999999</v>
      </c>
      <c r="J1359">
        <v>1886.098</v>
      </c>
      <c r="K1359">
        <v>4715.2449999999999</v>
      </c>
      <c r="L1359">
        <v>3772.1959999999999</v>
      </c>
      <c r="M1359">
        <v>2829.1469999999999</v>
      </c>
      <c r="O1359">
        <v>201904</v>
      </c>
      <c r="P1359">
        <v>201905</v>
      </c>
      <c r="Q1359" s="9">
        <f t="shared" si="44"/>
        <v>0</v>
      </c>
      <c r="R1359">
        <v>2019</v>
      </c>
      <c r="S1359">
        <v>2019</v>
      </c>
      <c r="T1359" t="s">
        <v>281</v>
      </c>
      <c r="U1359" s="14">
        <f t="shared" si="43"/>
        <v>2829.1469999999999</v>
      </c>
    </row>
    <row r="1360" spans="1:21" x14ac:dyDescent="0.25">
      <c r="A1360" t="s">
        <v>6</v>
      </c>
      <c r="B1360" t="s">
        <v>7</v>
      </c>
      <c r="C1360" t="s">
        <v>54</v>
      </c>
      <c r="D1360" t="s">
        <v>55</v>
      </c>
      <c r="E1360" t="s">
        <v>10</v>
      </c>
      <c r="F1360" t="s">
        <v>56</v>
      </c>
      <c r="G1360" s="9">
        <v>205502.35</v>
      </c>
      <c r="H1360" s="9">
        <v>30825.352500000001</v>
      </c>
      <c r="I1360">
        <v>30825.352500000001</v>
      </c>
      <c r="J1360">
        <v>20550.235000000001</v>
      </c>
      <c r="K1360">
        <v>51375.587500000001</v>
      </c>
      <c r="L1360">
        <v>41100.47</v>
      </c>
      <c r="M1360">
        <v>30825.352500000001</v>
      </c>
      <c r="O1360">
        <v>201904</v>
      </c>
      <c r="P1360">
        <v>201905</v>
      </c>
      <c r="Q1360" s="9">
        <f t="shared" si="44"/>
        <v>0</v>
      </c>
      <c r="R1360">
        <v>2019</v>
      </c>
      <c r="S1360">
        <v>2019</v>
      </c>
      <c r="T1360" t="s">
        <v>281</v>
      </c>
      <c r="U1360" s="14">
        <f t="shared" si="43"/>
        <v>30825.352500000001</v>
      </c>
    </row>
    <row r="1361" spans="1:21" x14ac:dyDescent="0.25">
      <c r="A1361" t="s">
        <v>60</v>
      </c>
      <c r="B1361" t="s">
        <v>61</v>
      </c>
      <c r="C1361" t="s">
        <v>8</v>
      </c>
      <c r="D1361" t="s">
        <v>9</v>
      </c>
      <c r="E1361" t="s">
        <v>10</v>
      </c>
      <c r="F1361" t="s">
        <v>11</v>
      </c>
      <c r="G1361" s="9">
        <v>57697.33</v>
      </c>
      <c r="H1361" s="9">
        <v>8654.5995000000003</v>
      </c>
      <c r="I1361">
        <v>8654.5995000000003</v>
      </c>
      <c r="J1361">
        <v>5769.7330000000002</v>
      </c>
      <c r="K1361">
        <v>14424.3325</v>
      </c>
      <c r="L1361">
        <v>11539.466</v>
      </c>
      <c r="M1361">
        <v>8654.5995000000003</v>
      </c>
      <c r="O1361">
        <v>201904</v>
      </c>
      <c r="P1361">
        <v>201905</v>
      </c>
      <c r="Q1361" s="9">
        <f t="shared" si="44"/>
        <v>0</v>
      </c>
      <c r="R1361">
        <v>2019</v>
      </c>
      <c r="S1361">
        <v>2019</v>
      </c>
      <c r="T1361" t="s">
        <v>281</v>
      </c>
      <c r="U1361" s="14">
        <f t="shared" si="43"/>
        <v>8654.5995000000003</v>
      </c>
    </row>
    <row r="1362" spans="1:21" x14ac:dyDescent="0.25">
      <c r="A1362" t="s">
        <v>60</v>
      </c>
      <c r="B1362" t="s">
        <v>61</v>
      </c>
      <c r="C1362" t="s">
        <v>470</v>
      </c>
      <c r="D1362" t="s">
        <v>483</v>
      </c>
      <c r="E1362" t="s">
        <v>10</v>
      </c>
      <c r="F1362" t="s">
        <v>484</v>
      </c>
      <c r="G1362" s="9">
        <v>16.07</v>
      </c>
      <c r="H1362" s="9">
        <v>2.4104999999999999</v>
      </c>
      <c r="I1362">
        <v>2.4104999999999999</v>
      </c>
      <c r="J1362">
        <v>1.607</v>
      </c>
      <c r="K1362">
        <v>4.0175000000000001</v>
      </c>
      <c r="L1362">
        <v>3.214</v>
      </c>
      <c r="M1362">
        <v>2.4104999999999999</v>
      </c>
      <c r="O1362">
        <v>201904</v>
      </c>
      <c r="P1362">
        <v>201905</v>
      </c>
      <c r="Q1362" s="9">
        <f t="shared" si="44"/>
        <v>0</v>
      </c>
      <c r="R1362">
        <v>2019</v>
      </c>
      <c r="S1362">
        <v>2019</v>
      </c>
      <c r="T1362" t="s">
        <v>281</v>
      </c>
      <c r="U1362" s="14">
        <f t="shared" si="43"/>
        <v>2.4104999999999999</v>
      </c>
    </row>
    <row r="1363" spans="1:21" x14ac:dyDescent="0.25">
      <c r="A1363" t="s">
        <v>60</v>
      </c>
      <c r="B1363" t="s">
        <v>61</v>
      </c>
      <c r="C1363" t="s">
        <v>533</v>
      </c>
      <c r="D1363" t="s">
        <v>534</v>
      </c>
      <c r="E1363" t="s">
        <v>10</v>
      </c>
      <c r="F1363" t="s">
        <v>535</v>
      </c>
      <c r="G1363" s="9">
        <v>0</v>
      </c>
      <c r="H1363" s="9">
        <v>0</v>
      </c>
      <c r="I1363">
        <v>0</v>
      </c>
      <c r="J1363">
        <v>0</v>
      </c>
      <c r="K1363">
        <v>0</v>
      </c>
      <c r="L1363">
        <v>0</v>
      </c>
      <c r="M1363">
        <v>0</v>
      </c>
      <c r="O1363">
        <v>201904</v>
      </c>
      <c r="P1363">
        <v>201905</v>
      </c>
      <c r="Q1363" s="9">
        <f t="shared" si="44"/>
        <v>0</v>
      </c>
      <c r="R1363">
        <v>2019</v>
      </c>
      <c r="S1363">
        <v>2019</v>
      </c>
      <c r="T1363" t="s">
        <v>281</v>
      </c>
      <c r="U1363" s="14">
        <f t="shared" si="43"/>
        <v>0</v>
      </c>
    </row>
    <row r="1364" spans="1:21" x14ac:dyDescent="0.25">
      <c r="A1364" t="s">
        <v>60</v>
      </c>
      <c r="B1364" t="s">
        <v>61</v>
      </c>
      <c r="C1364" t="s">
        <v>190</v>
      </c>
      <c r="D1364" t="s">
        <v>191</v>
      </c>
      <c r="E1364" t="s">
        <v>10</v>
      </c>
      <c r="F1364" t="s">
        <v>192</v>
      </c>
      <c r="G1364" s="9">
        <v>-21001.24</v>
      </c>
      <c r="H1364" s="9">
        <v>-3150.1860000000001</v>
      </c>
      <c r="I1364">
        <v>-3150.1860000000001</v>
      </c>
      <c r="J1364">
        <v>-2100.1239999999998</v>
      </c>
      <c r="K1364">
        <v>-5250.31</v>
      </c>
      <c r="L1364">
        <v>-4200.2479999999996</v>
      </c>
      <c r="M1364">
        <v>-3150.1860000000001</v>
      </c>
      <c r="O1364">
        <v>201904</v>
      </c>
      <c r="P1364">
        <v>201905</v>
      </c>
      <c r="Q1364" s="9">
        <f t="shared" si="44"/>
        <v>0</v>
      </c>
      <c r="R1364">
        <v>2019</v>
      </c>
      <c r="S1364">
        <v>2019</v>
      </c>
      <c r="T1364" t="s">
        <v>281</v>
      </c>
      <c r="U1364" s="14">
        <f t="shared" si="43"/>
        <v>-3150.1860000000001</v>
      </c>
    </row>
    <row r="1365" spans="1:21" x14ac:dyDescent="0.25">
      <c r="A1365" t="s">
        <v>60</v>
      </c>
      <c r="B1365" t="s">
        <v>61</v>
      </c>
      <c r="C1365" t="s">
        <v>487</v>
      </c>
      <c r="D1365" t="s">
        <v>488</v>
      </c>
      <c r="E1365" t="s">
        <v>10</v>
      </c>
      <c r="F1365" t="s">
        <v>489</v>
      </c>
      <c r="G1365" s="9">
        <v>-190.2</v>
      </c>
      <c r="H1365" s="9">
        <v>-28.53</v>
      </c>
      <c r="I1365">
        <v>-28.53</v>
      </c>
      <c r="J1365">
        <v>-19.02</v>
      </c>
      <c r="K1365">
        <v>-47.55</v>
      </c>
      <c r="L1365">
        <v>-38.04</v>
      </c>
      <c r="M1365">
        <v>-28.53</v>
      </c>
      <c r="O1365">
        <v>201904</v>
      </c>
      <c r="P1365">
        <v>201905</v>
      </c>
      <c r="Q1365" s="9">
        <f t="shared" si="44"/>
        <v>0</v>
      </c>
      <c r="R1365">
        <v>2019</v>
      </c>
      <c r="S1365">
        <v>2019</v>
      </c>
      <c r="T1365" t="s">
        <v>281</v>
      </c>
      <c r="U1365" s="14">
        <f t="shared" si="43"/>
        <v>-28.53</v>
      </c>
    </row>
    <row r="1366" spans="1:21" x14ac:dyDescent="0.25">
      <c r="A1366" t="s">
        <v>60</v>
      </c>
      <c r="B1366" t="s">
        <v>61</v>
      </c>
      <c r="C1366" t="s">
        <v>21</v>
      </c>
      <c r="D1366" t="s">
        <v>22</v>
      </c>
      <c r="E1366" t="s">
        <v>10</v>
      </c>
      <c r="F1366" t="s">
        <v>23</v>
      </c>
      <c r="G1366" s="9">
        <v>5682.64</v>
      </c>
      <c r="H1366" s="9">
        <v>852.39599999999996</v>
      </c>
      <c r="I1366">
        <v>852.39599999999996</v>
      </c>
      <c r="J1366">
        <v>568.26400000000001</v>
      </c>
      <c r="K1366">
        <v>1420.66</v>
      </c>
      <c r="L1366">
        <v>1136.528</v>
      </c>
      <c r="M1366">
        <v>852.39599999999996</v>
      </c>
      <c r="O1366">
        <v>201904</v>
      </c>
      <c r="P1366">
        <v>201905</v>
      </c>
      <c r="Q1366" s="9">
        <f t="shared" si="44"/>
        <v>0</v>
      </c>
      <c r="R1366">
        <v>2019</v>
      </c>
      <c r="S1366">
        <v>2019</v>
      </c>
      <c r="T1366" t="s">
        <v>281</v>
      </c>
      <c r="U1366" s="14">
        <f t="shared" si="43"/>
        <v>852.39599999999996</v>
      </c>
    </row>
    <row r="1367" spans="1:21" x14ac:dyDescent="0.25">
      <c r="A1367" t="s">
        <v>60</v>
      </c>
      <c r="B1367" t="s">
        <v>61</v>
      </c>
      <c r="C1367" t="s">
        <v>196</v>
      </c>
      <c r="D1367" t="s">
        <v>345</v>
      </c>
      <c r="E1367" t="s">
        <v>10</v>
      </c>
      <c r="F1367" t="s">
        <v>346</v>
      </c>
      <c r="G1367" s="9">
        <v>2597</v>
      </c>
      <c r="H1367" s="9">
        <v>389.55</v>
      </c>
      <c r="I1367">
        <v>389.55</v>
      </c>
      <c r="J1367">
        <v>259.7</v>
      </c>
      <c r="K1367">
        <v>649.25</v>
      </c>
      <c r="L1367">
        <v>519.4</v>
      </c>
      <c r="M1367">
        <v>389.55</v>
      </c>
      <c r="O1367">
        <v>201904</v>
      </c>
      <c r="P1367">
        <v>201905</v>
      </c>
      <c r="Q1367" s="9">
        <f t="shared" si="44"/>
        <v>0</v>
      </c>
      <c r="R1367">
        <v>2019</v>
      </c>
      <c r="S1367">
        <v>2019</v>
      </c>
      <c r="T1367" t="s">
        <v>281</v>
      </c>
      <c r="U1367" s="14">
        <f t="shared" si="43"/>
        <v>389.55</v>
      </c>
    </row>
    <row r="1368" spans="1:21" x14ac:dyDescent="0.25">
      <c r="A1368" t="s">
        <v>60</v>
      </c>
      <c r="B1368" t="s">
        <v>61</v>
      </c>
      <c r="C1368" t="s">
        <v>166</v>
      </c>
      <c r="D1368" t="s">
        <v>347</v>
      </c>
      <c r="E1368" t="s">
        <v>10</v>
      </c>
      <c r="F1368" t="s">
        <v>348</v>
      </c>
      <c r="G1368" s="9">
        <v>489367.64</v>
      </c>
      <c r="H1368" s="9">
        <v>73405.145999999993</v>
      </c>
      <c r="I1368">
        <v>73405.145999999993</v>
      </c>
      <c r="J1368">
        <v>48936.764000000003</v>
      </c>
      <c r="K1368">
        <v>122341.91</v>
      </c>
      <c r="L1368">
        <v>97873.528000000006</v>
      </c>
      <c r="M1368">
        <v>73405.145999999993</v>
      </c>
      <c r="O1368">
        <v>201904</v>
      </c>
      <c r="P1368">
        <v>201905</v>
      </c>
      <c r="Q1368" s="9">
        <f t="shared" si="44"/>
        <v>0</v>
      </c>
      <c r="R1368">
        <v>2019</v>
      </c>
      <c r="S1368">
        <v>2019</v>
      </c>
      <c r="T1368" t="s">
        <v>281</v>
      </c>
      <c r="U1368" s="14">
        <f t="shared" si="43"/>
        <v>73405.145999999993</v>
      </c>
    </row>
    <row r="1369" spans="1:21" x14ac:dyDescent="0.25">
      <c r="A1369" t="s">
        <v>60</v>
      </c>
      <c r="B1369" t="s">
        <v>61</v>
      </c>
      <c r="C1369" t="s">
        <v>112</v>
      </c>
      <c r="D1369" t="s">
        <v>113</v>
      </c>
      <c r="E1369" t="s">
        <v>10</v>
      </c>
      <c r="F1369" t="s">
        <v>114</v>
      </c>
      <c r="G1369" s="9">
        <v>0</v>
      </c>
      <c r="H1369" s="9">
        <v>0</v>
      </c>
      <c r="I1369">
        <v>0</v>
      </c>
      <c r="J1369">
        <v>0</v>
      </c>
      <c r="K1369">
        <v>0</v>
      </c>
      <c r="L1369">
        <v>0</v>
      </c>
      <c r="M1369">
        <v>0</v>
      </c>
      <c r="O1369">
        <v>201904</v>
      </c>
      <c r="P1369">
        <v>201905</v>
      </c>
      <c r="Q1369" s="9">
        <f t="shared" si="44"/>
        <v>0</v>
      </c>
      <c r="R1369">
        <v>2019</v>
      </c>
      <c r="S1369">
        <v>2019</v>
      </c>
      <c r="T1369" t="s">
        <v>280</v>
      </c>
      <c r="U1369" s="14">
        <f t="shared" si="43"/>
        <v>0</v>
      </c>
    </row>
    <row r="1370" spans="1:21" x14ac:dyDescent="0.25">
      <c r="A1370" t="s">
        <v>60</v>
      </c>
      <c r="B1370" t="s">
        <v>61</v>
      </c>
      <c r="C1370" t="s">
        <v>542</v>
      </c>
      <c r="D1370" t="s">
        <v>543</v>
      </c>
      <c r="E1370" t="s">
        <v>10</v>
      </c>
      <c r="F1370" t="s">
        <v>544</v>
      </c>
      <c r="G1370" s="9">
        <v>177381.91</v>
      </c>
      <c r="H1370" s="9">
        <v>26607.286499999998</v>
      </c>
      <c r="I1370">
        <v>26607.286499999998</v>
      </c>
      <c r="J1370">
        <v>17738.190999999999</v>
      </c>
      <c r="K1370">
        <v>44345.477500000001</v>
      </c>
      <c r="L1370">
        <v>35476.381999999998</v>
      </c>
      <c r="M1370">
        <v>26607.286499999998</v>
      </c>
      <c r="O1370">
        <v>201904</v>
      </c>
      <c r="P1370">
        <v>201905</v>
      </c>
      <c r="Q1370" s="9">
        <f t="shared" si="44"/>
        <v>0</v>
      </c>
      <c r="R1370">
        <v>2019</v>
      </c>
      <c r="S1370">
        <v>2019</v>
      </c>
      <c r="T1370" t="s">
        <v>281</v>
      </c>
      <c r="U1370" s="14">
        <f t="shared" si="43"/>
        <v>26607.286499999998</v>
      </c>
    </row>
    <row r="1371" spans="1:21" x14ac:dyDescent="0.25">
      <c r="A1371" t="s">
        <v>60</v>
      </c>
      <c r="B1371" t="s">
        <v>61</v>
      </c>
      <c r="C1371" t="s">
        <v>566</v>
      </c>
      <c r="D1371" t="s">
        <v>567</v>
      </c>
      <c r="E1371" t="s">
        <v>10</v>
      </c>
      <c r="F1371" t="s">
        <v>568</v>
      </c>
      <c r="G1371" s="9">
        <v>18860.98</v>
      </c>
      <c r="H1371" s="9">
        <v>2829.1469999999999</v>
      </c>
      <c r="I1371">
        <v>2829.1469999999999</v>
      </c>
      <c r="J1371">
        <v>1886.098</v>
      </c>
      <c r="K1371">
        <v>4715.2449999999999</v>
      </c>
      <c r="L1371">
        <v>3772.1959999999999</v>
      </c>
      <c r="M1371">
        <v>2829.1469999999999</v>
      </c>
      <c r="O1371">
        <v>201904</v>
      </c>
      <c r="P1371">
        <v>201905</v>
      </c>
      <c r="Q1371" s="9">
        <f t="shared" si="44"/>
        <v>0</v>
      </c>
      <c r="R1371">
        <v>2019</v>
      </c>
      <c r="S1371">
        <v>2019</v>
      </c>
      <c r="T1371" t="s">
        <v>281</v>
      </c>
      <c r="U1371" s="14">
        <f t="shared" si="43"/>
        <v>2829.1469999999999</v>
      </c>
    </row>
    <row r="1372" spans="1:21" x14ac:dyDescent="0.25">
      <c r="A1372" t="s">
        <v>60</v>
      </c>
      <c r="B1372" t="s">
        <v>61</v>
      </c>
      <c r="C1372" t="s">
        <v>68</v>
      </c>
      <c r="D1372" t="s">
        <v>69</v>
      </c>
      <c r="E1372" t="s">
        <v>10</v>
      </c>
      <c r="F1372" t="s">
        <v>70</v>
      </c>
      <c r="G1372" s="9">
        <v>16339.26</v>
      </c>
      <c r="H1372" s="9">
        <v>2450.8890000000001</v>
      </c>
      <c r="I1372">
        <v>2450.8890000000001</v>
      </c>
      <c r="J1372">
        <v>1633.9259999999999</v>
      </c>
      <c r="K1372">
        <v>4084.8150000000001</v>
      </c>
      <c r="L1372">
        <v>3267.8519999999999</v>
      </c>
      <c r="M1372">
        <v>2450.8890000000001</v>
      </c>
      <c r="O1372">
        <v>201904</v>
      </c>
      <c r="P1372">
        <v>201905</v>
      </c>
      <c r="Q1372" s="9">
        <f t="shared" si="44"/>
        <v>0</v>
      </c>
      <c r="R1372">
        <v>2019</v>
      </c>
      <c r="S1372">
        <v>2019</v>
      </c>
      <c r="T1372" t="s">
        <v>281</v>
      </c>
      <c r="U1372" s="14">
        <f t="shared" si="43"/>
        <v>2450.8890000000001</v>
      </c>
    </row>
    <row r="1373" spans="1:21" x14ac:dyDescent="0.25">
      <c r="A1373" t="s">
        <v>60</v>
      </c>
      <c r="B1373" t="s">
        <v>61</v>
      </c>
      <c r="C1373" t="s">
        <v>54</v>
      </c>
      <c r="D1373" t="s">
        <v>55</v>
      </c>
      <c r="E1373" t="s">
        <v>10</v>
      </c>
      <c r="F1373" t="s">
        <v>56</v>
      </c>
      <c r="G1373" s="9">
        <v>205502.22</v>
      </c>
      <c r="H1373" s="9">
        <v>30825.332999999999</v>
      </c>
      <c r="I1373">
        <v>30825.332999999999</v>
      </c>
      <c r="J1373">
        <v>20550.222000000002</v>
      </c>
      <c r="K1373">
        <v>51375.555</v>
      </c>
      <c r="L1373">
        <v>41100.444000000003</v>
      </c>
      <c r="M1373">
        <v>30825.332999999999</v>
      </c>
      <c r="O1373">
        <v>201904</v>
      </c>
      <c r="P1373">
        <v>201905</v>
      </c>
      <c r="Q1373" s="9">
        <f t="shared" si="44"/>
        <v>0</v>
      </c>
      <c r="R1373">
        <v>2019</v>
      </c>
      <c r="S1373">
        <v>2019</v>
      </c>
      <c r="T1373" t="s">
        <v>281</v>
      </c>
      <c r="U1373" s="14">
        <f t="shared" si="43"/>
        <v>30825.332999999999</v>
      </c>
    </row>
    <row r="1374" spans="1:21" x14ac:dyDescent="0.25">
      <c r="A1374" t="s">
        <v>6</v>
      </c>
      <c r="B1374" t="s">
        <v>7</v>
      </c>
      <c r="C1374" t="s">
        <v>556</v>
      </c>
      <c r="D1374" t="s">
        <v>231</v>
      </c>
      <c r="E1374" t="s">
        <v>10</v>
      </c>
      <c r="F1374" t="s">
        <v>232</v>
      </c>
      <c r="G1374" s="9">
        <v>3623.8</v>
      </c>
      <c r="H1374" s="9">
        <v>543.57000000000005</v>
      </c>
      <c r="I1374">
        <v>543.57000000000005</v>
      </c>
      <c r="J1374">
        <v>362.38</v>
      </c>
      <c r="K1374">
        <v>905.95</v>
      </c>
      <c r="L1374">
        <v>724.76</v>
      </c>
      <c r="M1374">
        <v>543.57000000000005</v>
      </c>
      <c r="O1374">
        <v>201905</v>
      </c>
      <c r="P1374">
        <v>201906</v>
      </c>
      <c r="Q1374" s="9">
        <f t="shared" si="44"/>
        <v>0</v>
      </c>
      <c r="R1374">
        <v>2019</v>
      </c>
      <c r="S1374">
        <v>2019</v>
      </c>
      <c r="T1374" t="s">
        <v>281</v>
      </c>
      <c r="U1374" s="14">
        <f t="shared" si="43"/>
        <v>543.57000000000005</v>
      </c>
    </row>
    <row r="1375" spans="1:21" x14ac:dyDescent="0.25">
      <c r="A1375" t="s">
        <v>6</v>
      </c>
      <c r="B1375" t="s">
        <v>7</v>
      </c>
      <c r="C1375" t="s">
        <v>557</v>
      </c>
      <c r="D1375" t="s">
        <v>558</v>
      </c>
      <c r="E1375" t="s">
        <v>10</v>
      </c>
      <c r="F1375" t="s">
        <v>559</v>
      </c>
      <c r="G1375" s="9">
        <v>623.24</v>
      </c>
      <c r="H1375" s="9">
        <v>93.486000000000004</v>
      </c>
      <c r="I1375">
        <v>93.486000000000004</v>
      </c>
      <c r="J1375">
        <v>62.323999999999998</v>
      </c>
      <c r="K1375">
        <v>155.81</v>
      </c>
      <c r="L1375">
        <v>124.648</v>
      </c>
      <c r="M1375">
        <v>93.486000000000004</v>
      </c>
      <c r="O1375">
        <v>201905</v>
      </c>
      <c r="P1375">
        <v>201906</v>
      </c>
      <c r="Q1375" s="9">
        <f t="shared" si="44"/>
        <v>0</v>
      </c>
      <c r="R1375">
        <v>2019</v>
      </c>
      <c r="S1375">
        <v>2019</v>
      </c>
      <c r="T1375" t="s">
        <v>281</v>
      </c>
      <c r="U1375" s="14">
        <f t="shared" si="43"/>
        <v>93.486000000000004</v>
      </c>
    </row>
    <row r="1376" spans="1:21" x14ac:dyDescent="0.25">
      <c r="A1376" t="s">
        <v>6</v>
      </c>
      <c r="B1376" t="s">
        <v>7</v>
      </c>
      <c r="C1376" t="s">
        <v>190</v>
      </c>
      <c r="D1376" t="s">
        <v>191</v>
      </c>
      <c r="E1376" t="s">
        <v>10</v>
      </c>
      <c r="F1376" t="s">
        <v>192</v>
      </c>
      <c r="G1376" s="9">
        <v>154</v>
      </c>
      <c r="H1376" s="9">
        <v>23.1</v>
      </c>
      <c r="I1376">
        <v>23.1</v>
      </c>
      <c r="J1376">
        <v>15.4</v>
      </c>
      <c r="K1376">
        <v>38.5</v>
      </c>
      <c r="L1376">
        <v>30.8</v>
      </c>
      <c r="M1376">
        <v>23.1</v>
      </c>
      <c r="O1376">
        <v>201905</v>
      </c>
      <c r="P1376">
        <v>201906</v>
      </c>
      <c r="Q1376" s="9">
        <f t="shared" si="44"/>
        <v>0</v>
      </c>
      <c r="R1376">
        <v>2019</v>
      </c>
      <c r="S1376">
        <v>2019</v>
      </c>
      <c r="T1376" t="s">
        <v>281</v>
      </c>
      <c r="U1376" s="14">
        <f t="shared" si="43"/>
        <v>23.1</v>
      </c>
    </row>
    <row r="1377" spans="1:21" x14ac:dyDescent="0.25">
      <c r="A1377" t="s">
        <v>6</v>
      </c>
      <c r="B1377" t="s">
        <v>7</v>
      </c>
      <c r="C1377" t="s">
        <v>18</v>
      </c>
      <c r="D1377" t="s">
        <v>19</v>
      </c>
      <c r="E1377" t="s">
        <v>10</v>
      </c>
      <c r="F1377" t="s">
        <v>20</v>
      </c>
      <c r="G1377" s="9">
        <v>8487.76</v>
      </c>
      <c r="H1377" s="9">
        <v>1273.164</v>
      </c>
      <c r="I1377">
        <v>1273.164</v>
      </c>
      <c r="J1377">
        <v>848.77599999999995</v>
      </c>
      <c r="K1377">
        <v>2121.94</v>
      </c>
      <c r="L1377">
        <v>1697.5519999999999</v>
      </c>
      <c r="M1377">
        <v>1273.164</v>
      </c>
      <c r="O1377">
        <v>201905</v>
      </c>
      <c r="P1377">
        <v>201906</v>
      </c>
      <c r="Q1377" s="9">
        <f t="shared" si="44"/>
        <v>0</v>
      </c>
      <c r="R1377">
        <v>2019</v>
      </c>
      <c r="S1377">
        <v>2019</v>
      </c>
      <c r="T1377" t="s">
        <v>281</v>
      </c>
      <c r="U1377" s="14">
        <f t="shared" si="43"/>
        <v>1273.164</v>
      </c>
    </row>
    <row r="1378" spans="1:21" x14ac:dyDescent="0.25">
      <c r="A1378" t="s">
        <v>6</v>
      </c>
      <c r="B1378" t="s">
        <v>7</v>
      </c>
      <c r="C1378" t="s">
        <v>21</v>
      </c>
      <c r="D1378" t="s">
        <v>22</v>
      </c>
      <c r="E1378" t="s">
        <v>10</v>
      </c>
      <c r="F1378" t="s">
        <v>23</v>
      </c>
      <c r="G1378" s="9">
        <v>1519.85</v>
      </c>
      <c r="H1378" s="9">
        <v>227.97749999999999</v>
      </c>
      <c r="I1378">
        <v>227.97749999999999</v>
      </c>
      <c r="J1378">
        <v>151.98500000000001</v>
      </c>
      <c r="K1378">
        <v>379.96249999999998</v>
      </c>
      <c r="L1378">
        <v>303.97000000000003</v>
      </c>
      <c r="M1378">
        <v>227.97749999999999</v>
      </c>
      <c r="O1378">
        <v>201905</v>
      </c>
      <c r="P1378">
        <v>201906</v>
      </c>
      <c r="Q1378" s="9">
        <f t="shared" si="44"/>
        <v>0</v>
      </c>
      <c r="R1378">
        <v>2019</v>
      </c>
      <c r="S1378">
        <v>2019</v>
      </c>
      <c r="T1378" t="s">
        <v>281</v>
      </c>
      <c r="U1378" s="14">
        <f t="shared" si="43"/>
        <v>227.97749999999999</v>
      </c>
    </row>
    <row r="1379" spans="1:21" x14ac:dyDescent="0.25">
      <c r="A1379" t="s">
        <v>6</v>
      </c>
      <c r="B1379" t="s">
        <v>7</v>
      </c>
      <c r="C1379" t="s">
        <v>166</v>
      </c>
      <c r="D1379" t="s">
        <v>347</v>
      </c>
      <c r="E1379" t="s">
        <v>10</v>
      </c>
      <c r="F1379" t="s">
        <v>348</v>
      </c>
      <c r="G1379" s="9">
        <v>0</v>
      </c>
      <c r="H1379" s="9">
        <v>0</v>
      </c>
      <c r="I1379">
        <v>0</v>
      </c>
      <c r="J1379">
        <v>0</v>
      </c>
      <c r="K1379">
        <v>0</v>
      </c>
      <c r="L1379">
        <v>0</v>
      </c>
      <c r="M1379">
        <v>0</v>
      </c>
      <c r="O1379">
        <v>201905</v>
      </c>
      <c r="P1379">
        <v>201906</v>
      </c>
      <c r="Q1379" s="9">
        <f t="shared" si="44"/>
        <v>0</v>
      </c>
      <c r="R1379">
        <v>2019</v>
      </c>
      <c r="S1379">
        <v>2019</v>
      </c>
      <c r="T1379" t="s">
        <v>281</v>
      </c>
      <c r="U1379" s="14">
        <f t="shared" si="43"/>
        <v>0</v>
      </c>
    </row>
    <row r="1380" spans="1:21" x14ac:dyDescent="0.25">
      <c r="A1380" t="s">
        <v>6</v>
      </c>
      <c r="B1380" t="s">
        <v>7</v>
      </c>
      <c r="C1380" t="s">
        <v>569</v>
      </c>
      <c r="D1380" t="s">
        <v>570</v>
      </c>
      <c r="E1380" t="s">
        <v>10</v>
      </c>
      <c r="F1380" t="s">
        <v>571</v>
      </c>
      <c r="G1380" s="9">
        <v>25007.03</v>
      </c>
      <c r="H1380" s="9">
        <v>3751.0545000000002</v>
      </c>
      <c r="I1380">
        <v>3751.0545000000002</v>
      </c>
      <c r="J1380">
        <v>2500.703</v>
      </c>
      <c r="K1380">
        <v>6251.7574999999997</v>
      </c>
      <c r="L1380">
        <v>5001.4059999999999</v>
      </c>
      <c r="M1380">
        <v>3751.0545000000002</v>
      </c>
      <c r="O1380">
        <v>201905</v>
      </c>
      <c r="P1380">
        <v>201906</v>
      </c>
      <c r="Q1380" s="9">
        <f t="shared" si="44"/>
        <v>0</v>
      </c>
      <c r="R1380">
        <v>2019</v>
      </c>
      <c r="S1380">
        <v>2019</v>
      </c>
      <c r="T1380" t="s">
        <v>281</v>
      </c>
      <c r="U1380" s="14">
        <f t="shared" si="43"/>
        <v>3751.0545000000002</v>
      </c>
    </row>
    <row r="1381" spans="1:21" x14ac:dyDescent="0.25">
      <c r="A1381" t="s">
        <v>6</v>
      </c>
      <c r="B1381" t="s">
        <v>7</v>
      </c>
      <c r="C1381" t="s">
        <v>553</v>
      </c>
      <c r="D1381" t="s">
        <v>554</v>
      </c>
      <c r="E1381" t="s">
        <v>10</v>
      </c>
      <c r="F1381" t="s">
        <v>555</v>
      </c>
      <c r="G1381" s="9">
        <v>70241.679999999993</v>
      </c>
      <c r="H1381" s="9">
        <v>10536.252</v>
      </c>
      <c r="I1381">
        <v>10536.252</v>
      </c>
      <c r="J1381">
        <v>7024.1679999999997</v>
      </c>
      <c r="K1381">
        <v>17560.419999999998</v>
      </c>
      <c r="L1381">
        <v>14048.335999999999</v>
      </c>
      <c r="M1381">
        <v>10536.252</v>
      </c>
      <c r="O1381">
        <v>201905</v>
      </c>
      <c r="P1381">
        <v>201906</v>
      </c>
      <c r="Q1381" s="9">
        <f t="shared" si="44"/>
        <v>0</v>
      </c>
      <c r="R1381">
        <v>2019</v>
      </c>
      <c r="S1381">
        <v>2019</v>
      </c>
      <c r="T1381" t="s">
        <v>281</v>
      </c>
      <c r="U1381" s="14">
        <f t="shared" si="43"/>
        <v>10536.252</v>
      </c>
    </row>
    <row r="1382" spans="1:21" x14ac:dyDescent="0.25">
      <c r="A1382" t="s">
        <v>6</v>
      </c>
      <c r="B1382" t="s">
        <v>7</v>
      </c>
      <c r="C1382" t="s">
        <v>542</v>
      </c>
      <c r="D1382" t="s">
        <v>543</v>
      </c>
      <c r="E1382" t="s">
        <v>10</v>
      </c>
      <c r="F1382" t="s">
        <v>544</v>
      </c>
      <c r="G1382" s="9">
        <v>22113.86</v>
      </c>
      <c r="H1382" s="9">
        <v>3317.0790000000002</v>
      </c>
      <c r="I1382">
        <v>3317.0790000000002</v>
      </c>
      <c r="J1382">
        <v>2211.386</v>
      </c>
      <c r="K1382">
        <v>5528.4650000000001</v>
      </c>
      <c r="L1382">
        <v>4422.7719999999999</v>
      </c>
      <c r="M1382">
        <v>3317.0790000000002</v>
      </c>
      <c r="O1382">
        <v>201905</v>
      </c>
      <c r="P1382">
        <v>201906</v>
      </c>
      <c r="Q1382" s="9">
        <f t="shared" si="44"/>
        <v>0</v>
      </c>
      <c r="R1382">
        <v>2019</v>
      </c>
      <c r="S1382">
        <v>2019</v>
      </c>
      <c r="T1382" t="s">
        <v>281</v>
      </c>
      <c r="U1382" s="14">
        <f t="shared" si="43"/>
        <v>3317.0790000000002</v>
      </c>
    </row>
    <row r="1383" spans="1:21" x14ac:dyDescent="0.25">
      <c r="A1383" t="s">
        <v>6</v>
      </c>
      <c r="B1383" t="s">
        <v>7</v>
      </c>
      <c r="C1383" t="s">
        <v>572</v>
      </c>
      <c r="D1383" t="s">
        <v>573</v>
      </c>
      <c r="E1383" t="s">
        <v>10</v>
      </c>
      <c r="F1383" t="s">
        <v>574</v>
      </c>
      <c r="G1383" s="9">
        <v>67.77</v>
      </c>
      <c r="H1383" s="9">
        <v>10.1655</v>
      </c>
      <c r="I1383">
        <v>10.1655</v>
      </c>
      <c r="J1383">
        <v>6.7770000000000001</v>
      </c>
      <c r="K1383">
        <v>16.942499999999999</v>
      </c>
      <c r="L1383">
        <v>13.554</v>
      </c>
      <c r="M1383">
        <v>10.1655</v>
      </c>
      <c r="O1383">
        <v>201905</v>
      </c>
      <c r="P1383">
        <v>201906</v>
      </c>
      <c r="Q1383" s="9">
        <f t="shared" si="44"/>
        <v>0</v>
      </c>
      <c r="R1383">
        <v>2019</v>
      </c>
      <c r="S1383">
        <v>2019</v>
      </c>
      <c r="T1383" t="s">
        <v>281</v>
      </c>
      <c r="U1383" s="14">
        <f t="shared" si="43"/>
        <v>10.1655</v>
      </c>
    </row>
    <row r="1384" spans="1:21" x14ac:dyDescent="0.25">
      <c r="A1384" t="s">
        <v>6</v>
      </c>
      <c r="B1384" t="s">
        <v>7</v>
      </c>
      <c r="C1384" t="s">
        <v>30</v>
      </c>
      <c r="D1384" t="s">
        <v>31</v>
      </c>
      <c r="E1384" t="s">
        <v>10</v>
      </c>
      <c r="F1384" t="s">
        <v>32</v>
      </c>
      <c r="G1384" s="9">
        <v>46837.5</v>
      </c>
      <c r="H1384" s="9">
        <v>7025.625</v>
      </c>
      <c r="I1384">
        <v>7025.625</v>
      </c>
      <c r="J1384">
        <v>4683.75</v>
      </c>
      <c r="K1384">
        <v>11709.375</v>
      </c>
      <c r="L1384">
        <v>9367.5</v>
      </c>
      <c r="M1384">
        <v>7025.625</v>
      </c>
      <c r="N1384" s="9">
        <v>7025.625</v>
      </c>
      <c r="O1384">
        <v>201905</v>
      </c>
      <c r="P1384">
        <v>201906</v>
      </c>
      <c r="Q1384" s="9">
        <f t="shared" si="44"/>
        <v>-7025.625</v>
      </c>
      <c r="R1384">
        <v>2019</v>
      </c>
      <c r="S1384">
        <v>2019</v>
      </c>
      <c r="T1384" t="s">
        <v>281</v>
      </c>
      <c r="U1384" s="14">
        <f t="shared" si="43"/>
        <v>0</v>
      </c>
    </row>
    <row r="1385" spans="1:21" x14ac:dyDescent="0.25">
      <c r="A1385" t="s">
        <v>6</v>
      </c>
      <c r="B1385" t="s">
        <v>7</v>
      </c>
      <c r="C1385" t="s">
        <v>33</v>
      </c>
      <c r="D1385" t="s">
        <v>34</v>
      </c>
      <c r="E1385" t="s">
        <v>10</v>
      </c>
      <c r="F1385" t="s">
        <v>35</v>
      </c>
      <c r="G1385" s="9">
        <v>68653.490000000005</v>
      </c>
      <c r="H1385" s="9">
        <v>10298.023499999999</v>
      </c>
      <c r="I1385">
        <v>10298.023499999999</v>
      </c>
      <c r="J1385">
        <v>6865.3490000000002</v>
      </c>
      <c r="K1385">
        <v>17163.372500000001</v>
      </c>
      <c r="L1385">
        <v>13730.698</v>
      </c>
      <c r="M1385">
        <v>10298.023499999999</v>
      </c>
      <c r="O1385">
        <v>201905</v>
      </c>
      <c r="P1385">
        <v>201906</v>
      </c>
      <c r="Q1385" s="9">
        <f t="shared" si="44"/>
        <v>0</v>
      </c>
      <c r="R1385">
        <v>2019</v>
      </c>
      <c r="S1385">
        <v>2019</v>
      </c>
      <c r="T1385" t="s">
        <v>281</v>
      </c>
      <c r="U1385" s="14">
        <f t="shared" si="43"/>
        <v>10298.023499999999</v>
      </c>
    </row>
    <row r="1386" spans="1:21" x14ac:dyDescent="0.25">
      <c r="A1386" t="s">
        <v>6</v>
      </c>
      <c r="B1386" t="s">
        <v>7</v>
      </c>
      <c r="C1386" t="s">
        <v>39</v>
      </c>
      <c r="D1386" t="s">
        <v>40</v>
      </c>
      <c r="E1386" t="s">
        <v>10</v>
      </c>
      <c r="F1386" t="s">
        <v>41</v>
      </c>
      <c r="G1386" s="9">
        <v>22968.46</v>
      </c>
      <c r="H1386" s="9">
        <v>3445.2689999999998</v>
      </c>
      <c r="I1386">
        <v>3445.2689999999998</v>
      </c>
      <c r="J1386">
        <v>2296.846</v>
      </c>
      <c r="K1386">
        <v>5742.1149999999998</v>
      </c>
      <c r="L1386">
        <v>4593.692</v>
      </c>
      <c r="M1386">
        <v>3445.2689999999998</v>
      </c>
      <c r="O1386">
        <v>201905</v>
      </c>
      <c r="P1386">
        <v>201906</v>
      </c>
      <c r="Q1386" s="9">
        <f t="shared" si="44"/>
        <v>0</v>
      </c>
      <c r="R1386">
        <v>2019</v>
      </c>
      <c r="S1386">
        <v>2019</v>
      </c>
      <c r="T1386" t="s">
        <v>281</v>
      </c>
      <c r="U1386" s="14">
        <f t="shared" si="43"/>
        <v>3445.2689999999998</v>
      </c>
    </row>
    <row r="1387" spans="1:21" x14ac:dyDescent="0.25">
      <c r="A1387" t="s">
        <v>6</v>
      </c>
      <c r="B1387" t="s">
        <v>7</v>
      </c>
      <c r="C1387" t="s">
        <v>563</v>
      </c>
      <c r="D1387" t="s">
        <v>564</v>
      </c>
      <c r="E1387" t="s">
        <v>10</v>
      </c>
      <c r="F1387" t="s">
        <v>565</v>
      </c>
      <c r="G1387" s="9">
        <v>-4849.1499999999996</v>
      </c>
      <c r="H1387" s="9">
        <v>-727.37249999999995</v>
      </c>
      <c r="I1387">
        <v>-727.37249999999995</v>
      </c>
      <c r="J1387">
        <v>-484.91500000000002</v>
      </c>
      <c r="K1387">
        <v>-1212.2874999999999</v>
      </c>
      <c r="L1387">
        <v>-969.83</v>
      </c>
      <c r="M1387">
        <v>-727.37249999999995</v>
      </c>
      <c r="O1387">
        <v>201905</v>
      </c>
      <c r="P1387">
        <v>201906</v>
      </c>
      <c r="Q1387" s="9">
        <f t="shared" si="44"/>
        <v>0</v>
      </c>
      <c r="R1387">
        <v>2019</v>
      </c>
      <c r="S1387">
        <v>2019</v>
      </c>
      <c r="T1387" t="s">
        <v>281</v>
      </c>
      <c r="U1387" s="14">
        <f t="shared" si="43"/>
        <v>-727.37249999999995</v>
      </c>
    </row>
    <row r="1388" spans="1:21" x14ac:dyDescent="0.25">
      <c r="A1388" t="s">
        <v>6</v>
      </c>
      <c r="B1388" t="s">
        <v>7</v>
      </c>
      <c r="C1388" t="s">
        <v>48</v>
      </c>
      <c r="D1388" t="s">
        <v>49</v>
      </c>
      <c r="E1388" t="s">
        <v>10</v>
      </c>
      <c r="F1388" t="s">
        <v>50</v>
      </c>
      <c r="G1388" s="9">
        <v>539.98</v>
      </c>
      <c r="H1388" s="9">
        <v>80.997</v>
      </c>
      <c r="I1388">
        <v>80.997</v>
      </c>
      <c r="J1388">
        <v>53.997999999999998</v>
      </c>
      <c r="K1388">
        <v>134.995</v>
      </c>
      <c r="L1388">
        <v>107.996</v>
      </c>
      <c r="M1388">
        <v>80.997</v>
      </c>
      <c r="N1388" s="9">
        <v>80.997</v>
      </c>
      <c r="O1388">
        <v>201905</v>
      </c>
      <c r="P1388">
        <v>201906</v>
      </c>
      <c r="Q1388" s="9">
        <f t="shared" si="44"/>
        <v>-80.997</v>
      </c>
      <c r="R1388">
        <v>2019</v>
      </c>
      <c r="S1388">
        <v>2019</v>
      </c>
      <c r="T1388" t="s">
        <v>281</v>
      </c>
      <c r="U1388" s="14">
        <f t="shared" si="43"/>
        <v>0</v>
      </c>
    </row>
    <row r="1389" spans="1:21" x14ac:dyDescent="0.25">
      <c r="A1389" t="s">
        <v>6</v>
      </c>
      <c r="B1389" t="s">
        <v>7</v>
      </c>
      <c r="C1389" t="s">
        <v>54</v>
      </c>
      <c r="D1389" t="s">
        <v>55</v>
      </c>
      <c r="E1389" t="s">
        <v>10</v>
      </c>
      <c r="F1389" t="s">
        <v>56</v>
      </c>
      <c r="G1389" s="9">
        <v>813010.75</v>
      </c>
      <c r="H1389" s="9">
        <v>121951.6125</v>
      </c>
      <c r="I1389">
        <v>121951.6125</v>
      </c>
      <c r="J1389">
        <v>81301.074999999997</v>
      </c>
      <c r="K1389">
        <v>203252.6875</v>
      </c>
      <c r="L1389">
        <v>162602.15</v>
      </c>
      <c r="M1389">
        <v>121951.6125</v>
      </c>
      <c r="O1389">
        <v>201905</v>
      </c>
      <c r="P1389">
        <v>201906</v>
      </c>
      <c r="Q1389" s="9">
        <f t="shared" si="44"/>
        <v>0</v>
      </c>
      <c r="R1389">
        <v>2019</v>
      </c>
      <c r="S1389">
        <v>2019</v>
      </c>
      <c r="T1389" t="s">
        <v>281</v>
      </c>
      <c r="U1389" s="14">
        <f t="shared" si="43"/>
        <v>121951.6125</v>
      </c>
    </row>
    <row r="1390" spans="1:21" x14ac:dyDescent="0.25">
      <c r="A1390" t="s">
        <v>60</v>
      </c>
      <c r="B1390" t="s">
        <v>61</v>
      </c>
      <c r="C1390" t="s">
        <v>88</v>
      </c>
      <c r="D1390" t="s">
        <v>575</v>
      </c>
      <c r="E1390" t="s">
        <v>10</v>
      </c>
      <c r="F1390" t="s">
        <v>576</v>
      </c>
      <c r="G1390" s="9">
        <v>177884.19</v>
      </c>
      <c r="H1390" s="9">
        <v>26682.628499999999</v>
      </c>
      <c r="I1390">
        <v>26682.628499999999</v>
      </c>
      <c r="J1390">
        <v>17788.419000000002</v>
      </c>
      <c r="K1390">
        <v>44471.047500000001</v>
      </c>
      <c r="L1390">
        <v>35576.838000000003</v>
      </c>
      <c r="M1390">
        <v>26682.628499999999</v>
      </c>
      <c r="O1390">
        <v>201905</v>
      </c>
      <c r="P1390">
        <v>201906</v>
      </c>
      <c r="Q1390" s="9">
        <f t="shared" si="44"/>
        <v>0</v>
      </c>
      <c r="R1390">
        <v>2019</v>
      </c>
      <c r="S1390">
        <v>2019</v>
      </c>
      <c r="T1390" t="s">
        <v>281</v>
      </c>
      <c r="U1390" s="14">
        <f t="shared" si="43"/>
        <v>26682.628499999999</v>
      </c>
    </row>
    <row r="1391" spans="1:21" x14ac:dyDescent="0.25">
      <c r="A1391" t="s">
        <v>60</v>
      </c>
      <c r="B1391" t="s">
        <v>61</v>
      </c>
      <c r="C1391" t="s">
        <v>62</v>
      </c>
      <c r="D1391" t="s">
        <v>63</v>
      </c>
      <c r="E1391" t="s">
        <v>10</v>
      </c>
      <c r="F1391" t="s">
        <v>64</v>
      </c>
      <c r="G1391" s="9">
        <v>10675</v>
      </c>
      <c r="H1391" s="9">
        <v>1601.25</v>
      </c>
      <c r="I1391">
        <v>1601.25</v>
      </c>
      <c r="J1391">
        <v>1067.5</v>
      </c>
      <c r="K1391">
        <v>2668.75</v>
      </c>
      <c r="L1391">
        <v>2135</v>
      </c>
      <c r="M1391">
        <v>1601.25</v>
      </c>
      <c r="O1391">
        <v>201905</v>
      </c>
      <c r="P1391">
        <v>201906</v>
      </c>
      <c r="Q1391" s="9">
        <f t="shared" si="44"/>
        <v>0</v>
      </c>
      <c r="R1391">
        <v>2019</v>
      </c>
      <c r="S1391">
        <v>2019</v>
      </c>
      <c r="T1391" t="s">
        <v>281</v>
      </c>
      <c r="U1391" s="14">
        <f t="shared" si="43"/>
        <v>1601.25</v>
      </c>
    </row>
    <row r="1392" spans="1:21" x14ac:dyDescent="0.25">
      <c r="A1392" t="s">
        <v>60</v>
      </c>
      <c r="B1392" t="s">
        <v>61</v>
      </c>
      <c r="C1392" t="s">
        <v>556</v>
      </c>
      <c r="D1392" t="s">
        <v>231</v>
      </c>
      <c r="E1392" t="s">
        <v>10</v>
      </c>
      <c r="F1392" t="s">
        <v>232</v>
      </c>
      <c r="G1392" s="9">
        <v>3623.75</v>
      </c>
      <c r="H1392" s="9">
        <v>543.5625</v>
      </c>
      <c r="I1392">
        <v>543.5625</v>
      </c>
      <c r="J1392">
        <v>362.375</v>
      </c>
      <c r="K1392">
        <v>905.9375</v>
      </c>
      <c r="L1392">
        <v>724.75</v>
      </c>
      <c r="M1392">
        <v>543.5625</v>
      </c>
      <c r="O1392">
        <v>201905</v>
      </c>
      <c r="P1392">
        <v>201906</v>
      </c>
      <c r="Q1392" s="9">
        <f t="shared" si="44"/>
        <v>0</v>
      </c>
      <c r="R1392">
        <v>2019</v>
      </c>
      <c r="S1392">
        <v>2019</v>
      </c>
      <c r="T1392" t="s">
        <v>281</v>
      </c>
      <c r="U1392" s="14">
        <f t="shared" si="43"/>
        <v>543.5625</v>
      </c>
    </row>
    <row r="1393" spans="1:21" x14ac:dyDescent="0.25">
      <c r="A1393" t="s">
        <v>60</v>
      </c>
      <c r="B1393" t="s">
        <v>61</v>
      </c>
      <c r="C1393" t="s">
        <v>557</v>
      </c>
      <c r="D1393" t="s">
        <v>558</v>
      </c>
      <c r="E1393" t="s">
        <v>10</v>
      </c>
      <c r="F1393" t="s">
        <v>559</v>
      </c>
      <c r="G1393" s="9">
        <v>623.24</v>
      </c>
      <c r="H1393" s="9">
        <v>93.486000000000004</v>
      </c>
      <c r="I1393">
        <v>93.486000000000004</v>
      </c>
      <c r="J1393">
        <v>62.323999999999998</v>
      </c>
      <c r="K1393">
        <v>155.81</v>
      </c>
      <c r="L1393">
        <v>124.648</v>
      </c>
      <c r="M1393">
        <v>93.486000000000004</v>
      </c>
      <c r="O1393">
        <v>201905</v>
      </c>
      <c r="P1393">
        <v>201906</v>
      </c>
      <c r="Q1393" s="9">
        <f t="shared" si="44"/>
        <v>0</v>
      </c>
      <c r="R1393">
        <v>2019</v>
      </c>
      <c r="S1393">
        <v>2019</v>
      </c>
      <c r="T1393" t="s">
        <v>281</v>
      </c>
      <c r="U1393" s="14">
        <f t="shared" si="43"/>
        <v>93.486000000000004</v>
      </c>
    </row>
    <row r="1394" spans="1:21" x14ac:dyDescent="0.25">
      <c r="A1394" t="s">
        <v>60</v>
      </c>
      <c r="B1394" t="s">
        <v>61</v>
      </c>
      <c r="C1394" t="s">
        <v>190</v>
      </c>
      <c r="D1394" t="s">
        <v>191</v>
      </c>
      <c r="E1394" t="s">
        <v>10</v>
      </c>
      <c r="F1394" t="s">
        <v>192</v>
      </c>
      <c r="G1394" s="9">
        <v>153.98999999999799</v>
      </c>
      <c r="H1394" s="9">
        <v>23.098499999999699</v>
      </c>
      <c r="I1394">
        <v>23.098499999999699</v>
      </c>
      <c r="J1394">
        <v>15.3989999999998</v>
      </c>
      <c r="K1394">
        <v>38.497499999999498</v>
      </c>
      <c r="L1394">
        <v>30.7979999999996</v>
      </c>
      <c r="M1394">
        <v>23.098499999999699</v>
      </c>
      <c r="O1394">
        <v>201905</v>
      </c>
      <c r="P1394">
        <v>201906</v>
      </c>
      <c r="Q1394" s="9">
        <f t="shared" si="44"/>
        <v>0</v>
      </c>
      <c r="R1394">
        <v>2019</v>
      </c>
      <c r="S1394">
        <v>2019</v>
      </c>
      <c r="T1394" t="s">
        <v>281</v>
      </c>
      <c r="U1394" s="14">
        <f t="shared" si="43"/>
        <v>23.098499999999699</v>
      </c>
    </row>
    <row r="1395" spans="1:21" x14ac:dyDescent="0.25">
      <c r="A1395" t="s">
        <v>60</v>
      </c>
      <c r="B1395" t="s">
        <v>61</v>
      </c>
      <c r="C1395" t="s">
        <v>18</v>
      </c>
      <c r="D1395" t="s">
        <v>19</v>
      </c>
      <c r="E1395" t="s">
        <v>10</v>
      </c>
      <c r="F1395" t="s">
        <v>20</v>
      </c>
      <c r="G1395" s="9">
        <v>8487.76</v>
      </c>
      <c r="H1395" s="9">
        <v>1273.164</v>
      </c>
      <c r="I1395">
        <v>1273.164</v>
      </c>
      <c r="J1395">
        <v>848.77599999999995</v>
      </c>
      <c r="K1395">
        <v>2121.94</v>
      </c>
      <c r="L1395">
        <v>1697.5519999999999</v>
      </c>
      <c r="M1395">
        <v>1273.164</v>
      </c>
      <c r="O1395">
        <v>201905</v>
      </c>
      <c r="P1395">
        <v>201906</v>
      </c>
      <c r="Q1395" s="9">
        <f t="shared" si="44"/>
        <v>0</v>
      </c>
      <c r="R1395">
        <v>2019</v>
      </c>
      <c r="S1395">
        <v>2019</v>
      </c>
      <c r="T1395" t="s">
        <v>281</v>
      </c>
      <c r="U1395" s="14">
        <f t="shared" si="43"/>
        <v>1273.164</v>
      </c>
    </row>
    <row r="1396" spans="1:21" x14ac:dyDescent="0.25">
      <c r="A1396" t="s">
        <v>60</v>
      </c>
      <c r="B1396" t="s">
        <v>61</v>
      </c>
      <c r="C1396" t="s">
        <v>21</v>
      </c>
      <c r="D1396" t="s">
        <v>22</v>
      </c>
      <c r="E1396" t="s">
        <v>10</v>
      </c>
      <c r="F1396" t="s">
        <v>23</v>
      </c>
      <c r="G1396" s="9">
        <v>1519.86</v>
      </c>
      <c r="H1396" s="9">
        <v>227.97900000000001</v>
      </c>
      <c r="I1396">
        <v>227.97900000000001</v>
      </c>
      <c r="J1396">
        <v>151.98599999999999</v>
      </c>
      <c r="K1396">
        <v>379.96499999999997</v>
      </c>
      <c r="L1396">
        <v>303.97199999999998</v>
      </c>
      <c r="M1396">
        <v>227.97900000000001</v>
      </c>
      <c r="O1396">
        <v>201905</v>
      </c>
      <c r="P1396">
        <v>201906</v>
      </c>
      <c r="Q1396" s="9">
        <f t="shared" si="44"/>
        <v>0</v>
      </c>
      <c r="R1396">
        <v>2019</v>
      </c>
      <c r="S1396">
        <v>2019</v>
      </c>
      <c r="T1396" t="s">
        <v>281</v>
      </c>
      <c r="U1396" s="14">
        <f t="shared" si="43"/>
        <v>227.97900000000001</v>
      </c>
    </row>
    <row r="1397" spans="1:21" x14ac:dyDescent="0.25">
      <c r="A1397" t="s">
        <v>60</v>
      </c>
      <c r="B1397" t="s">
        <v>61</v>
      </c>
      <c r="C1397" t="s">
        <v>166</v>
      </c>
      <c r="D1397" t="s">
        <v>347</v>
      </c>
      <c r="E1397" t="s">
        <v>10</v>
      </c>
      <c r="F1397" t="s">
        <v>348</v>
      </c>
      <c r="G1397" s="9">
        <v>0</v>
      </c>
      <c r="H1397" s="9">
        <v>0</v>
      </c>
      <c r="I1397">
        <v>0</v>
      </c>
      <c r="J1397">
        <v>0</v>
      </c>
      <c r="K1397">
        <v>0</v>
      </c>
      <c r="L1397">
        <v>0</v>
      </c>
      <c r="M1397">
        <v>0</v>
      </c>
      <c r="O1397">
        <v>201905</v>
      </c>
      <c r="P1397">
        <v>201906</v>
      </c>
      <c r="Q1397" s="9">
        <f t="shared" si="44"/>
        <v>0</v>
      </c>
      <c r="R1397">
        <v>2019</v>
      </c>
      <c r="S1397">
        <v>2019</v>
      </c>
      <c r="T1397" t="s">
        <v>281</v>
      </c>
      <c r="U1397" s="14">
        <f t="shared" si="43"/>
        <v>0</v>
      </c>
    </row>
    <row r="1398" spans="1:21" x14ac:dyDescent="0.25">
      <c r="A1398" t="s">
        <v>60</v>
      </c>
      <c r="B1398" t="s">
        <v>61</v>
      </c>
      <c r="C1398" t="s">
        <v>569</v>
      </c>
      <c r="D1398" t="s">
        <v>570</v>
      </c>
      <c r="E1398" t="s">
        <v>10</v>
      </c>
      <c r="F1398" t="s">
        <v>571</v>
      </c>
      <c r="G1398" s="9">
        <v>25007.040000000001</v>
      </c>
      <c r="H1398" s="9">
        <v>3751.056</v>
      </c>
      <c r="I1398">
        <v>3751.056</v>
      </c>
      <c r="J1398">
        <v>2500.7040000000002</v>
      </c>
      <c r="K1398">
        <v>6251.76</v>
      </c>
      <c r="L1398">
        <v>5001.4080000000004</v>
      </c>
      <c r="M1398">
        <v>3751.056</v>
      </c>
      <c r="O1398">
        <v>201905</v>
      </c>
      <c r="P1398">
        <v>201906</v>
      </c>
      <c r="Q1398" s="9">
        <f t="shared" si="44"/>
        <v>0</v>
      </c>
      <c r="R1398">
        <v>2019</v>
      </c>
      <c r="S1398">
        <v>2019</v>
      </c>
      <c r="T1398" t="s">
        <v>281</v>
      </c>
      <c r="U1398" s="14">
        <f t="shared" si="43"/>
        <v>3751.056</v>
      </c>
    </row>
    <row r="1399" spans="1:21" x14ac:dyDescent="0.25">
      <c r="A1399" t="s">
        <v>60</v>
      </c>
      <c r="B1399" t="s">
        <v>61</v>
      </c>
      <c r="C1399" t="s">
        <v>542</v>
      </c>
      <c r="D1399" t="s">
        <v>543</v>
      </c>
      <c r="E1399" t="s">
        <v>10</v>
      </c>
      <c r="F1399" t="s">
        <v>544</v>
      </c>
      <c r="G1399" s="9">
        <v>22113.86</v>
      </c>
      <c r="H1399" s="9">
        <v>3317.0790000000002</v>
      </c>
      <c r="I1399">
        <v>3317.0790000000002</v>
      </c>
      <c r="J1399">
        <v>2211.386</v>
      </c>
      <c r="K1399">
        <v>5528.4650000000001</v>
      </c>
      <c r="L1399">
        <v>4422.7719999999999</v>
      </c>
      <c r="M1399">
        <v>3317.0790000000002</v>
      </c>
      <c r="O1399">
        <v>201905</v>
      </c>
      <c r="P1399">
        <v>201906</v>
      </c>
      <c r="Q1399" s="9">
        <f t="shared" si="44"/>
        <v>0</v>
      </c>
      <c r="R1399">
        <v>2019</v>
      </c>
      <c r="S1399">
        <v>2019</v>
      </c>
      <c r="T1399" t="s">
        <v>281</v>
      </c>
      <c r="U1399" s="14">
        <f t="shared" si="43"/>
        <v>3317.0790000000002</v>
      </c>
    </row>
    <row r="1400" spans="1:21" x14ac:dyDescent="0.25">
      <c r="A1400" t="s">
        <v>60</v>
      </c>
      <c r="B1400" t="s">
        <v>61</v>
      </c>
      <c r="C1400" t="s">
        <v>30</v>
      </c>
      <c r="D1400" t="s">
        <v>31</v>
      </c>
      <c r="E1400" t="s">
        <v>10</v>
      </c>
      <c r="F1400" t="s">
        <v>32</v>
      </c>
      <c r="G1400" s="9">
        <v>46837.49</v>
      </c>
      <c r="H1400" s="9">
        <v>7025.6234999999997</v>
      </c>
      <c r="I1400">
        <v>7025.6234999999997</v>
      </c>
      <c r="J1400">
        <v>4683.7489999999998</v>
      </c>
      <c r="K1400">
        <v>11709.372499999999</v>
      </c>
      <c r="L1400">
        <v>9367.4979999999996</v>
      </c>
      <c r="M1400">
        <v>7025.6234999999997</v>
      </c>
      <c r="N1400" s="9">
        <v>7025.6234999999997</v>
      </c>
      <c r="O1400">
        <v>201905</v>
      </c>
      <c r="P1400">
        <v>201906</v>
      </c>
      <c r="Q1400" s="9">
        <f t="shared" si="44"/>
        <v>-7025.6234999999997</v>
      </c>
      <c r="R1400">
        <v>2019</v>
      </c>
      <c r="S1400">
        <v>2019</v>
      </c>
      <c r="T1400" t="s">
        <v>281</v>
      </c>
      <c r="U1400" s="14">
        <f t="shared" si="43"/>
        <v>0</v>
      </c>
    </row>
    <row r="1401" spans="1:21" x14ac:dyDescent="0.25">
      <c r="A1401" t="s">
        <v>60</v>
      </c>
      <c r="B1401" t="s">
        <v>61</v>
      </c>
      <c r="C1401" t="s">
        <v>33</v>
      </c>
      <c r="D1401" t="s">
        <v>34</v>
      </c>
      <c r="E1401" t="s">
        <v>10</v>
      </c>
      <c r="F1401" t="s">
        <v>35</v>
      </c>
      <c r="G1401" s="9">
        <v>68653.490000000005</v>
      </c>
      <c r="H1401" s="9">
        <v>10298.023499999999</v>
      </c>
      <c r="I1401">
        <v>10298.023499999999</v>
      </c>
      <c r="J1401">
        <v>6865.3490000000002</v>
      </c>
      <c r="K1401">
        <v>17163.372500000001</v>
      </c>
      <c r="L1401">
        <v>13730.698</v>
      </c>
      <c r="M1401">
        <v>10298.023499999999</v>
      </c>
      <c r="O1401">
        <v>201905</v>
      </c>
      <c r="P1401">
        <v>201906</v>
      </c>
      <c r="Q1401" s="9">
        <f t="shared" si="44"/>
        <v>0</v>
      </c>
      <c r="R1401">
        <v>2019</v>
      </c>
      <c r="S1401">
        <v>2019</v>
      </c>
      <c r="T1401" t="s">
        <v>281</v>
      </c>
      <c r="U1401" s="14">
        <f t="shared" si="43"/>
        <v>10298.023499999999</v>
      </c>
    </row>
    <row r="1402" spans="1:21" x14ac:dyDescent="0.25">
      <c r="A1402" t="s">
        <v>60</v>
      </c>
      <c r="B1402" t="s">
        <v>61</v>
      </c>
      <c r="C1402" t="s">
        <v>39</v>
      </c>
      <c r="D1402" t="s">
        <v>40</v>
      </c>
      <c r="E1402" t="s">
        <v>10</v>
      </c>
      <c r="F1402" t="s">
        <v>41</v>
      </c>
      <c r="G1402" s="9">
        <v>22968.46</v>
      </c>
      <c r="H1402" s="9">
        <v>3445.2689999999998</v>
      </c>
      <c r="I1402">
        <v>3445.2689999999998</v>
      </c>
      <c r="J1402">
        <v>2296.846</v>
      </c>
      <c r="K1402">
        <v>5742.1149999999998</v>
      </c>
      <c r="L1402">
        <v>4593.692</v>
      </c>
      <c r="M1402">
        <v>3445.2689999999998</v>
      </c>
      <c r="O1402">
        <v>201905</v>
      </c>
      <c r="P1402">
        <v>201906</v>
      </c>
      <c r="Q1402" s="9">
        <f t="shared" si="44"/>
        <v>0</v>
      </c>
      <c r="R1402">
        <v>2019</v>
      </c>
      <c r="S1402">
        <v>2019</v>
      </c>
      <c r="T1402" t="s">
        <v>281</v>
      </c>
      <c r="U1402" s="14">
        <f t="shared" si="43"/>
        <v>3445.2689999999998</v>
      </c>
    </row>
    <row r="1403" spans="1:21" x14ac:dyDescent="0.25">
      <c r="A1403" t="s">
        <v>60</v>
      </c>
      <c r="B1403" t="s">
        <v>61</v>
      </c>
      <c r="C1403" t="s">
        <v>48</v>
      </c>
      <c r="D1403" t="s">
        <v>49</v>
      </c>
      <c r="E1403" t="s">
        <v>10</v>
      </c>
      <c r="F1403" t="s">
        <v>50</v>
      </c>
      <c r="G1403" s="9">
        <v>539.98</v>
      </c>
      <c r="H1403" s="9">
        <v>80.997</v>
      </c>
      <c r="I1403">
        <v>80.997</v>
      </c>
      <c r="J1403">
        <v>53.997999999999998</v>
      </c>
      <c r="K1403">
        <v>134.995</v>
      </c>
      <c r="L1403">
        <v>107.996</v>
      </c>
      <c r="M1403">
        <v>80.997</v>
      </c>
      <c r="N1403" s="9">
        <v>80.997</v>
      </c>
      <c r="O1403">
        <v>201905</v>
      </c>
      <c r="P1403">
        <v>201906</v>
      </c>
      <c r="Q1403" s="9">
        <f t="shared" si="44"/>
        <v>-80.997</v>
      </c>
      <c r="R1403">
        <v>2019</v>
      </c>
      <c r="S1403">
        <v>2019</v>
      </c>
      <c r="T1403" t="s">
        <v>281</v>
      </c>
      <c r="U1403" s="14">
        <f t="shared" si="43"/>
        <v>0</v>
      </c>
    </row>
    <row r="1404" spans="1:21" x14ac:dyDescent="0.25">
      <c r="A1404" t="s">
        <v>60</v>
      </c>
      <c r="B1404" t="s">
        <v>61</v>
      </c>
      <c r="C1404" t="s">
        <v>68</v>
      </c>
      <c r="D1404" t="s">
        <v>69</v>
      </c>
      <c r="E1404" t="s">
        <v>10</v>
      </c>
      <c r="F1404" t="s">
        <v>70</v>
      </c>
      <c r="G1404" s="9">
        <v>15788.2</v>
      </c>
      <c r="H1404" s="9">
        <v>2368.23</v>
      </c>
      <c r="I1404">
        <v>2368.23</v>
      </c>
      <c r="J1404">
        <v>1578.82</v>
      </c>
      <c r="K1404">
        <v>3947.05</v>
      </c>
      <c r="L1404">
        <v>3157.64</v>
      </c>
      <c r="M1404">
        <v>2368.23</v>
      </c>
      <c r="O1404">
        <v>201905</v>
      </c>
      <c r="P1404">
        <v>201906</v>
      </c>
      <c r="Q1404" s="9">
        <f t="shared" si="44"/>
        <v>0</v>
      </c>
      <c r="R1404">
        <v>2019</v>
      </c>
      <c r="S1404">
        <v>2019</v>
      </c>
      <c r="T1404" t="s">
        <v>281</v>
      </c>
      <c r="U1404" s="14">
        <f t="shared" si="43"/>
        <v>2368.23</v>
      </c>
    </row>
    <row r="1405" spans="1:21" x14ac:dyDescent="0.25">
      <c r="A1405" t="s">
        <v>60</v>
      </c>
      <c r="B1405" t="s">
        <v>61</v>
      </c>
      <c r="C1405" t="s">
        <v>54</v>
      </c>
      <c r="D1405" t="s">
        <v>55</v>
      </c>
      <c r="E1405" t="s">
        <v>10</v>
      </c>
      <c r="F1405" t="s">
        <v>56</v>
      </c>
      <c r="G1405" s="9">
        <v>813010.44</v>
      </c>
      <c r="H1405" s="9">
        <v>121951.56600000001</v>
      </c>
      <c r="I1405">
        <v>121951.56600000001</v>
      </c>
      <c r="J1405">
        <v>81301.043999999994</v>
      </c>
      <c r="K1405">
        <v>203252.61</v>
      </c>
      <c r="L1405">
        <v>162602.08799999999</v>
      </c>
      <c r="M1405">
        <v>121951.56600000001</v>
      </c>
      <c r="O1405">
        <v>201905</v>
      </c>
      <c r="P1405">
        <v>201906</v>
      </c>
      <c r="Q1405" s="9">
        <f t="shared" si="44"/>
        <v>0</v>
      </c>
      <c r="R1405">
        <v>2019</v>
      </c>
      <c r="S1405">
        <v>2019</v>
      </c>
      <c r="T1405" t="s">
        <v>281</v>
      </c>
      <c r="U1405" s="14">
        <f t="shared" si="43"/>
        <v>121951.56600000001</v>
      </c>
    </row>
    <row r="1406" spans="1:21" x14ac:dyDescent="0.25">
      <c r="A1406" t="s">
        <v>6</v>
      </c>
      <c r="B1406" t="s">
        <v>7</v>
      </c>
      <c r="C1406" t="s">
        <v>15</v>
      </c>
      <c r="D1406" t="s">
        <v>16</v>
      </c>
      <c r="E1406" t="s">
        <v>10</v>
      </c>
      <c r="F1406" t="s">
        <v>17</v>
      </c>
      <c r="G1406" s="9">
        <v>1500</v>
      </c>
      <c r="H1406" s="9">
        <v>225</v>
      </c>
      <c r="I1406">
        <v>225</v>
      </c>
      <c r="J1406">
        <v>150</v>
      </c>
      <c r="K1406">
        <v>375</v>
      </c>
      <c r="L1406">
        <v>300</v>
      </c>
      <c r="M1406">
        <v>225</v>
      </c>
      <c r="N1406" s="9">
        <v>225</v>
      </c>
      <c r="O1406">
        <v>201906</v>
      </c>
      <c r="P1406">
        <v>201907</v>
      </c>
      <c r="Q1406" s="9">
        <f t="shared" si="44"/>
        <v>-225</v>
      </c>
      <c r="R1406">
        <v>2019</v>
      </c>
      <c r="S1406">
        <v>2019</v>
      </c>
      <c r="T1406" t="s">
        <v>281</v>
      </c>
      <c r="U1406" s="14">
        <f t="shared" si="43"/>
        <v>0</v>
      </c>
    </row>
    <row r="1407" spans="1:21" x14ac:dyDescent="0.25">
      <c r="A1407" t="s">
        <v>6</v>
      </c>
      <c r="B1407" t="s">
        <v>7</v>
      </c>
      <c r="C1407" t="s">
        <v>556</v>
      </c>
      <c r="D1407" t="s">
        <v>231</v>
      </c>
      <c r="E1407" t="s">
        <v>10</v>
      </c>
      <c r="F1407" t="s">
        <v>232</v>
      </c>
      <c r="G1407" s="9">
        <v>83877.59</v>
      </c>
      <c r="H1407" s="9">
        <v>12581.638499999999</v>
      </c>
      <c r="I1407">
        <v>12581.638499999999</v>
      </c>
      <c r="J1407">
        <v>8387.759</v>
      </c>
      <c r="K1407">
        <v>20969.397499999999</v>
      </c>
      <c r="L1407">
        <v>16775.518</v>
      </c>
      <c r="M1407">
        <v>12581.638499999999</v>
      </c>
      <c r="O1407">
        <v>201906</v>
      </c>
      <c r="P1407">
        <v>201907</v>
      </c>
      <c r="Q1407" s="9">
        <f t="shared" si="44"/>
        <v>0</v>
      </c>
      <c r="R1407">
        <v>2019</v>
      </c>
      <c r="S1407">
        <v>2019</v>
      </c>
      <c r="T1407" t="s">
        <v>281</v>
      </c>
      <c r="U1407" s="14">
        <f t="shared" si="43"/>
        <v>12581.638499999999</v>
      </c>
    </row>
    <row r="1408" spans="1:21" x14ac:dyDescent="0.25">
      <c r="A1408" t="s">
        <v>6</v>
      </c>
      <c r="B1408" t="s">
        <v>7</v>
      </c>
      <c r="C1408" t="s">
        <v>557</v>
      </c>
      <c r="D1408" t="s">
        <v>558</v>
      </c>
      <c r="E1408" t="s">
        <v>10</v>
      </c>
      <c r="F1408" t="s">
        <v>559</v>
      </c>
      <c r="G1408" s="9">
        <v>4766.57</v>
      </c>
      <c r="H1408" s="9">
        <v>714.9855</v>
      </c>
      <c r="I1408">
        <v>714.9855</v>
      </c>
      <c r="J1408">
        <v>476.65699999999998</v>
      </c>
      <c r="K1408">
        <v>1191.6424999999999</v>
      </c>
      <c r="L1408">
        <v>953.31399999999996</v>
      </c>
      <c r="M1408">
        <v>714.9855</v>
      </c>
      <c r="O1408">
        <v>201906</v>
      </c>
      <c r="P1408">
        <v>201907</v>
      </c>
      <c r="Q1408" s="9">
        <f t="shared" si="44"/>
        <v>0</v>
      </c>
      <c r="R1408">
        <v>2019</v>
      </c>
      <c r="S1408">
        <v>2019</v>
      </c>
      <c r="T1408" t="s">
        <v>281</v>
      </c>
      <c r="U1408" s="14">
        <f t="shared" si="43"/>
        <v>714.9855</v>
      </c>
    </row>
    <row r="1409" spans="1:21" x14ac:dyDescent="0.25">
      <c r="A1409" t="s">
        <v>6</v>
      </c>
      <c r="B1409" t="s">
        <v>7</v>
      </c>
      <c r="C1409" t="s">
        <v>577</v>
      </c>
      <c r="D1409" t="s">
        <v>239</v>
      </c>
      <c r="E1409" t="s">
        <v>10</v>
      </c>
      <c r="F1409" t="s">
        <v>240</v>
      </c>
      <c r="G1409" s="9">
        <v>19962.5</v>
      </c>
      <c r="H1409" s="9">
        <v>2994.375</v>
      </c>
      <c r="I1409">
        <v>2994.375</v>
      </c>
      <c r="J1409">
        <v>1996.25</v>
      </c>
      <c r="K1409">
        <v>4990.625</v>
      </c>
      <c r="L1409">
        <v>3992.5</v>
      </c>
      <c r="M1409">
        <v>2994.375</v>
      </c>
      <c r="O1409">
        <v>201906</v>
      </c>
      <c r="P1409">
        <v>201907</v>
      </c>
      <c r="Q1409" s="9">
        <f t="shared" si="44"/>
        <v>0</v>
      </c>
      <c r="R1409">
        <v>2019</v>
      </c>
      <c r="S1409">
        <v>2019</v>
      </c>
      <c r="T1409" t="s">
        <v>281</v>
      </c>
      <c r="U1409" s="14">
        <f t="shared" si="43"/>
        <v>2994.375</v>
      </c>
    </row>
    <row r="1410" spans="1:21" x14ac:dyDescent="0.25">
      <c r="A1410" t="s">
        <v>6</v>
      </c>
      <c r="B1410" t="s">
        <v>7</v>
      </c>
      <c r="C1410" t="s">
        <v>190</v>
      </c>
      <c r="D1410" t="s">
        <v>191</v>
      </c>
      <c r="E1410" t="s">
        <v>10</v>
      </c>
      <c r="F1410" t="s">
        <v>192</v>
      </c>
      <c r="G1410" s="9">
        <v>4683</v>
      </c>
      <c r="H1410" s="9">
        <v>702.45</v>
      </c>
      <c r="I1410">
        <v>702.45</v>
      </c>
      <c r="J1410">
        <v>468.3</v>
      </c>
      <c r="K1410">
        <v>1170.75</v>
      </c>
      <c r="L1410">
        <v>936.6</v>
      </c>
      <c r="M1410">
        <v>702.45</v>
      </c>
      <c r="O1410">
        <v>201906</v>
      </c>
      <c r="P1410">
        <v>201907</v>
      </c>
      <c r="Q1410" s="9">
        <f t="shared" si="44"/>
        <v>0</v>
      </c>
      <c r="R1410">
        <v>2019</v>
      </c>
      <c r="S1410">
        <v>2019</v>
      </c>
      <c r="T1410" t="s">
        <v>281</v>
      </c>
      <c r="U1410" s="14">
        <f t="shared" si="43"/>
        <v>702.45</v>
      </c>
    </row>
    <row r="1411" spans="1:21" x14ac:dyDescent="0.25">
      <c r="A1411" t="s">
        <v>6</v>
      </c>
      <c r="B1411" t="s">
        <v>7</v>
      </c>
      <c r="C1411" t="s">
        <v>21</v>
      </c>
      <c r="D1411" t="s">
        <v>22</v>
      </c>
      <c r="E1411" t="s">
        <v>10</v>
      </c>
      <c r="F1411" t="s">
        <v>23</v>
      </c>
      <c r="G1411" s="9">
        <v>1920</v>
      </c>
      <c r="H1411" s="9">
        <v>288</v>
      </c>
      <c r="I1411">
        <v>288</v>
      </c>
      <c r="J1411">
        <v>192</v>
      </c>
      <c r="K1411">
        <v>480</v>
      </c>
      <c r="L1411">
        <v>384</v>
      </c>
      <c r="M1411">
        <v>288</v>
      </c>
      <c r="O1411">
        <v>201906</v>
      </c>
      <c r="P1411">
        <v>201907</v>
      </c>
      <c r="Q1411" s="9">
        <f t="shared" si="44"/>
        <v>0</v>
      </c>
      <c r="R1411">
        <v>2019</v>
      </c>
      <c r="S1411">
        <v>2019</v>
      </c>
      <c r="T1411" t="s">
        <v>281</v>
      </c>
      <c r="U1411" s="14">
        <f t="shared" ref="U1411:U1474" si="45">H1411+Q1411</f>
        <v>288</v>
      </c>
    </row>
    <row r="1412" spans="1:21" x14ac:dyDescent="0.25">
      <c r="A1412" t="s">
        <v>6</v>
      </c>
      <c r="B1412" t="s">
        <v>7</v>
      </c>
      <c r="C1412" t="s">
        <v>196</v>
      </c>
      <c r="D1412" t="s">
        <v>345</v>
      </c>
      <c r="E1412" t="s">
        <v>10</v>
      </c>
      <c r="F1412" t="s">
        <v>346</v>
      </c>
      <c r="G1412" s="9">
        <v>-106.5</v>
      </c>
      <c r="H1412" s="9">
        <v>-15.975</v>
      </c>
      <c r="I1412">
        <v>-15.975</v>
      </c>
      <c r="J1412">
        <v>-10.65</v>
      </c>
      <c r="K1412">
        <v>-26.625</v>
      </c>
      <c r="L1412">
        <v>-21.3</v>
      </c>
      <c r="M1412">
        <v>-15.975</v>
      </c>
      <c r="O1412">
        <v>201906</v>
      </c>
      <c r="P1412">
        <v>201907</v>
      </c>
      <c r="Q1412" s="9">
        <f t="shared" si="44"/>
        <v>0</v>
      </c>
      <c r="R1412">
        <v>2019</v>
      </c>
      <c r="S1412">
        <v>2019</v>
      </c>
      <c r="T1412" t="s">
        <v>281</v>
      </c>
      <c r="U1412" s="14">
        <f t="shared" si="45"/>
        <v>-15.975</v>
      </c>
    </row>
    <row r="1413" spans="1:21" x14ac:dyDescent="0.25">
      <c r="A1413" t="s">
        <v>6</v>
      </c>
      <c r="B1413" t="s">
        <v>7</v>
      </c>
      <c r="C1413" t="s">
        <v>569</v>
      </c>
      <c r="D1413" t="s">
        <v>570</v>
      </c>
      <c r="E1413" t="s">
        <v>10</v>
      </c>
      <c r="F1413" t="s">
        <v>571</v>
      </c>
      <c r="G1413" s="9">
        <v>11821.17</v>
      </c>
      <c r="H1413" s="9">
        <v>1773.1755000000001</v>
      </c>
      <c r="I1413">
        <v>1773.1755000000001</v>
      </c>
      <c r="J1413">
        <v>1182.117</v>
      </c>
      <c r="K1413">
        <v>2955.2925</v>
      </c>
      <c r="L1413">
        <v>2364.2339999999999</v>
      </c>
      <c r="M1413">
        <v>1773.1755000000001</v>
      </c>
      <c r="O1413">
        <v>201906</v>
      </c>
      <c r="P1413">
        <v>201907</v>
      </c>
      <c r="Q1413" s="9">
        <f t="shared" si="44"/>
        <v>0</v>
      </c>
      <c r="R1413">
        <v>2019</v>
      </c>
      <c r="S1413">
        <v>2019</v>
      </c>
      <c r="T1413" t="s">
        <v>281</v>
      </c>
      <c r="U1413" s="14">
        <f t="shared" si="45"/>
        <v>1773.1755000000001</v>
      </c>
    </row>
    <row r="1414" spans="1:21" x14ac:dyDescent="0.25">
      <c r="A1414" t="s">
        <v>6</v>
      </c>
      <c r="B1414" t="s">
        <v>7</v>
      </c>
      <c r="C1414" t="s">
        <v>27</v>
      </c>
      <c r="D1414" t="s">
        <v>28</v>
      </c>
      <c r="E1414" t="s">
        <v>10</v>
      </c>
      <c r="F1414" t="s">
        <v>29</v>
      </c>
      <c r="G1414" s="9">
        <v>7050.57</v>
      </c>
      <c r="H1414" s="9">
        <v>1057.5854999999999</v>
      </c>
      <c r="I1414">
        <v>1057.5854999999999</v>
      </c>
      <c r="J1414">
        <v>705.05700000000002</v>
      </c>
      <c r="K1414">
        <v>1762.6424999999999</v>
      </c>
      <c r="L1414">
        <v>1410.114</v>
      </c>
      <c r="M1414">
        <v>1057.5854999999999</v>
      </c>
      <c r="O1414">
        <v>201906</v>
      </c>
      <c r="P1414">
        <v>201907</v>
      </c>
      <c r="Q1414" s="9">
        <f t="shared" si="44"/>
        <v>0</v>
      </c>
      <c r="R1414">
        <v>2019</v>
      </c>
      <c r="S1414">
        <v>2019</v>
      </c>
      <c r="T1414" t="s">
        <v>281</v>
      </c>
      <c r="U1414" s="14">
        <f t="shared" si="45"/>
        <v>1057.5854999999999</v>
      </c>
    </row>
    <row r="1415" spans="1:21" x14ac:dyDescent="0.25">
      <c r="A1415" t="s">
        <v>6</v>
      </c>
      <c r="B1415" t="s">
        <v>7</v>
      </c>
      <c r="C1415" t="s">
        <v>553</v>
      </c>
      <c r="D1415" t="s">
        <v>554</v>
      </c>
      <c r="E1415" t="s">
        <v>10</v>
      </c>
      <c r="F1415" t="s">
        <v>555</v>
      </c>
      <c r="G1415" s="9">
        <v>32694.65</v>
      </c>
      <c r="H1415" s="9">
        <v>4904.1975000000002</v>
      </c>
      <c r="I1415">
        <v>4904.1975000000002</v>
      </c>
      <c r="J1415">
        <v>3269.4650000000001</v>
      </c>
      <c r="K1415">
        <v>8173.6625000000004</v>
      </c>
      <c r="L1415">
        <v>6538.93</v>
      </c>
      <c r="M1415">
        <v>4904.1975000000002</v>
      </c>
      <c r="O1415">
        <v>201906</v>
      </c>
      <c r="P1415">
        <v>201907</v>
      </c>
      <c r="Q1415" s="9">
        <f t="shared" si="44"/>
        <v>0</v>
      </c>
      <c r="R1415">
        <v>2019</v>
      </c>
      <c r="S1415">
        <v>2019</v>
      </c>
      <c r="T1415" t="s">
        <v>281</v>
      </c>
      <c r="U1415" s="14">
        <f t="shared" si="45"/>
        <v>4904.1975000000002</v>
      </c>
    </row>
    <row r="1416" spans="1:21" x14ac:dyDescent="0.25">
      <c r="A1416" t="s">
        <v>6</v>
      </c>
      <c r="B1416" t="s">
        <v>7</v>
      </c>
      <c r="C1416" t="s">
        <v>542</v>
      </c>
      <c r="D1416" t="s">
        <v>543</v>
      </c>
      <c r="E1416" t="s">
        <v>10</v>
      </c>
      <c r="F1416" t="s">
        <v>544</v>
      </c>
      <c r="G1416" s="9">
        <v>6809.08</v>
      </c>
      <c r="H1416" s="9">
        <v>1021.362</v>
      </c>
      <c r="I1416">
        <v>1021.362</v>
      </c>
      <c r="J1416">
        <v>680.90800000000002</v>
      </c>
      <c r="K1416">
        <v>1702.27</v>
      </c>
      <c r="L1416">
        <v>1361.816</v>
      </c>
      <c r="M1416">
        <v>1021.362</v>
      </c>
      <c r="O1416">
        <v>201906</v>
      </c>
      <c r="P1416">
        <v>201907</v>
      </c>
      <c r="Q1416" s="9">
        <f t="shared" si="44"/>
        <v>0</v>
      </c>
      <c r="R1416">
        <v>2019</v>
      </c>
      <c r="S1416">
        <v>2019</v>
      </c>
      <c r="T1416" t="s">
        <v>281</v>
      </c>
      <c r="U1416" s="14">
        <f t="shared" si="45"/>
        <v>1021.362</v>
      </c>
    </row>
    <row r="1417" spans="1:21" x14ac:dyDescent="0.25">
      <c r="A1417" t="s">
        <v>6</v>
      </c>
      <c r="B1417" t="s">
        <v>7</v>
      </c>
      <c r="C1417" t="s">
        <v>30</v>
      </c>
      <c r="D1417" t="s">
        <v>31</v>
      </c>
      <c r="E1417" t="s">
        <v>10</v>
      </c>
      <c r="F1417" t="s">
        <v>32</v>
      </c>
      <c r="G1417" s="9">
        <v>0</v>
      </c>
      <c r="H1417" s="9">
        <v>0</v>
      </c>
      <c r="I1417">
        <v>0</v>
      </c>
      <c r="J1417">
        <v>0</v>
      </c>
      <c r="K1417">
        <v>0</v>
      </c>
      <c r="L1417">
        <v>0</v>
      </c>
      <c r="M1417">
        <v>0</v>
      </c>
      <c r="N1417" s="9">
        <v>0</v>
      </c>
      <c r="O1417">
        <v>201906</v>
      </c>
      <c r="P1417">
        <v>201907</v>
      </c>
      <c r="Q1417" s="9">
        <f t="shared" ref="Q1417:Q1480" si="46">N1417*-1</f>
        <v>0</v>
      </c>
      <c r="R1417">
        <v>2019</v>
      </c>
      <c r="S1417">
        <v>2019</v>
      </c>
      <c r="T1417" t="s">
        <v>281</v>
      </c>
      <c r="U1417" s="14">
        <f t="shared" si="45"/>
        <v>0</v>
      </c>
    </row>
    <row r="1418" spans="1:21" x14ac:dyDescent="0.25">
      <c r="A1418" t="s">
        <v>6</v>
      </c>
      <c r="B1418" t="s">
        <v>7</v>
      </c>
      <c r="C1418" t="s">
        <v>578</v>
      </c>
      <c r="D1418" t="s">
        <v>579</v>
      </c>
      <c r="E1418" t="s">
        <v>10</v>
      </c>
      <c r="F1418" t="s">
        <v>580</v>
      </c>
      <c r="G1418" s="9">
        <v>58079.06</v>
      </c>
      <c r="H1418" s="9">
        <v>8711.8590000000004</v>
      </c>
      <c r="I1418">
        <v>8711.8590000000004</v>
      </c>
      <c r="J1418">
        <v>5807.9059999999999</v>
      </c>
      <c r="K1418">
        <v>14519.764999999999</v>
      </c>
      <c r="L1418">
        <v>11615.812</v>
      </c>
      <c r="M1418">
        <v>8711.8590000000004</v>
      </c>
      <c r="O1418">
        <v>201906</v>
      </c>
      <c r="P1418">
        <v>201907</v>
      </c>
      <c r="Q1418" s="9">
        <f t="shared" si="46"/>
        <v>0</v>
      </c>
      <c r="R1418">
        <v>2019</v>
      </c>
      <c r="S1418">
        <v>2019</v>
      </c>
      <c r="T1418" t="s">
        <v>281</v>
      </c>
      <c r="U1418" s="14">
        <f t="shared" si="45"/>
        <v>8711.8590000000004</v>
      </c>
    </row>
    <row r="1419" spans="1:21" x14ac:dyDescent="0.25">
      <c r="A1419" t="s">
        <v>6</v>
      </c>
      <c r="B1419" t="s">
        <v>7</v>
      </c>
      <c r="C1419" t="s">
        <v>581</v>
      </c>
      <c r="D1419" t="s">
        <v>582</v>
      </c>
      <c r="E1419" t="s">
        <v>10</v>
      </c>
      <c r="F1419" t="s">
        <v>583</v>
      </c>
      <c r="G1419" s="9">
        <v>25722.39</v>
      </c>
      <c r="H1419" s="9">
        <v>3858.3584999999998</v>
      </c>
      <c r="I1419">
        <v>3858.3584999999998</v>
      </c>
      <c r="J1419">
        <v>2572.239</v>
      </c>
      <c r="K1419">
        <v>6430.5974999999999</v>
      </c>
      <c r="L1419">
        <v>5144.4780000000001</v>
      </c>
      <c r="M1419">
        <v>3858.3584999999998</v>
      </c>
      <c r="O1419">
        <v>201906</v>
      </c>
      <c r="P1419">
        <v>201907</v>
      </c>
      <c r="Q1419" s="9">
        <f t="shared" si="46"/>
        <v>0</v>
      </c>
      <c r="R1419">
        <v>2019</v>
      </c>
      <c r="S1419">
        <v>2019</v>
      </c>
      <c r="T1419" t="s">
        <v>281</v>
      </c>
      <c r="U1419" s="14">
        <f t="shared" si="45"/>
        <v>3858.3584999999998</v>
      </c>
    </row>
    <row r="1420" spans="1:21" x14ac:dyDescent="0.25">
      <c r="A1420" t="s">
        <v>6</v>
      </c>
      <c r="B1420" t="s">
        <v>7</v>
      </c>
      <c r="C1420" t="s">
        <v>563</v>
      </c>
      <c r="D1420" t="s">
        <v>564</v>
      </c>
      <c r="E1420" t="s">
        <v>10</v>
      </c>
      <c r="F1420" t="s">
        <v>565</v>
      </c>
      <c r="G1420" s="9">
        <v>0</v>
      </c>
      <c r="H1420" s="9">
        <v>0</v>
      </c>
      <c r="I1420">
        <v>0</v>
      </c>
      <c r="J1420">
        <v>0</v>
      </c>
      <c r="K1420">
        <v>0</v>
      </c>
      <c r="L1420">
        <v>0</v>
      </c>
      <c r="M1420">
        <v>0</v>
      </c>
      <c r="O1420">
        <v>201906</v>
      </c>
      <c r="P1420">
        <v>201907</v>
      </c>
      <c r="Q1420" s="9">
        <f t="shared" si="46"/>
        <v>0</v>
      </c>
      <c r="R1420">
        <v>2019</v>
      </c>
      <c r="S1420">
        <v>2019</v>
      </c>
      <c r="T1420" t="s">
        <v>281</v>
      </c>
      <c r="U1420" s="14">
        <f t="shared" si="45"/>
        <v>0</v>
      </c>
    </row>
    <row r="1421" spans="1:21" x14ac:dyDescent="0.25">
      <c r="A1421" t="s">
        <v>6</v>
      </c>
      <c r="B1421" t="s">
        <v>7</v>
      </c>
      <c r="C1421" t="s">
        <v>42</v>
      </c>
      <c r="D1421" t="s">
        <v>43</v>
      </c>
      <c r="E1421" t="s">
        <v>10</v>
      </c>
      <c r="F1421" t="s">
        <v>44</v>
      </c>
      <c r="G1421" s="9">
        <v>23419</v>
      </c>
      <c r="H1421" s="9">
        <v>3512.85</v>
      </c>
      <c r="I1421">
        <v>3512.85</v>
      </c>
      <c r="J1421">
        <v>2341.9</v>
      </c>
      <c r="K1421">
        <v>5854.75</v>
      </c>
      <c r="L1421">
        <v>4683.8</v>
      </c>
      <c r="M1421">
        <v>3512.85</v>
      </c>
      <c r="O1421">
        <v>201906</v>
      </c>
      <c r="P1421">
        <v>201907</v>
      </c>
      <c r="Q1421" s="9">
        <f t="shared" si="46"/>
        <v>0</v>
      </c>
      <c r="R1421">
        <v>2019</v>
      </c>
      <c r="S1421">
        <v>2019</v>
      </c>
      <c r="T1421" t="s">
        <v>281</v>
      </c>
      <c r="U1421" s="14">
        <f t="shared" si="45"/>
        <v>3512.85</v>
      </c>
    </row>
    <row r="1422" spans="1:21" x14ac:dyDescent="0.25">
      <c r="A1422" t="s">
        <v>6</v>
      </c>
      <c r="B1422" t="s">
        <v>7</v>
      </c>
      <c r="C1422" t="s">
        <v>48</v>
      </c>
      <c r="D1422" t="s">
        <v>49</v>
      </c>
      <c r="E1422" t="s">
        <v>10</v>
      </c>
      <c r="F1422" t="s">
        <v>50</v>
      </c>
      <c r="G1422" s="9">
        <v>8015</v>
      </c>
      <c r="H1422" s="9">
        <v>1202.25</v>
      </c>
      <c r="I1422">
        <v>1202.25</v>
      </c>
      <c r="J1422">
        <v>801.5</v>
      </c>
      <c r="K1422">
        <v>2003.75</v>
      </c>
      <c r="L1422">
        <v>1603</v>
      </c>
      <c r="M1422">
        <v>1202.25</v>
      </c>
      <c r="N1422" s="9">
        <v>1202.25</v>
      </c>
      <c r="O1422">
        <v>201906</v>
      </c>
      <c r="P1422">
        <v>201907</v>
      </c>
      <c r="Q1422" s="9">
        <f t="shared" si="46"/>
        <v>-1202.25</v>
      </c>
      <c r="R1422">
        <v>2019</v>
      </c>
      <c r="S1422">
        <v>2019</v>
      </c>
      <c r="T1422" t="s">
        <v>281</v>
      </c>
      <c r="U1422" s="14">
        <f t="shared" si="45"/>
        <v>0</v>
      </c>
    </row>
    <row r="1423" spans="1:21" x14ac:dyDescent="0.25">
      <c r="A1423" t="s">
        <v>6</v>
      </c>
      <c r="B1423" t="s">
        <v>7</v>
      </c>
      <c r="C1423" t="s">
        <v>566</v>
      </c>
      <c r="D1423" t="s">
        <v>567</v>
      </c>
      <c r="E1423" t="s">
        <v>10</v>
      </c>
      <c r="F1423" t="s">
        <v>568</v>
      </c>
      <c r="G1423" s="9">
        <v>11655.49</v>
      </c>
      <c r="H1423" s="9">
        <v>1748.3235</v>
      </c>
      <c r="I1423">
        <v>1748.3235</v>
      </c>
      <c r="J1423">
        <v>1165.549</v>
      </c>
      <c r="K1423">
        <v>2913.8724999999999</v>
      </c>
      <c r="L1423">
        <v>2331.098</v>
      </c>
      <c r="M1423">
        <v>1748.3235</v>
      </c>
      <c r="O1423">
        <v>201906</v>
      </c>
      <c r="P1423">
        <v>201907</v>
      </c>
      <c r="Q1423" s="9">
        <f t="shared" si="46"/>
        <v>0</v>
      </c>
      <c r="R1423">
        <v>2019</v>
      </c>
      <c r="S1423">
        <v>2019</v>
      </c>
      <c r="T1423" t="s">
        <v>281</v>
      </c>
      <c r="U1423" s="14">
        <f t="shared" si="45"/>
        <v>1748.3235</v>
      </c>
    </row>
    <row r="1424" spans="1:21" x14ac:dyDescent="0.25">
      <c r="A1424" t="s">
        <v>6</v>
      </c>
      <c r="B1424" t="s">
        <v>7</v>
      </c>
      <c r="C1424" t="s">
        <v>584</v>
      </c>
      <c r="D1424" t="s">
        <v>585</v>
      </c>
      <c r="E1424" t="s">
        <v>10</v>
      </c>
      <c r="F1424" t="s">
        <v>586</v>
      </c>
      <c r="G1424" s="9">
        <v>17027.64</v>
      </c>
      <c r="H1424" s="9">
        <v>2554.1460000000002</v>
      </c>
      <c r="I1424">
        <v>2554.1460000000002</v>
      </c>
      <c r="J1424">
        <v>1702.7639999999999</v>
      </c>
      <c r="K1424">
        <v>4256.91</v>
      </c>
      <c r="L1424">
        <v>3405.5279999999998</v>
      </c>
      <c r="M1424">
        <v>2554.1460000000002</v>
      </c>
      <c r="O1424">
        <v>201906</v>
      </c>
      <c r="P1424">
        <v>201907</v>
      </c>
      <c r="Q1424" s="9">
        <f t="shared" si="46"/>
        <v>0</v>
      </c>
      <c r="R1424">
        <v>2019</v>
      </c>
      <c r="S1424">
        <v>2019</v>
      </c>
      <c r="T1424" t="s">
        <v>281</v>
      </c>
      <c r="U1424" s="14">
        <f t="shared" si="45"/>
        <v>2554.1460000000002</v>
      </c>
    </row>
    <row r="1425" spans="1:21" x14ac:dyDescent="0.25">
      <c r="A1425" t="s">
        <v>6</v>
      </c>
      <c r="B1425" t="s">
        <v>7</v>
      </c>
      <c r="C1425" t="s">
        <v>54</v>
      </c>
      <c r="D1425" t="s">
        <v>55</v>
      </c>
      <c r="E1425" t="s">
        <v>10</v>
      </c>
      <c r="F1425" t="s">
        <v>56</v>
      </c>
      <c r="G1425" s="9">
        <v>-330807.08</v>
      </c>
      <c r="H1425" s="9">
        <v>-49621.061999999998</v>
      </c>
      <c r="I1425">
        <v>-49621.061999999998</v>
      </c>
      <c r="J1425">
        <v>-33080.707999999999</v>
      </c>
      <c r="K1425">
        <v>-82701.77</v>
      </c>
      <c r="L1425">
        <v>-66161.415999999997</v>
      </c>
      <c r="M1425">
        <v>-49621.061999999998</v>
      </c>
      <c r="O1425">
        <v>201906</v>
      </c>
      <c r="P1425">
        <v>201907</v>
      </c>
      <c r="Q1425" s="9">
        <f t="shared" si="46"/>
        <v>0</v>
      </c>
      <c r="R1425">
        <v>2019</v>
      </c>
      <c r="S1425">
        <v>2019</v>
      </c>
      <c r="T1425" t="s">
        <v>281</v>
      </c>
      <c r="U1425" s="14">
        <f t="shared" si="45"/>
        <v>-49621.061999999998</v>
      </c>
    </row>
    <row r="1426" spans="1:21" x14ac:dyDescent="0.25">
      <c r="A1426" t="s">
        <v>6</v>
      </c>
      <c r="B1426" t="s">
        <v>7</v>
      </c>
      <c r="C1426" t="s">
        <v>57</v>
      </c>
      <c r="D1426" t="s">
        <v>58</v>
      </c>
      <c r="E1426" t="s">
        <v>10</v>
      </c>
      <c r="F1426" t="s">
        <v>59</v>
      </c>
      <c r="G1426" s="9">
        <v>-15000</v>
      </c>
      <c r="H1426" s="9">
        <v>-2250</v>
      </c>
      <c r="I1426">
        <v>-2250</v>
      </c>
      <c r="J1426">
        <v>-1500</v>
      </c>
      <c r="K1426">
        <v>-3750</v>
      </c>
      <c r="L1426">
        <v>-3000</v>
      </c>
      <c r="M1426">
        <v>-2250</v>
      </c>
      <c r="O1426">
        <v>201906</v>
      </c>
      <c r="P1426">
        <v>201907</v>
      </c>
      <c r="Q1426" s="9">
        <f t="shared" si="46"/>
        <v>0</v>
      </c>
      <c r="R1426">
        <v>2019</v>
      </c>
      <c r="S1426">
        <v>2019</v>
      </c>
      <c r="T1426" t="s">
        <v>281</v>
      </c>
      <c r="U1426" s="14">
        <f t="shared" si="45"/>
        <v>-2250</v>
      </c>
    </row>
    <row r="1427" spans="1:21" x14ac:dyDescent="0.25">
      <c r="A1427" t="s">
        <v>60</v>
      </c>
      <c r="B1427" t="s">
        <v>61</v>
      </c>
      <c r="C1427" t="s">
        <v>88</v>
      </c>
      <c r="D1427" t="s">
        <v>575</v>
      </c>
      <c r="E1427" t="s">
        <v>10</v>
      </c>
      <c r="F1427" t="s">
        <v>576</v>
      </c>
      <c r="G1427" s="9">
        <v>3183.22</v>
      </c>
      <c r="H1427" s="9">
        <v>477.483</v>
      </c>
      <c r="I1427">
        <v>477.483</v>
      </c>
      <c r="J1427">
        <v>318.322</v>
      </c>
      <c r="K1427">
        <v>795.80499999999995</v>
      </c>
      <c r="L1427">
        <v>636.64400000000001</v>
      </c>
      <c r="M1427">
        <v>477.483</v>
      </c>
      <c r="O1427">
        <v>201906</v>
      </c>
      <c r="P1427">
        <v>201907</v>
      </c>
      <c r="Q1427" s="9">
        <f t="shared" si="46"/>
        <v>0</v>
      </c>
      <c r="R1427">
        <v>2019</v>
      </c>
      <c r="S1427">
        <v>2019</v>
      </c>
      <c r="T1427" t="s">
        <v>281</v>
      </c>
      <c r="U1427" s="14">
        <f t="shared" si="45"/>
        <v>477.483</v>
      </c>
    </row>
    <row r="1428" spans="1:21" x14ac:dyDescent="0.25">
      <c r="A1428" t="s">
        <v>60</v>
      </c>
      <c r="B1428" t="s">
        <v>61</v>
      </c>
      <c r="C1428" t="s">
        <v>62</v>
      </c>
      <c r="D1428" t="s">
        <v>63</v>
      </c>
      <c r="E1428" t="s">
        <v>10</v>
      </c>
      <c r="F1428" t="s">
        <v>64</v>
      </c>
      <c r="G1428" s="9">
        <v>5075</v>
      </c>
      <c r="H1428" s="9">
        <v>761.25</v>
      </c>
      <c r="I1428">
        <v>761.25</v>
      </c>
      <c r="J1428">
        <v>507.5</v>
      </c>
      <c r="K1428">
        <v>1268.75</v>
      </c>
      <c r="L1428">
        <v>1015</v>
      </c>
      <c r="M1428">
        <v>761.25</v>
      </c>
      <c r="O1428">
        <v>201906</v>
      </c>
      <c r="P1428">
        <v>201907</v>
      </c>
      <c r="Q1428" s="9">
        <f t="shared" si="46"/>
        <v>0</v>
      </c>
      <c r="R1428">
        <v>2019</v>
      </c>
      <c r="S1428">
        <v>2019</v>
      </c>
      <c r="T1428" t="s">
        <v>281</v>
      </c>
      <c r="U1428" s="14">
        <f t="shared" si="45"/>
        <v>761.25</v>
      </c>
    </row>
    <row r="1429" spans="1:21" x14ac:dyDescent="0.25">
      <c r="A1429" t="s">
        <v>60</v>
      </c>
      <c r="B1429" t="s">
        <v>61</v>
      </c>
      <c r="C1429" t="s">
        <v>15</v>
      </c>
      <c r="D1429" t="s">
        <v>16</v>
      </c>
      <c r="E1429" t="s">
        <v>10</v>
      </c>
      <c r="F1429" t="s">
        <v>17</v>
      </c>
      <c r="G1429" s="9">
        <v>1500</v>
      </c>
      <c r="H1429" s="9">
        <v>225</v>
      </c>
      <c r="I1429">
        <v>225</v>
      </c>
      <c r="J1429">
        <v>150</v>
      </c>
      <c r="K1429">
        <v>375</v>
      </c>
      <c r="L1429">
        <v>300</v>
      </c>
      <c r="M1429">
        <v>225</v>
      </c>
      <c r="N1429" s="9">
        <v>225</v>
      </c>
      <c r="O1429">
        <v>201906</v>
      </c>
      <c r="P1429">
        <v>201907</v>
      </c>
      <c r="Q1429" s="9">
        <f t="shared" si="46"/>
        <v>-225</v>
      </c>
      <c r="R1429">
        <v>2019</v>
      </c>
      <c r="S1429">
        <v>2019</v>
      </c>
      <c r="T1429" t="s">
        <v>281</v>
      </c>
      <c r="U1429" s="14">
        <f t="shared" si="45"/>
        <v>0</v>
      </c>
    </row>
    <row r="1430" spans="1:21" x14ac:dyDescent="0.25">
      <c r="A1430" t="s">
        <v>60</v>
      </c>
      <c r="B1430" t="s">
        <v>61</v>
      </c>
      <c r="C1430" t="s">
        <v>556</v>
      </c>
      <c r="D1430" t="s">
        <v>231</v>
      </c>
      <c r="E1430" t="s">
        <v>10</v>
      </c>
      <c r="F1430" t="s">
        <v>232</v>
      </c>
      <c r="G1430" s="9">
        <v>83877.509999999995</v>
      </c>
      <c r="H1430" s="9">
        <v>12581.6265</v>
      </c>
      <c r="I1430">
        <v>12581.6265</v>
      </c>
      <c r="J1430">
        <v>8387.7510000000002</v>
      </c>
      <c r="K1430">
        <v>20969.377499999999</v>
      </c>
      <c r="L1430">
        <v>16775.502</v>
      </c>
      <c r="M1430">
        <v>12581.6265</v>
      </c>
      <c r="O1430">
        <v>201906</v>
      </c>
      <c r="P1430">
        <v>201907</v>
      </c>
      <c r="Q1430" s="9">
        <f t="shared" si="46"/>
        <v>0</v>
      </c>
      <c r="R1430">
        <v>2019</v>
      </c>
      <c r="S1430">
        <v>2019</v>
      </c>
      <c r="T1430" t="s">
        <v>281</v>
      </c>
      <c r="U1430" s="14">
        <f t="shared" si="45"/>
        <v>12581.6265</v>
      </c>
    </row>
    <row r="1431" spans="1:21" x14ac:dyDescent="0.25">
      <c r="A1431" t="s">
        <v>60</v>
      </c>
      <c r="B1431" t="s">
        <v>61</v>
      </c>
      <c r="C1431" t="s">
        <v>557</v>
      </c>
      <c r="D1431" t="s">
        <v>558</v>
      </c>
      <c r="E1431" t="s">
        <v>10</v>
      </c>
      <c r="F1431" t="s">
        <v>559</v>
      </c>
      <c r="G1431" s="9">
        <v>4766.55</v>
      </c>
      <c r="H1431" s="9">
        <v>714.98249999999996</v>
      </c>
      <c r="I1431">
        <v>714.98249999999996</v>
      </c>
      <c r="J1431">
        <v>476.65499999999997</v>
      </c>
      <c r="K1431">
        <v>1191.6375</v>
      </c>
      <c r="L1431">
        <v>953.31</v>
      </c>
      <c r="M1431">
        <v>714.98249999999996</v>
      </c>
      <c r="O1431">
        <v>201906</v>
      </c>
      <c r="P1431">
        <v>201907</v>
      </c>
      <c r="Q1431" s="9">
        <f t="shared" si="46"/>
        <v>0</v>
      </c>
      <c r="R1431">
        <v>2019</v>
      </c>
      <c r="S1431">
        <v>2019</v>
      </c>
      <c r="T1431" t="s">
        <v>281</v>
      </c>
      <c r="U1431" s="14">
        <f t="shared" si="45"/>
        <v>714.98249999999996</v>
      </c>
    </row>
    <row r="1432" spans="1:21" x14ac:dyDescent="0.25">
      <c r="A1432" t="s">
        <v>60</v>
      </c>
      <c r="B1432" t="s">
        <v>61</v>
      </c>
      <c r="C1432" t="s">
        <v>577</v>
      </c>
      <c r="D1432" t="s">
        <v>239</v>
      </c>
      <c r="E1432" t="s">
        <v>10</v>
      </c>
      <c r="F1432" t="s">
        <v>240</v>
      </c>
      <c r="G1432" s="9">
        <v>19962.490000000002</v>
      </c>
      <c r="H1432" s="9">
        <v>2994.3735000000001</v>
      </c>
      <c r="I1432">
        <v>2994.3735000000001</v>
      </c>
      <c r="J1432">
        <v>1996.249</v>
      </c>
      <c r="K1432">
        <v>4990.6225000000004</v>
      </c>
      <c r="L1432">
        <v>3992.498</v>
      </c>
      <c r="M1432">
        <v>2994.3735000000001</v>
      </c>
      <c r="O1432">
        <v>201906</v>
      </c>
      <c r="P1432">
        <v>201907</v>
      </c>
      <c r="Q1432" s="9">
        <f t="shared" si="46"/>
        <v>0</v>
      </c>
      <c r="R1432">
        <v>2019</v>
      </c>
      <c r="S1432">
        <v>2019</v>
      </c>
      <c r="T1432" t="s">
        <v>281</v>
      </c>
      <c r="U1432" s="14">
        <f t="shared" si="45"/>
        <v>2994.3735000000001</v>
      </c>
    </row>
    <row r="1433" spans="1:21" x14ac:dyDescent="0.25">
      <c r="A1433" t="s">
        <v>60</v>
      </c>
      <c r="B1433" t="s">
        <v>61</v>
      </c>
      <c r="C1433" t="s">
        <v>190</v>
      </c>
      <c r="D1433" t="s">
        <v>191</v>
      </c>
      <c r="E1433" t="s">
        <v>10</v>
      </c>
      <c r="F1433" t="s">
        <v>192</v>
      </c>
      <c r="G1433" s="9">
        <v>4683</v>
      </c>
      <c r="H1433" s="9">
        <v>702.45</v>
      </c>
      <c r="I1433">
        <v>702.45</v>
      </c>
      <c r="J1433">
        <v>468.3</v>
      </c>
      <c r="K1433">
        <v>1170.75</v>
      </c>
      <c r="L1433">
        <v>936.6</v>
      </c>
      <c r="M1433">
        <v>702.45</v>
      </c>
      <c r="O1433">
        <v>201906</v>
      </c>
      <c r="P1433">
        <v>201907</v>
      </c>
      <c r="Q1433" s="9">
        <f t="shared" si="46"/>
        <v>0</v>
      </c>
      <c r="R1433">
        <v>2019</v>
      </c>
      <c r="S1433">
        <v>2019</v>
      </c>
      <c r="T1433" t="s">
        <v>281</v>
      </c>
      <c r="U1433" s="14">
        <f t="shared" si="45"/>
        <v>702.45</v>
      </c>
    </row>
    <row r="1434" spans="1:21" x14ac:dyDescent="0.25">
      <c r="A1434" t="s">
        <v>60</v>
      </c>
      <c r="B1434" t="s">
        <v>61</v>
      </c>
      <c r="C1434" t="s">
        <v>21</v>
      </c>
      <c r="D1434" t="s">
        <v>22</v>
      </c>
      <c r="E1434" t="s">
        <v>10</v>
      </c>
      <c r="F1434" t="s">
        <v>23</v>
      </c>
      <c r="G1434" s="9">
        <v>1920</v>
      </c>
      <c r="H1434" s="9">
        <v>288</v>
      </c>
      <c r="I1434">
        <v>288</v>
      </c>
      <c r="J1434">
        <v>192</v>
      </c>
      <c r="K1434">
        <v>480</v>
      </c>
      <c r="L1434">
        <v>384</v>
      </c>
      <c r="M1434">
        <v>288</v>
      </c>
      <c r="O1434">
        <v>201906</v>
      </c>
      <c r="P1434">
        <v>201907</v>
      </c>
      <c r="Q1434" s="9">
        <f t="shared" si="46"/>
        <v>0</v>
      </c>
      <c r="R1434">
        <v>2019</v>
      </c>
      <c r="S1434">
        <v>2019</v>
      </c>
      <c r="T1434" t="s">
        <v>281</v>
      </c>
      <c r="U1434" s="14">
        <f t="shared" si="45"/>
        <v>288</v>
      </c>
    </row>
    <row r="1435" spans="1:21" x14ac:dyDescent="0.25">
      <c r="A1435" t="s">
        <v>60</v>
      </c>
      <c r="B1435" t="s">
        <v>61</v>
      </c>
      <c r="C1435" t="s">
        <v>196</v>
      </c>
      <c r="D1435" t="s">
        <v>345</v>
      </c>
      <c r="E1435" t="s">
        <v>10</v>
      </c>
      <c r="F1435" t="s">
        <v>346</v>
      </c>
      <c r="G1435" s="9">
        <v>-106.49</v>
      </c>
      <c r="H1435" s="9">
        <v>-15.9735</v>
      </c>
      <c r="I1435">
        <v>-15.9735</v>
      </c>
      <c r="J1435">
        <v>-10.648999999999999</v>
      </c>
      <c r="K1435">
        <v>-26.622499999999999</v>
      </c>
      <c r="L1435">
        <v>-21.297999999999998</v>
      </c>
      <c r="M1435">
        <v>-15.9735</v>
      </c>
      <c r="O1435">
        <v>201906</v>
      </c>
      <c r="P1435">
        <v>201907</v>
      </c>
      <c r="Q1435" s="9">
        <f t="shared" si="46"/>
        <v>0</v>
      </c>
      <c r="R1435">
        <v>2019</v>
      </c>
      <c r="S1435">
        <v>2019</v>
      </c>
      <c r="T1435" t="s">
        <v>281</v>
      </c>
      <c r="U1435" s="14">
        <f t="shared" si="45"/>
        <v>-15.9735</v>
      </c>
    </row>
    <row r="1436" spans="1:21" x14ac:dyDescent="0.25">
      <c r="A1436" t="s">
        <v>60</v>
      </c>
      <c r="B1436" t="s">
        <v>61</v>
      </c>
      <c r="C1436" t="s">
        <v>569</v>
      </c>
      <c r="D1436" t="s">
        <v>570</v>
      </c>
      <c r="E1436" t="s">
        <v>10</v>
      </c>
      <c r="F1436" t="s">
        <v>571</v>
      </c>
      <c r="G1436" s="9">
        <v>11821.17</v>
      </c>
      <c r="H1436" s="9">
        <v>1773.1755000000001</v>
      </c>
      <c r="I1436">
        <v>1773.1755000000001</v>
      </c>
      <c r="J1436">
        <v>1182.117</v>
      </c>
      <c r="K1436">
        <v>2955.2925</v>
      </c>
      <c r="L1436">
        <v>2364.2339999999999</v>
      </c>
      <c r="M1436">
        <v>1773.1755000000001</v>
      </c>
      <c r="O1436">
        <v>201906</v>
      </c>
      <c r="P1436">
        <v>201907</v>
      </c>
      <c r="Q1436" s="9">
        <f t="shared" si="46"/>
        <v>0</v>
      </c>
      <c r="R1436">
        <v>2019</v>
      </c>
      <c r="S1436">
        <v>2019</v>
      </c>
      <c r="T1436" t="s">
        <v>281</v>
      </c>
      <c r="U1436" s="14">
        <f t="shared" si="45"/>
        <v>1773.1755000000001</v>
      </c>
    </row>
    <row r="1437" spans="1:21" x14ac:dyDescent="0.25">
      <c r="A1437" t="s">
        <v>60</v>
      </c>
      <c r="B1437" t="s">
        <v>61</v>
      </c>
      <c r="C1437" t="s">
        <v>27</v>
      </c>
      <c r="D1437" t="s">
        <v>28</v>
      </c>
      <c r="E1437" t="s">
        <v>10</v>
      </c>
      <c r="F1437" t="s">
        <v>29</v>
      </c>
      <c r="G1437" s="9">
        <v>7050.56</v>
      </c>
      <c r="H1437" s="9">
        <v>1057.5840000000001</v>
      </c>
      <c r="I1437">
        <v>1057.5840000000001</v>
      </c>
      <c r="J1437">
        <v>705.05600000000004</v>
      </c>
      <c r="K1437">
        <v>1762.64</v>
      </c>
      <c r="L1437">
        <v>1410.1120000000001</v>
      </c>
      <c r="M1437">
        <v>1057.5840000000001</v>
      </c>
      <c r="O1437">
        <v>201906</v>
      </c>
      <c r="P1437">
        <v>201907</v>
      </c>
      <c r="Q1437" s="9">
        <f t="shared" si="46"/>
        <v>0</v>
      </c>
      <c r="R1437">
        <v>2019</v>
      </c>
      <c r="S1437">
        <v>2019</v>
      </c>
      <c r="T1437" t="s">
        <v>281</v>
      </c>
      <c r="U1437" s="14">
        <f t="shared" si="45"/>
        <v>1057.5840000000001</v>
      </c>
    </row>
    <row r="1438" spans="1:21" x14ac:dyDescent="0.25">
      <c r="A1438" t="s">
        <v>60</v>
      </c>
      <c r="B1438" t="s">
        <v>61</v>
      </c>
      <c r="C1438" t="s">
        <v>542</v>
      </c>
      <c r="D1438" t="s">
        <v>543</v>
      </c>
      <c r="E1438" t="s">
        <v>10</v>
      </c>
      <c r="F1438" t="s">
        <v>544</v>
      </c>
      <c r="G1438" s="9">
        <v>6809.08</v>
      </c>
      <c r="H1438" s="9">
        <v>1021.362</v>
      </c>
      <c r="I1438">
        <v>1021.362</v>
      </c>
      <c r="J1438">
        <v>680.90800000000002</v>
      </c>
      <c r="K1438">
        <v>1702.27</v>
      </c>
      <c r="L1438">
        <v>1361.816</v>
      </c>
      <c r="M1438">
        <v>1021.362</v>
      </c>
      <c r="O1438">
        <v>201906</v>
      </c>
      <c r="P1438">
        <v>201907</v>
      </c>
      <c r="Q1438" s="9">
        <f t="shared" si="46"/>
        <v>0</v>
      </c>
      <c r="R1438">
        <v>2019</v>
      </c>
      <c r="S1438">
        <v>2019</v>
      </c>
      <c r="T1438" t="s">
        <v>281</v>
      </c>
      <c r="U1438" s="14">
        <f t="shared" si="45"/>
        <v>1021.362</v>
      </c>
    </row>
    <row r="1439" spans="1:21" x14ac:dyDescent="0.25">
      <c r="A1439" t="s">
        <v>60</v>
      </c>
      <c r="B1439" t="s">
        <v>61</v>
      </c>
      <c r="C1439" t="s">
        <v>30</v>
      </c>
      <c r="D1439" t="s">
        <v>31</v>
      </c>
      <c r="E1439" t="s">
        <v>10</v>
      </c>
      <c r="F1439" t="s">
        <v>32</v>
      </c>
      <c r="G1439" s="9">
        <v>0</v>
      </c>
      <c r="H1439" s="9">
        <v>0</v>
      </c>
      <c r="I1439">
        <v>0</v>
      </c>
      <c r="J1439">
        <v>0</v>
      </c>
      <c r="K1439">
        <v>0</v>
      </c>
      <c r="L1439">
        <v>0</v>
      </c>
      <c r="M1439">
        <v>0</v>
      </c>
      <c r="N1439" s="9">
        <v>0</v>
      </c>
      <c r="O1439">
        <v>201906</v>
      </c>
      <c r="P1439">
        <v>201907</v>
      </c>
      <c r="Q1439" s="9">
        <f t="shared" si="46"/>
        <v>0</v>
      </c>
      <c r="R1439">
        <v>2019</v>
      </c>
      <c r="S1439">
        <v>2019</v>
      </c>
      <c r="T1439" t="s">
        <v>281</v>
      </c>
      <c r="U1439" s="14">
        <f t="shared" si="45"/>
        <v>0</v>
      </c>
    </row>
    <row r="1440" spans="1:21" x14ac:dyDescent="0.25">
      <c r="A1440" t="s">
        <v>60</v>
      </c>
      <c r="B1440" t="s">
        <v>61</v>
      </c>
      <c r="C1440" t="s">
        <v>578</v>
      </c>
      <c r="D1440" t="s">
        <v>579</v>
      </c>
      <c r="E1440" t="s">
        <v>10</v>
      </c>
      <c r="F1440" t="s">
        <v>580</v>
      </c>
      <c r="G1440" s="9">
        <v>58078.89</v>
      </c>
      <c r="H1440" s="9">
        <v>8711.8335000000006</v>
      </c>
      <c r="I1440">
        <v>8711.8335000000006</v>
      </c>
      <c r="J1440">
        <v>5807.8890000000001</v>
      </c>
      <c r="K1440">
        <v>14519.7225</v>
      </c>
      <c r="L1440">
        <v>11615.778</v>
      </c>
      <c r="M1440">
        <v>8711.8335000000006</v>
      </c>
      <c r="O1440">
        <v>201906</v>
      </c>
      <c r="P1440">
        <v>201907</v>
      </c>
      <c r="Q1440" s="9">
        <f t="shared" si="46"/>
        <v>0</v>
      </c>
      <c r="R1440">
        <v>2019</v>
      </c>
      <c r="S1440">
        <v>2019</v>
      </c>
      <c r="T1440" t="s">
        <v>281</v>
      </c>
      <c r="U1440" s="14">
        <f t="shared" si="45"/>
        <v>8711.8335000000006</v>
      </c>
    </row>
    <row r="1441" spans="1:21" x14ac:dyDescent="0.25">
      <c r="A1441" t="s">
        <v>60</v>
      </c>
      <c r="B1441" t="s">
        <v>61</v>
      </c>
      <c r="C1441" t="s">
        <v>581</v>
      </c>
      <c r="D1441" t="s">
        <v>582</v>
      </c>
      <c r="E1441" t="s">
        <v>10</v>
      </c>
      <c r="F1441" t="s">
        <v>583</v>
      </c>
      <c r="G1441" s="9">
        <v>25722.38</v>
      </c>
      <c r="H1441" s="9">
        <v>3858.357</v>
      </c>
      <c r="I1441">
        <v>3858.357</v>
      </c>
      <c r="J1441">
        <v>2572.2379999999998</v>
      </c>
      <c r="K1441">
        <v>6430.5950000000003</v>
      </c>
      <c r="L1441">
        <v>5144.4759999999997</v>
      </c>
      <c r="M1441">
        <v>3858.357</v>
      </c>
      <c r="O1441">
        <v>201906</v>
      </c>
      <c r="P1441">
        <v>201907</v>
      </c>
      <c r="Q1441" s="9">
        <f t="shared" si="46"/>
        <v>0</v>
      </c>
      <c r="R1441">
        <v>2019</v>
      </c>
      <c r="S1441">
        <v>2019</v>
      </c>
      <c r="T1441" t="s">
        <v>281</v>
      </c>
      <c r="U1441" s="14">
        <f t="shared" si="45"/>
        <v>3858.357</v>
      </c>
    </row>
    <row r="1442" spans="1:21" x14ac:dyDescent="0.25">
      <c r="A1442" t="s">
        <v>60</v>
      </c>
      <c r="B1442" t="s">
        <v>61</v>
      </c>
      <c r="C1442" t="s">
        <v>42</v>
      </c>
      <c r="D1442" t="s">
        <v>43</v>
      </c>
      <c r="E1442" t="s">
        <v>10</v>
      </c>
      <c r="F1442" t="s">
        <v>44</v>
      </c>
      <c r="G1442" s="9">
        <v>23419</v>
      </c>
      <c r="H1442" s="9">
        <v>3512.85</v>
      </c>
      <c r="I1442">
        <v>3512.85</v>
      </c>
      <c r="J1442">
        <v>2341.9</v>
      </c>
      <c r="K1442">
        <v>5854.75</v>
      </c>
      <c r="L1442">
        <v>4683.8</v>
      </c>
      <c r="M1442">
        <v>3512.85</v>
      </c>
      <c r="O1442">
        <v>201906</v>
      </c>
      <c r="P1442">
        <v>201907</v>
      </c>
      <c r="Q1442" s="9">
        <f t="shared" si="46"/>
        <v>0</v>
      </c>
      <c r="R1442">
        <v>2019</v>
      </c>
      <c r="S1442">
        <v>2019</v>
      </c>
      <c r="T1442" t="s">
        <v>281</v>
      </c>
      <c r="U1442" s="14">
        <f t="shared" si="45"/>
        <v>3512.85</v>
      </c>
    </row>
    <row r="1443" spans="1:21" x14ac:dyDescent="0.25">
      <c r="A1443" t="s">
        <v>60</v>
      </c>
      <c r="B1443" t="s">
        <v>61</v>
      </c>
      <c r="C1443" t="s">
        <v>48</v>
      </c>
      <c r="D1443" t="s">
        <v>49</v>
      </c>
      <c r="E1443" t="s">
        <v>10</v>
      </c>
      <c r="F1443" t="s">
        <v>50</v>
      </c>
      <c r="G1443" s="9">
        <v>8015</v>
      </c>
      <c r="H1443" s="9">
        <v>1202.25</v>
      </c>
      <c r="I1443">
        <v>1202.25</v>
      </c>
      <c r="J1443">
        <v>801.5</v>
      </c>
      <c r="K1443">
        <v>2003.75</v>
      </c>
      <c r="L1443">
        <v>1603</v>
      </c>
      <c r="M1443">
        <v>1202.25</v>
      </c>
      <c r="N1443" s="9">
        <v>1202.25</v>
      </c>
      <c r="O1443">
        <v>201906</v>
      </c>
      <c r="P1443">
        <v>201907</v>
      </c>
      <c r="Q1443" s="9">
        <f t="shared" si="46"/>
        <v>-1202.25</v>
      </c>
      <c r="R1443">
        <v>2019</v>
      </c>
      <c r="S1443">
        <v>2019</v>
      </c>
      <c r="T1443" t="s">
        <v>281</v>
      </c>
      <c r="U1443" s="14">
        <f t="shared" si="45"/>
        <v>0</v>
      </c>
    </row>
    <row r="1444" spans="1:21" x14ac:dyDescent="0.25">
      <c r="A1444" t="s">
        <v>60</v>
      </c>
      <c r="B1444" t="s">
        <v>61</v>
      </c>
      <c r="C1444" t="s">
        <v>566</v>
      </c>
      <c r="D1444" t="s">
        <v>567</v>
      </c>
      <c r="E1444" t="s">
        <v>10</v>
      </c>
      <c r="F1444" t="s">
        <v>568</v>
      </c>
      <c r="G1444" s="9">
        <v>11655.49</v>
      </c>
      <c r="H1444" s="9">
        <v>1748.3235</v>
      </c>
      <c r="I1444">
        <v>1748.3235</v>
      </c>
      <c r="J1444">
        <v>1165.549</v>
      </c>
      <c r="K1444">
        <v>2913.8724999999999</v>
      </c>
      <c r="L1444">
        <v>2331.098</v>
      </c>
      <c r="M1444">
        <v>1748.3235</v>
      </c>
      <c r="O1444">
        <v>201906</v>
      </c>
      <c r="P1444">
        <v>201907</v>
      </c>
      <c r="Q1444" s="9">
        <f t="shared" si="46"/>
        <v>0</v>
      </c>
      <c r="R1444">
        <v>2019</v>
      </c>
      <c r="S1444">
        <v>2019</v>
      </c>
      <c r="T1444" t="s">
        <v>281</v>
      </c>
      <c r="U1444" s="14">
        <f t="shared" si="45"/>
        <v>1748.3235</v>
      </c>
    </row>
    <row r="1445" spans="1:21" x14ac:dyDescent="0.25">
      <c r="A1445" t="s">
        <v>60</v>
      </c>
      <c r="B1445" t="s">
        <v>61</v>
      </c>
      <c r="C1445" t="s">
        <v>65</v>
      </c>
      <c r="D1445" t="s">
        <v>66</v>
      </c>
      <c r="E1445" t="s">
        <v>10</v>
      </c>
      <c r="F1445" t="s">
        <v>67</v>
      </c>
      <c r="G1445" s="9">
        <v>12786.48</v>
      </c>
      <c r="H1445" s="9">
        <v>1917.972</v>
      </c>
      <c r="I1445">
        <v>1917.972</v>
      </c>
      <c r="J1445">
        <v>1278.6479999999999</v>
      </c>
      <c r="K1445">
        <v>3196.62</v>
      </c>
      <c r="L1445">
        <v>2557.2959999999998</v>
      </c>
      <c r="M1445">
        <v>1917.972</v>
      </c>
      <c r="O1445">
        <v>201906</v>
      </c>
      <c r="P1445">
        <v>201907</v>
      </c>
      <c r="Q1445" s="9">
        <f t="shared" si="46"/>
        <v>0</v>
      </c>
      <c r="R1445">
        <v>2019</v>
      </c>
      <c r="S1445">
        <v>2019</v>
      </c>
      <c r="T1445" t="s">
        <v>281</v>
      </c>
      <c r="U1445" s="14">
        <f t="shared" si="45"/>
        <v>1917.972</v>
      </c>
    </row>
    <row r="1446" spans="1:21" x14ac:dyDescent="0.25">
      <c r="A1446" t="s">
        <v>60</v>
      </c>
      <c r="B1446" t="s">
        <v>61</v>
      </c>
      <c r="C1446" t="s">
        <v>550</v>
      </c>
      <c r="D1446" t="s">
        <v>551</v>
      </c>
      <c r="E1446" t="s">
        <v>10</v>
      </c>
      <c r="F1446" t="s">
        <v>552</v>
      </c>
      <c r="G1446" s="9">
        <v>126815.7</v>
      </c>
      <c r="H1446" s="9">
        <v>19022.355</v>
      </c>
      <c r="I1446">
        <v>19022.355</v>
      </c>
      <c r="J1446">
        <v>12681.57</v>
      </c>
      <c r="K1446">
        <v>31703.924999999999</v>
      </c>
      <c r="L1446">
        <v>25363.14</v>
      </c>
      <c r="M1446">
        <v>19022.355</v>
      </c>
      <c r="O1446">
        <v>201906</v>
      </c>
      <c r="P1446">
        <v>201907</v>
      </c>
      <c r="Q1446" s="9">
        <f t="shared" si="46"/>
        <v>0</v>
      </c>
      <c r="R1446">
        <v>2019</v>
      </c>
      <c r="S1446">
        <v>2019</v>
      </c>
      <c r="T1446" t="s">
        <v>281</v>
      </c>
      <c r="U1446" s="14">
        <f t="shared" si="45"/>
        <v>19022.355</v>
      </c>
    </row>
    <row r="1447" spans="1:21" x14ac:dyDescent="0.25">
      <c r="A1447" t="s">
        <v>60</v>
      </c>
      <c r="B1447" t="s">
        <v>61</v>
      </c>
      <c r="C1447" t="s">
        <v>68</v>
      </c>
      <c r="D1447" t="s">
        <v>69</v>
      </c>
      <c r="E1447" t="s">
        <v>10</v>
      </c>
      <c r="F1447" t="s">
        <v>70</v>
      </c>
      <c r="G1447" s="9">
        <v>6937</v>
      </c>
      <c r="H1447" s="9">
        <v>1040.55</v>
      </c>
      <c r="I1447">
        <v>1040.55</v>
      </c>
      <c r="J1447">
        <v>693.7</v>
      </c>
      <c r="K1447">
        <v>1734.25</v>
      </c>
      <c r="L1447">
        <v>1387.4</v>
      </c>
      <c r="M1447">
        <v>1040.55</v>
      </c>
      <c r="O1447">
        <v>201906</v>
      </c>
      <c r="P1447">
        <v>201907</v>
      </c>
      <c r="Q1447" s="9">
        <f t="shared" si="46"/>
        <v>0</v>
      </c>
      <c r="R1447">
        <v>2019</v>
      </c>
      <c r="S1447">
        <v>2019</v>
      </c>
      <c r="T1447" t="s">
        <v>281</v>
      </c>
      <c r="U1447" s="14">
        <f t="shared" si="45"/>
        <v>1040.55</v>
      </c>
    </row>
    <row r="1448" spans="1:21" x14ac:dyDescent="0.25">
      <c r="A1448" t="s">
        <v>60</v>
      </c>
      <c r="B1448" t="s">
        <v>61</v>
      </c>
      <c r="C1448" t="s">
        <v>584</v>
      </c>
      <c r="D1448" t="s">
        <v>585</v>
      </c>
      <c r="E1448" t="s">
        <v>10</v>
      </c>
      <c r="F1448" t="s">
        <v>586</v>
      </c>
      <c r="G1448" s="9">
        <v>17027.64</v>
      </c>
      <c r="H1448" s="9">
        <v>2554.1460000000002</v>
      </c>
      <c r="I1448">
        <v>2554.1460000000002</v>
      </c>
      <c r="J1448">
        <v>1702.7639999999999</v>
      </c>
      <c r="K1448">
        <v>4256.91</v>
      </c>
      <c r="L1448">
        <v>3405.5279999999998</v>
      </c>
      <c r="M1448">
        <v>2554.1460000000002</v>
      </c>
      <c r="O1448">
        <v>201906</v>
      </c>
      <c r="P1448">
        <v>201907</v>
      </c>
      <c r="Q1448" s="9">
        <f t="shared" si="46"/>
        <v>0</v>
      </c>
      <c r="R1448">
        <v>2019</v>
      </c>
      <c r="S1448">
        <v>2019</v>
      </c>
      <c r="T1448" t="s">
        <v>281</v>
      </c>
      <c r="U1448" s="14">
        <f t="shared" si="45"/>
        <v>2554.1460000000002</v>
      </c>
    </row>
    <row r="1449" spans="1:21" x14ac:dyDescent="0.25">
      <c r="A1449" t="s">
        <v>60</v>
      </c>
      <c r="B1449" t="s">
        <v>61</v>
      </c>
      <c r="C1449" t="s">
        <v>54</v>
      </c>
      <c r="D1449" t="s">
        <v>55</v>
      </c>
      <c r="E1449" t="s">
        <v>10</v>
      </c>
      <c r="F1449" t="s">
        <v>56</v>
      </c>
      <c r="G1449" s="9">
        <v>-330807.36</v>
      </c>
      <c r="H1449" s="9">
        <v>-49621.103999999999</v>
      </c>
      <c r="I1449">
        <v>-49621.103999999999</v>
      </c>
      <c r="J1449">
        <v>-33080.735999999997</v>
      </c>
      <c r="K1449">
        <v>-82701.84</v>
      </c>
      <c r="L1449">
        <v>-66161.471999999994</v>
      </c>
      <c r="M1449">
        <v>-49621.103999999999</v>
      </c>
      <c r="O1449">
        <v>201906</v>
      </c>
      <c r="P1449">
        <v>201907</v>
      </c>
      <c r="Q1449" s="9">
        <f t="shared" si="46"/>
        <v>0</v>
      </c>
      <c r="R1449">
        <v>2019</v>
      </c>
      <c r="S1449">
        <v>2019</v>
      </c>
      <c r="T1449" t="s">
        <v>281</v>
      </c>
      <c r="U1449" s="14">
        <f t="shared" si="45"/>
        <v>-49621.103999999999</v>
      </c>
    </row>
    <row r="1450" spans="1:21" x14ac:dyDescent="0.25">
      <c r="A1450" t="s">
        <v>60</v>
      </c>
      <c r="B1450" t="s">
        <v>61</v>
      </c>
      <c r="C1450" t="s">
        <v>57</v>
      </c>
      <c r="D1450" t="s">
        <v>58</v>
      </c>
      <c r="E1450" t="s">
        <v>10</v>
      </c>
      <c r="F1450" t="s">
        <v>59</v>
      </c>
      <c r="G1450" s="9">
        <v>-15000</v>
      </c>
      <c r="H1450" s="9">
        <v>-2250</v>
      </c>
      <c r="I1450">
        <v>-2250</v>
      </c>
      <c r="J1450">
        <v>-1500</v>
      </c>
      <c r="K1450">
        <v>-3750</v>
      </c>
      <c r="L1450">
        <v>-3000</v>
      </c>
      <c r="M1450">
        <v>-2250</v>
      </c>
      <c r="O1450">
        <v>201906</v>
      </c>
      <c r="P1450">
        <v>201907</v>
      </c>
      <c r="Q1450" s="9">
        <f t="shared" si="46"/>
        <v>0</v>
      </c>
      <c r="R1450">
        <v>2019</v>
      </c>
      <c r="S1450">
        <v>2019</v>
      </c>
      <c r="T1450" t="s">
        <v>281</v>
      </c>
      <c r="U1450" s="14">
        <f t="shared" si="45"/>
        <v>-2250</v>
      </c>
    </row>
    <row r="1451" spans="1:21" x14ac:dyDescent="0.25">
      <c r="A1451" t="s">
        <v>6</v>
      </c>
      <c r="B1451" t="s">
        <v>7</v>
      </c>
      <c r="C1451" t="s">
        <v>15</v>
      </c>
      <c r="D1451" t="s">
        <v>16</v>
      </c>
      <c r="E1451" t="s">
        <v>10</v>
      </c>
      <c r="F1451" t="s">
        <v>17</v>
      </c>
      <c r="G1451" s="9">
        <v>3450</v>
      </c>
      <c r="H1451" s="9">
        <v>517.5</v>
      </c>
      <c r="I1451">
        <v>517.5</v>
      </c>
      <c r="J1451">
        <v>345</v>
      </c>
      <c r="K1451">
        <v>862.5</v>
      </c>
      <c r="L1451">
        <v>690</v>
      </c>
      <c r="M1451">
        <v>517.5</v>
      </c>
      <c r="N1451" s="9">
        <v>517.5</v>
      </c>
      <c r="O1451">
        <v>201907</v>
      </c>
      <c r="P1451">
        <v>201908</v>
      </c>
      <c r="Q1451" s="9">
        <f t="shared" si="46"/>
        <v>-517.5</v>
      </c>
      <c r="R1451">
        <v>2019</v>
      </c>
      <c r="S1451">
        <v>2019</v>
      </c>
      <c r="T1451" t="s">
        <v>281</v>
      </c>
      <c r="U1451" s="14">
        <f t="shared" si="45"/>
        <v>0</v>
      </c>
    </row>
    <row r="1452" spans="1:21" x14ac:dyDescent="0.25">
      <c r="A1452" t="s">
        <v>6</v>
      </c>
      <c r="B1452" t="s">
        <v>7</v>
      </c>
      <c r="C1452" t="s">
        <v>470</v>
      </c>
      <c r="D1452" t="s">
        <v>483</v>
      </c>
      <c r="E1452" t="s">
        <v>10</v>
      </c>
      <c r="F1452" t="s">
        <v>484</v>
      </c>
      <c r="G1452" s="9">
        <v>993.36</v>
      </c>
      <c r="H1452" s="9">
        <v>149.00399999999999</v>
      </c>
      <c r="I1452">
        <v>149.00399999999999</v>
      </c>
      <c r="J1452">
        <v>99.335999999999999</v>
      </c>
      <c r="K1452">
        <v>248.34</v>
      </c>
      <c r="L1452">
        <v>198.672</v>
      </c>
      <c r="M1452">
        <v>149.00399999999999</v>
      </c>
      <c r="O1452">
        <v>201907</v>
      </c>
      <c r="P1452">
        <v>201908</v>
      </c>
      <c r="Q1452" s="9">
        <f t="shared" si="46"/>
        <v>0</v>
      </c>
      <c r="R1452">
        <v>2019</v>
      </c>
      <c r="S1452">
        <v>2019</v>
      </c>
      <c r="T1452" t="s">
        <v>281</v>
      </c>
      <c r="U1452" s="14">
        <f t="shared" si="45"/>
        <v>149.00399999999999</v>
      </c>
    </row>
    <row r="1453" spans="1:21" x14ac:dyDescent="0.25">
      <c r="A1453" t="s">
        <v>6</v>
      </c>
      <c r="B1453" t="s">
        <v>7</v>
      </c>
      <c r="C1453" t="s">
        <v>446</v>
      </c>
      <c r="D1453" t="s">
        <v>485</v>
      </c>
      <c r="E1453" t="s">
        <v>10</v>
      </c>
      <c r="F1453" t="s">
        <v>486</v>
      </c>
      <c r="G1453" s="9">
        <v>60</v>
      </c>
      <c r="H1453" s="9">
        <v>9</v>
      </c>
      <c r="I1453">
        <v>9</v>
      </c>
      <c r="J1453">
        <v>6</v>
      </c>
      <c r="K1453">
        <v>15</v>
      </c>
      <c r="L1453">
        <v>12</v>
      </c>
      <c r="M1453">
        <v>9</v>
      </c>
      <c r="O1453">
        <v>201907</v>
      </c>
      <c r="P1453">
        <v>201908</v>
      </c>
      <c r="Q1453" s="9">
        <f t="shared" si="46"/>
        <v>0</v>
      </c>
      <c r="R1453">
        <v>2019</v>
      </c>
      <c r="S1453">
        <v>2019</v>
      </c>
      <c r="T1453" t="s">
        <v>281</v>
      </c>
      <c r="U1453" s="14">
        <f t="shared" si="45"/>
        <v>9</v>
      </c>
    </row>
    <row r="1454" spans="1:21" x14ac:dyDescent="0.25">
      <c r="A1454" t="s">
        <v>6</v>
      </c>
      <c r="B1454" t="s">
        <v>7</v>
      </c>
      <c r="C1454" t="s">
        <v>556</v>
      </c>
      <c r="D1454" t="s">
        <v>231</v>
      </c>
      <c r="E1454" t="s">
        <v>10</v>
      </c>
      <c r="F1454" t="s">
        <v>232</v>
      </c>
      <c r="G1454" s="9">
        <v>3166.42</v>
      </c>
      <c r="H1454" s="9">
        <v>474.96300000000002</v>
      </c>
      <c r="I1454">
        <v>474.96300000000002</v>
      </c>
      <c r="J1454">
        <v>316.642</v>
      </c>
      <c r="K1454">
        <v>791.60500000000002</v>
      </c>
      <c r="L1454">
        <v>633.28399999999999</v>
      </c>
      <c r="M1454">
        <v>474.96300000000002</v>
      </c>
      <c r="O1454">
        <v>201907</v>
      </c>
      <c r="P1454">
        <v>201908</v>
      </c>
      <c r="Q1454" s="9">
        <f t="shared" si="46"/>
        <v>0</v>
      </c>
      <c r="R1454">
        <v>2019</v>
      </c>
      <c r="S1454">
        <v>2019</v>
      </c>
      <c r="T1454" t="s">
        <v>281</v>
      </c>
      <c r="U1454" s="14">
        <f t="shared" si="45"/>
        <v>474.96300000000002</v>
      </c>
    </row>
    <row r="1455" spans="1:21" x14ac:dyDescent="0.25">
      <c r="A1455" t="s">
        <v>6</v>
      </c>
      <c r="B1455" t="s">
        <v>7</v>
      </c>
      <c r="C1455" t="s">
        <v>557</v>
      </c>
      <c r="D1455" t="s">
        <v>558</v>
      </c>
      <c r="E1455" t="s">
        <v>10</v>
      </c>
      <c r="F1455" t="s">
        <v>559</v>
      </c>
      <c r="G1455" s="9">
        <v>5938.32</v>
      </c>
      <c r="H1455" s="9">
        <v>890.74800000000005</v>
      </c>
      <c r="I1455">
        <v>890.74800000000005</v>
      </c>
      <c r="J1455">
        <v>593.83199999999999</v>
      </c>
      <c r="K1455">
        <v>1484.58</v>
      </c>
      <c r="L1455">
        <v>1187.664</v>
      </c>
      <c r="M1455">
        <v>890.74800000000005</v>
      </c>
      <c r="O1455">
        <v>201907</v>
      </c>
      <c r="P1455">
        <v>201908</v>
      </c>
      <c r="Q1455" s="9">
        <f t="shared" si="46"/>
        <v>0</v>
      </c>
      <c r="R1455">
        <v>2019</v>
      </c>
      <c r="S1455">
        <v>2019</v>
      </c>
      <c r="T1455" t="s">
        <v>281</v>
      </c>
      <c r="U1455" s="14">
        <f t="shared" si="45"/>
        <v>890.74800000000005</v>
      </c>
    </row>
    <row r="1456" spans="1:21" x14ac:dyDescent="0.25">
      <c r="A1456" t="s">
        <v>6</v>
      </c>
      <c r="B1456" t="s">
        <v>7</v>
      </c>
      <c r="C1456" t="s">
        <v>190</v>
      </c>
      <c r="D1456" t="s">
        <v>191</v>
      </c>
      <c r="E1456" t="s">
        <v>10</v>
      </c>
      <c r="F1456" t="s">
        <v>192</v>
      </c>
      <c r="G1456" s="9">
        <v>4374</v>
      </c>
      <c r="H1456" s="9">
        <v>656.1</v>
      </c>
      <c r="I1456">
        <v>656.1</v>
      </c>
      <c r="J1456">
        <v>437.4</v>
      </c>
      <c r="K1456">
        <v>1093.5</v>
      </c>
      <c r="L1456">
        <v>874.8</v>
      </c>
      <c r="M1456">
        <v>656.1</v>
      </c>
      <c r="O1456">
        <v>201907</v>
      </c>
      <c r="P1456">
        <v>201908</v>
      </c>
      <c r="Q1456" s="9">
        <f t="shared" si="46"/>
        <v>0</v>
      </c>
      <c r="R1456">
        <v>2019</v>
      </c>
      <c r="S1456">
        <v>2019</v>
      </c>
      <c r="T1456" t="s">
        <v>281</v>
      </c>
      <c r="U1456" s="14">
        <f t="shared" si="45"/>
        <v>656.1</v>
      </c>
    </row>
    <row r="1457" spans="1:21" x14ac:dyDescent="0.25">
      <c r="A1457" t="s">
        <v>6</v>
      </c>
      <c r="B1457" t="s">
        <v>7</v>
      </c>
      <c r="C1457" t="s">
        <v>24</v>
      </c>
      <c r="D1457" t="s">
        <v>25</v>
      </c>
      <c r="E1457" t="s">
        <v>10</v>
      </c>
      <c r="F1457" t="s">
        <v>26</v>
      </c>
      <c r="G1457" s="9">
        <v>21015.69</v>
      </c>
      <c r="H1457" s="9">
        <v>3152.3535000000002</v>
      </c>
      <c r="I1457">
        <v>3152.3535000000002</v>
      </c>
      <c r="J1457">
        <v>2101.569</v>
      </c>
      <c r="K1457">
        <v>5253.9224999999997</v>
      </c>
      <c r="L1457">
        <v>4203.1379999999999</v>
      </c>
      <c r="M1457">
        <v>3152.3535000000002</v>
      </c>
      <c r="O1457">
        <v>201907</v>
      </c>
      <c r="P1457">
        <v>201908</v>
      </c>
      <c r="Q1457" s="9">
        <f t="shared" si="46"/>
        <v>0</v>
      </c>
      <c r="R1457">
        <v>2019</v>
      </c>
      <c r="S1457">
        <v>2019</v>
      </c>
      <c r="T1457" t="s">
        <v>281</v>
      </c>
      <c r="U1457" s="14">
        <f t="shared" si="45"/>
        <v>3152.3535000000002</v>
      </c>
    </row>
    <row r="1458" spans="1:21" x14ac:dyDescent="0.25">
      <c r="A1458" t="s">
        <v>6</v>
      </c>
      <c r="B1458" t="s">
        <v>7</v>
      </c>
      <c r="C1458" t="s">
        <v>569</v>
      </c>
      <c r="D1458" t="s">
        <v>570</v>
      </c>
      <c r="E1458" t="s">
        <v>10</v>
      </c>
      <c r="F1458" t="s">
        <v>571</v>
      </c>
      <c r="G1458" s="9">
        <v>2932.76</v>
      </c>
      <c r="H1458" s="9">
        <v>439.91399999999999</v>
      </c>
      <c r="I1458">
        <v>439.91399999999999</v>
      </c>
      <c r="J1458">
        <v>293.27600000000001</v>
      </c>
      <c r="K1458">
        <v>733.19</v>
      </c>
      <c r="L1458">
        <v>586.55200000000002</v>
      </c>
      <c r="M1458">
        <v>439.91399999999999</v>
      </c>
      <c r="O1458">
        <v>201907</v>
      </c>
      <c r="P1458">
        <v>201908</v>
      </c>
      <c r="Q1458" s="9">
        <f t="shared" si="46"/>
        <v>0</v>
      </c>
      <c r="R1458">
        <v>2019</v>
      </c>
      <c r="S1458">
        <v>2019</v>
      </c>
      <c r="T1458" t="s">
        <v>281</v>
      </c>
      <c r="U1458" s="14">
        <f t="shared" si="45"/>
        <v>439.91399999999999</v>
      </c>
    </row>
    <row r="1459" spans="1:21" x14ac:dyDescent="0.25">
      <c r="A1459" t="s">
        <v>6</v>
      </c>
      <c r="B1459" t="s">
        <v>7</v>
      </c>
      <c r="C1459" t="s">
        <v>27</v>
      </c>
      <c r="D1459" t="s">
        <v>28</v>
      </c>
      <c r="E1459" t="s">
        <v>10</v>
      </c>
      <c r="F1459" t="s">
        <v>29</v>
      </c>
      <c r="G1459" s="9">
        <v>25448.89</v>
      </c>
      <c r="H1459" s="9">
        <v>3817.3335000000002</v>
      </c>
      <c r="I1459">
        <v>3817.3335000000002</v>
      </c>
      <c r="J1459">
        <v>2544.8890000000001</v>
      </c>
      <c r="K1459">
        <v>6362.2224999999999</v>
      </c>
      <c r="L1459">
        <v>5089.7780000000002</v>
      </c>
      <c r="M1459">
        <v>3817.3335000000002</v>
      </c>
      <c r="O1459">
        <v>201907</v>
      </c>
      <c r="P1459">
        <v>201908</v>
      </c>
      <c r="Q1459" s="9">
        <f t="shared" si="46"/>
        <v>0</v>
      </c>
      <c r="R1459">
        <v>2019</v>
      </c>
      <c r="S1459">
        <v>2019</v>
      </c>
      <c r="T1459" t="s">
        <v>281</v>
      </c>
      <c r="U1459" s="14">
        <f t="shared" si="45"/>
        <v>3817.3335000000002</v>
      </c>
    </row>
    <row r="1460" spans="1:21" x14ac:dyDescent="0.25">
      <c r="A1460" t="s">
        <v>6</v>
      </c>
      <c r="B1460" t="s">
        <v>7</v>
      </c>
      <c r="C1460" t="s">
        <v>553</v>
      </c>
      <c r="D1460" t="s">
        <v>554</v>
      </c>
      <c r="E1460" t="s">
        <v>10</v>
      </c>
      <c r="F1460" t="s">
        <v>555</v>
      </c>
      <c r="G1460" s="9">
        <v>2482</v>
      </c>
      <c r="H1460" s="9">
        <v>372.3</v>
      </c>
      <c r="I1460">
        <v>372.3</v>
      </c>
      <c r="J1460">
        <v>248.2</v>
      </c>
      <c r="K1460">
        <v>620.5</v>
      </c>
      <c r="L1460">
        <v>496.4</v>
      </c>
      <c r="M1460">
        <v>372.3</v>
      </c>
      <c r="O1460">
        <v>201907</v>
      </c>
      <c r="P1460">
        <v>201908</v>
      </c>
      <c r="Q1460" s="9">
        <f t="shared" si="46"/>
        <v>0</v>
      </c>
      <c r="R1460">
        <v>2019</v>
      </c>
      <c r="S1460">
        <v>2019</v>
      </c>
      <c r="T1460" t="s">
        <v>281</v>
      </c>
      <c r="U1460" s="14">
        <f t="shared" si="45"/>
        <v>372.3</v>
      </c>
    </row>
    <row r="1461" spans="1:21" x14ac:dyDescent="0.25">
      <c r="A1461" t="s">
        <v>6</v>
      </c>
      <c r="B1461" t="s">
        <v>7</v>
      </c>
      <c r="C1461" t="s">
        <v>542</v>
      </c>
      <c r="D1461" t="s">
        <v>543</v>
      </c>
      <c r="E1461" t="s">
        <v>10</v>
      </c>
      <c r="F1461" t="s">
        <v>544</v>
      </c>
      <c r="G1461" s="9">
        <v>-10941.7</v>
      </c>
      <c r="H1461" s="9">
        <v>-1641.2550000000001</v>
      </c>
      <c r="I1461">
        <v>-1641.2550000000001</v>
      </c>
      <c r="J1461">
        <v>-1094.17</v>
      </c>
      <c r="K1461">
        <v>-2735.4250000000002</v>
      </c>
      <c r="L1461">
        <v>-2188.34</v>
      </c>
      <c r="M1461">
        <v>-1641.2550000000001</v>
      </c>
      <c r="O1461">
        <v>201907</v>
      </c>
      <c r="P1461">
        <v>201908</v>
      </c>
      <c r="Q1461" s="9">
        <f t="shared" si="46"/>
        <v>0</v>
      </c>
      <c r="R1461">
        <v>2019</v>
      </c>
      <c r="S1461">
        <v>2019</v>
      </c>
      <c r="T1461" t="s">
        <v>281</v>
      </c>
      <c r="U1461" s="14">
        <f t="shared" si="45"/>
        <v>-1641.2550000000001</v>
      </c>
    </row>
    <row r="1462" spans="1:21" x14ac:dyDescent="0.25">
      <c r="A1462" t="s">
        <v>6</v>
      </c>
      <c r="B1462" t="s">
        <v>7</v>
      </c>
      <c r="C1462" t="s">
        <v>33</v>
      </c>
      <c r="D1462" t="s">
        <v>34</v>
      </c>
      <c r="E1462" t="s">
        <v>10</v>
      </c>
      <c r="F1462" t="s">
        <v>35</v>
      </c>
      <c r="G1462" s="9">
        <v>4206.07</v>
      </c>
      <c r="H1462" s="9">
        <v>630.91049999999996</v>
      </c>
      <c r="I1462">
        <v>630.91049999999996</v>
      </c>
      <c r="J1462">
        <v>420.60700000000003</v>
      </c>
      <c r="K1462">
        <v>1051.5174999999999</v>
      </c>
      <c r="L1462">
        <v>841.21400000000006</v>
      </c>
      <c r="M1462">
        <v>630.91049999999996</v>
      </c>
      <c r="O1462">
        <v>201907</v>
      </c>
      <c r="P1462">
        <v>201908</v>
      </c>
      <c r="Q1462" s="9">
        <f t="shared" si="46"/>
        <v>0</v>
      </c>
      <c r="R1462">
        <v>2019</v>
      </c>
      <c r="S1462">
        <v>2019</v>
      </c>
      <c r="T1462" t="s">
        <v>281</v>
      </c>
      <c r="U1462" s="14">
        <f t="shared" si="45"/>
        <v>630.91049999999996</v>
      </c>
    </row>
    <row r="1463" spans="1:21" x14ac:dyDescent="0.25">
      <c r="A1463" t="s">
        <v>6</v>
      </c>
      <c r="B1463" t="s">
        <v>7</v>
      </c>
      <c r="C1463" t="s">
        <v>36</v>
      </c>
      <c r="D1463" t="s">
        <v>37</v>
      </c>
      <c r="E1463" t="s">
        <v>10</v>
      </c>
      <c r="F1463" t="s">
        <v>38</v>
      </c>
      <c r="G1463" s="9">
        <v>14916.58</v>
      </c>
      <c r="H1463" s="9">
        <v>2237.4870000000001</v>
      </c>
      <c r="I1463">
        <v>2237.4870000000001</v>
      </c>
      <c r="J1463">
        <v>1491.6579999999999</v>
      </c>
      <c r="K1463">
        <v>3729.145</v>
      </c>
      <c r="L1463">
        <v>2983.3159999999998</v>
      </c>
      <c r="M1463">
        <v>2237.4870000000001</v>
      </c>
      <c r="O1463">
        <v>201907</v>
      </c>
      <c r="P1463">
        <v>201908</v>
      </c>
      <c r="Q1463" s="9">
        <f t="shared" si="46"/>
        <v>0</v>
      </c>
      <c r="R1463">
        <v>2019</v>
      </c>
      <c r="S1463">
        <v>2019</v>
      </c>
      <c r="T1463" t="s">
        <v>281</v>
      </c>
      <c r="U1463" s="14">
        <f t="shared" si="45"/>
        <v>2237.4870000000001</v>
      </c>
    </row>
    <row r="1464" spans="1:21" x14ac:dyDescent="0.25">
      <c r="A1464" t="s">
        <v>6</v>
      </c>
      <c r="B1464" t="s">
        <v>7</v>
      </c>
      <c r="C1464" t="s">
        <v>39</v>
      </c>
      <c r="D1464" t="s">
        <v>40</v>
      </c>
      <c r="E1464" t="s">
        <v>10</v>
      </c>
      <c r="F1464" t="s">
        <v>41</v>
      </c>
      <c r="G1464" s="9">
        <v>0</v>
      </c>
      <c r="H1464" s="9">
        <v>0</v>
      </c>
      <c r="I1464">
        <v>0</v>
      </c>
      <c r="J1464">
        <v>0</v>
      </c>
      <c r="K1464">
        <v>0</v>
      </c>
      <c r="L1464">
        <v>0</v>
      </c>
      <c r="M1464">
        <v>0</v>
      </c>
      <c r="O1464">
        <v>201907</v>
      </c>
      <c r="P1464">
        <v>201908</v>
      </c>
      <c r="Q1464" s="9">
        <f t="shared" si="46"/>
        <v>0</v>
      </c>
      <c r="R1464">
        <v>2019</v>
      </c>
      <c r="S1464">
        <v>2019</v>
      </c>
      <c r="T1464" t="s">
        <v>281</v>
      </c>
      <c r="U1464" s="14">
        <f t="shared" si="45"/>
        <v>0</v>
      </c>
    </row>
    <row r="1465" spans="1:21" x14ac:dyDescent="0.25">
      <c r="A1465" t="s">
        <v>6</v>
      </c>
      <c r="B1465" t="s">
        <v>7</v>
      </c>
      <c r="C1465" t="s">
        <v>42</v>
      </c>
      <c r="D1465" t="s">
        <v>43</v>
      </c>
      <c r="E1465" t="s">
        <v>10</v>
      </c>
      <c r="F1465" t="s">
        <v>44</v>
      </c>
      <c r="G1465" s="9">
        <v>42889.52</v>
      </c>
      <c r="H1465" s="9">
        <v>6433.4279999999999</v>
      </c>
      <c r="I1465">
        <v>6433.4279999999999</v>
      </c>
      <c r="J1465">
        <v>4288.9520000000002</v>
      </c>
      <c r="K1465">
        <v>10722.38</v>
      </c>
      <c r="L1465">
        <v>8577.9040000000005</v>
      </c>
      <c r="M1465">
        <v>6433.4279999999999</v>
      </c>
      <c r="O1465">
        <v>201907</v>
      </c>
      <c r="P1465">
        <v>201908</v>
      </c>
      <c r="Q1465" s="9">
        <f t="shared" si="46"/>
        <v>0</v>
      </c>
      <c r="R1465">
        <v>2019</v>
      </c>
      <c r="S1465">
        <v>2019</v>
      </c>
      <c r="T1465" t="s">
        <v>281</v>
      </c>
      <c r="U1465" s="14">
        <f t="shared" si="45"/>
        <v>6433.4279999999999</v>
      </c>
    </row>
    <row r="1466" spans="1:21" x14ac:dyDescent="0.25">
      <c r="A1466" t="s">
        <v>6</v>
      </c>
      <c r="B1466" t="s">
        <v>7</v>
      </c>
      <c r="C1466" t="s">
        <v>48</v>
      </c>
      <c r="D1466" t="s">
        <v>49</v>
      </c>
      <c r="E1466" t="s">
        <v>10</v>
      </c>
      <c r="F1466" t="s">
        <v>50</v>
      </c>
      <c r="G1466" s="9">
        <v>1412.02</v>
      </c>
      <c r="H1466" s="9">
        <v>211.803</v>
      </c>
      <c r="I1466">
        <v>211.803</v>
      </c>
      <c r="J1466">
        <v>141.202</v>
      </c>
      <c r="K1466">
        <v>353.005</v>
      </c>
      <c r="L1466">
        <v>282.404</v>
      </c>
      <c r="M1466">
        <v>211.803</v>
      </c>
      <c r="N1466" s="9">
        <v>211.803</v>
      </c>
      <c r="O1466">
        <v>201907</v>
      </c>
      <c r="P1466">
        <v>201908</v>
      </c>
      <c r="Q1466" s="9">
        <f t="shared" si="46"/>
        <v>-211.803</v>
      </c>
      <c r="R1466">
        <v>2019</v>
      </c>
      <c r="S1466">
        <v>2019</v>
      </c>
      <c r="T1466" t="s">
        <v>281</v>
      </c>
      <c r="U1466" s="14">
        <f t="shared" si="45"/>
        <v>0</v>
      </c>
    </row>
    <row r="1467" spans="1:21" x14ac:dyDescent="0.25">
      <c r="A1467" t="s">
        <v>6</v>
      </c>
      <c r="B1467" t="s">
        <v>7</v>
      </c>
      <c r="C1467" t="s">
        <v>584</v>
      </c>
      <c r="D1467" t="s">
        <v>585</v>
      </c>
      <c r="E1467" t="s">
        <v>10</v>
      </c>
      <c r="F1467" t="s">
        <v>586</v>
      </c>
      <c r="G1467" s="9">
        <v>26637.52</v>
      </c>
      <c r="H1467" s="9">
        <v>3995.6280000000002</v>
      </c>
      <c r="I1467">
        <v>3995.6280000000002</v>
      </c>
      <c r="J1467">
        <v>2663.752</v>
      </c>
      <c r="K1467">
        <v>6659.38</v>
      </c>
      <c r="L1467">
        <v>5327.5039999999999</v>
      </c>
      <c r="M1467">
        <v>3995.6280000000002</v>
      </c>
      <c r="O1467">
        <v>201907</v>
      </c>
      <c r="P1467">
        <v>201908</v>
      </c>
      <c r="Q1467" s="9">
        <f t="shared" si="46"/>
        <v>0</v>
      </c>
      <c r="R1467">
        <v>2019</v>
      </c>
      <c r="S1467">
        <v>2019</v>
      </c>
      <c r="T1467" t="s">
        <v>281</v>
      </c>
      <c r="U1467" s="14">
        <f t="shared" si="45"/>
        <v>3995.6280000000002</v>
      </c>
    </row>
    <row r="1468" spans="1:21" x14ac:dyDescent="0.25">
      <c r="A1468" t="s">
        <v>6</v>
      </c>
      <c r="B1468" t="s">
        <v>7</v>
      </c>
      <c r="C1468" t="s">
        <v>54</v>
      </c>
      <c r="D1468" t="s">
        <v>55</v>
      </c>
      <c r="E1468" t="s">
        <v>10</v>
      </c>
      <c r="F1468" t="s">
        <v>56</v>
      </c>
      <c r="G1468" s="9">
        <v>127205.29</v>
      </c>
      <c r="H1468" s="9">
        <v>19080.7935</v>
      </c>
      <c r="I1468">
        <v>19080.7935</v>
      </c>
      <c r="J1468">
        <v>12720.529</v>
      </c>
      <c r="K1468">
        <v>31801.322499999998</v>
      </c>
      <c r="L1468">
        <v>25441.058000000001</v>
      </c>
      <c r="M1468">
        <v>19080.7935</v>
      </c>
      <c r="O1468">
        <v>201907</v>
      </c>
      <c r="P1468">
        <v>201908</v>
      </c>
      <c r="Q1468" s="9">
        <f t="shared" si="46"/>
        <v>0</v>
      </c>
      <c r="R1468">
        <v>2019</v>
      </c>
      <c r="S1468">
        <v>2019</v>
      </c>
      <c r="T1468" t="s">
        <v>281</v>
      </c>
      <c r="U1468" s="14">
        <f t="shared" si="45"/>
        <v>19080.7935</v>
      </c>
    </row>
    <row r="1469" spans="1:21" x14ac:dyDescent="0.25">
      <c r="A1469" t="s">
        <v>60</v>
      </c>
      <c r="B1469" t="s">
        <v>61</v>
      </c>
      <c r="C1469" t="s">
        <v>88</v>
      </c>
      <c r="D1469" t="s">
        <v>575</v>
      </c>
      <c r="E1469" t="s">
        <v>10</v>
      </c>
      <c r="F1469" t="s">
        <v>576</v>
      </c>
      <c r="G1469" s="9">
        <v>13896.29</v>
      </c>
      <c r="H1469" s="9">
        <v>2084.4434999999999</v>
      </c>
      <c r="I1469">
        <v>2084.4434999999999</v>
      </c>
      <c r="J1469">
        <v>1389.6289999999999</v>
      </c>
      <c r="K1469">
        <v>3474.0725000000002</v>
      </c>
      <c r="L1469">
        <v>2779.2579999999998</v>
      </c>
      <c r="M1469">
        <v>2084.4434999999999</v>
      </c>
      <c r="O1469">
        <v>201907</v>
      </c>
      <c r="P1469">
        <v>201908</v>
      </c>
      <c r="Q1469" s="9">
        <f t="shared" si="46"/>
        <v>0</v>
      </c>
      <c r="R1469">
        <v>2019</v>
      </c>
      <c r="S1469">
        <v>2019</v>
      </c>
      <c r="T1469" t="s">
        <v>281</v>
      </c>
      <c r="U1469" s="14">
        <f t="shared" si="45"/>
        <v>2084.4434999999999</v>
      </c>
    </row>
    <row r="1470" spans="1:21" x14ac:dyDescent="0.25">
      <c r="A1470" t="s">
        <v>60</v>
      </c>
      <c r="B1470" t="s">
        <v>61</v>
      </c>
      <c r="C1470" t="s">
        <v>62</v>
      </c>
      <c r="D1470" t="s">
        <v>63</v>
      </c>
      <c r="E1470" t="s">
        <v>10</v>
      </c>
      <c r="F1470" t="s">
        <v>64</v>
      </c>
      <c r="G1470" s="9">
        <v>815</v>
      </c>
      <c r="H1470" s="9">
        <v>122.25</v>
      </c>
      <c r="I1470">
        <v>122.25</v>
      </c>
      <c r="J1470">
        <v>81.5</v>
      </c>
      <c r="K1470">
        <v>203.75</v>
      </c>
      <c r="L1470">
        <v>163</v>
      </c>
      <c r="M1470">
        <v>122.25</v>
      </c>
      <c r="O1470">
        <v>201907</v>
      </c>
      <c r="P1470">
        <v>201908</v>
      </c>
      <c r="Q1470" s="9">
        <f t="shared" si="46"/>
        <v>0</v>
      </c>
      <c r="R1470">
        <v>2019</v>
      </c>
      <c r="S1470">
        <v>2019</v>
      </c>
      <c r="T1470" t="s">
        <v>281</v>
      </c>
      <c r="U1470" s="14">
        <f t="shared" si="45"/>
        <v>122.25</v>
      </c>
    </row>
    <row r="1471" spans="1:21" x14ac:dyDescent="0.25">
      <c r="A1471" t="s">
        <v>60</v>
      </c>
      <c r="B1471" t="s">
        <v>61</v>
      </c>
      <c r="C1471" t="s">
        <v>15</v>
      </c>
      <c r="D1471" t="s">
        <v>16</v>
      </c>
      <c r="E1471" t="s">
        <v>10</v>
      </c>
      <c r="F1471" t="s">
        <v>17</v>
      </c>
      <c r="G1471" s="9">
        <v>3450</v>
      </c>
      <c r="H1471" s="9">
        <v>517.5</v>
      </c>
      <c r="I1471">
        <v>517.5</v>
      </c>
      <c r="J1471">
        <v>345</v>
      </c>
      <c r="K1471">
        <v>862.5</v>
      </c>
      <c r="L1471">
        <v>690</v>
      </c>
      <c r="M1471">
        <v>517.5</v>
      </c>
      <c r="N1471" s="9">
        <v>517.5</v>
      </c>
      <c r="O1471">
        <v>201907</v>
      </c>
      <c r="P1471">
        <v>201908</v>
      </c>
      <c r="Q1471" s="9">
        <f t="shared" si="46"/>
        <v>-517.5</v>
      </c>
      <c r="R1471">
        <v>2019</v>
      </c>
      <c r="S1471">
        <v>2019</v>
      </c>
      <c r="T1471" t="s">
        <v>281</v>
      </c>
      <c r="U1471" s="14">
        <f t="shared" si="45"/>
        <v>0</v>
      </c>
    </row>
    <row r="1472" spans="1:21" x14ac:dyDescent="0.25">
      <c r="A1472" t="s">
        <v>60</v>
      </c>
      <c r="B1472" t="s">
        <v>61</v>
      </c>
      <c r="C1472" t="s">
        <v>470</v>
      </c>
      <c r="D1472" t="s">
        <v>483</v>
      </c>
      <c r="E1472" t="s">
        <v>10</v>
      </c>
      <c r="F1472" t="s">
        <v>484</v>
      </c>
      <c r="G1472" s="9">
        <v>993.36</v>
      </c>
      <c r="H1472" s="9">
        <v>149.00399999999999</v>
      </c>
      <c r="I1472">
        <v>149.00399999999999</v>
      </c>
      <c r="J1472">
        <v>99.335999999999999</v>
      </c>
      <c r="K1472">
        <v>248.34</v>
      </c>
      <c r="L1472">
        <v>198.672</v>
      </c>
      <c r="M1472">
        <v>149.00399999999999</v>
      </c>
      <c r="O1472">
        <v>201907</v>
      </c>
      <c r="P1472">
        <v>201908</v>
      </c>
      <c r="Q1472" s="9">
        <f t="shared" si="46"/>
        <v>0</v>
      </c>
      <c r="R1472">
        <v>2019</v>
      </c>
      <c r="S1472">
        <v>2019</v>
      </c>
      <c r="T1472" t="s">
        <v>281</v>
      </c>
      <c r="U1472" s="14">
        <f t="shared" si="45"/>
        <v>149.00399999999999</v>
      </c>
    </row>
    <row r="1473" spans="1:21" x14ac:dyDescent="0.25">
      <c r="A1473" t="s">
        <v>60</v>
      </c>
      <c r="B1473" t="s">
        <v>61</v>
      </c>
      <c r="C1473" t="s">
        <v>446</v>
      </c>
      <c r="D1473" t="s">
        <v>485</v>
      </c>
      <c r="E1473" t="s">
        <v>10</v>
      </c>
      <c r="F1473" t="s">
        <v>486</v>
      </c>
      <c r="G1473" s="9">
        <v>60</v>
      </c>
      <c r="H1473" s="9">
        <v>9</v>
      </c>
      <c r="I1473">
        <v>9</v>
      </c>
      <c r="J1473">
        <v>6</v>
      </c>
      <c r="K1473">
        <v>15</v>
      </c>
      <c r="L1473">
        <v>12</v>
      </c>
      <c r="M1473">
        <v>9</v>
      </c>
      <c r="O1473">
        <v>201907</v>
      </c>
      <c r="P1473">
        <v>201908</v>
      </c>
      <c r="Q1473" s="9">
        <f t="shared" si="46"/>
        <v>0</v>
      </c>
      <c r="R1473">
        <v>2019</v>
      </c>
      <c r="S1473">
        <v>2019</v>
      </c>
      <c r="T1473" t="s">
        <v>281</v>
      </c>
      <c r="U1473" s="14">
        <f t="shared" si="45"/>
        <v>9</v>
      </c>
    </row>
    <row r="1474" spans="1:21" x14ac:dyDescent="0.25">
      <c r="A1474" t="s">
        <v>60</v>
      </c>
      <c r="B1474" t="s">
        <v>61</v>
      </c>
      <c r="C1474" t="s">
        <v>556</v>
      </c>
      <c r="D1474" t="s">
        <v>231</v>
      </c>
      <c r="E1474" t="s">
        <v>10</v>
      </c>
      <c r="F1474" t="s">
        <v>232</v>
      </c>
      <c r="G1474" s="9">
        <v>3165.98</v>
      </c>
      <c r="H1474" s="9">
        <v>474.89699999999999</v>
      </c>
      <c r="I1474">
        <v>474.89699999999999</v>
      </c>
      <c r="J1474">
        <v>316.59800000000001</v>
      </c>
      <c r="K1474">
        <v>791.495</v>
      </c>
      <c r="L1474">
        <v>633.19600000000003</v>
      </c>
      <c r="M1474">
        <v>474.89699999999999</v>
      </c>
      <c r="O1474">
        <v>201907</v>
      </c>
      <c r="P1474">
        <v>201908</v>
      </c>
      <c r="Q1474" s="9">
        <f t="shared" si="46"/>
        <v>0</v>
      </c>
      <c r="R1474">
        <v>2019</v>
      </c>
      <c r="S1474">
        <v>2019</v>
      </c>
      <c r="T1474" t="s">
        <v>281</v>
      </c>
      <c r="U1474" s="14">
        <f t="shared" si="45"/>
        <v>474.89699999999999</v>
      </c>
    </row>
    <row r="1475" spans="1:21" x14ac:dyDescent="0.25">
      <c r="A1475" t="s">
        <v>60</v>
      </c>
      <c r="B1475" t="s">
        <v>61</v>
      </c>
      <c r="C1475" t="s">
        <v>557</v>
      </c>
      <c r="D1475" t="s">
        <v>558</v>
      </c>
      <c r="E1475" t="s">
        <v>10</v>
      </c>
      <c r="F1475" t="s">
        <v>559</v>
      </c>
      <c r="G1475" s="9">
        <v>5938.32</v>
      </c>
      <c r="H1475" s="9">
        <v>890.74800000000005</v>
      </c>
      <c r="I1475">
        <v>890.74800000000005</v>
      </c>
      <c r="J1475">
        <v>593.83199999999999</v>
      </c>
      <c r="K1475">
        <v>1484.58</v>
      </c>
      <c r="L1475">
        <v>1187.664</v>
      </c>
      <c r="M1475">
        <v>890.74800000000005</v>
      </c>
      <c r="O1475">
        <v>201907</v>
      </c>
      <c r="P1475">
        <v>201908</v>
      </c>
      <c r="Q1475" s="9">
        <f t="shared" si="46"/>
        <v>0</v>
      </c>
      <c r="R1475">
        <v>2019</v>
      </c>
      <c r="S1475">
        <v>2019</v>
      </c>
      <c r="T1475" t="s">
        <v>281</v>
      </c>
      <c r="U1475" s="14">
        <f t="shared" ref="U1475:U1538" si="47">H1475+Q1475</f>
        <v>890.74800000000005</v>
      </c>
    </row>
    <row r="1476" spans="1:21" x14ac:dyDescent="0.25">
      <c r="A1476" t="s">
        <v>60</v>
      </c>
      <c r="B1476" t="s">
        <v>61</v>
      </c>
      <c r="C1476" t="s">
        <v>190</v>
      </c>
      <c r="D1476" t="s">
        <v>191</v>
      </c>
      <c r="E1476" t="s">
        <v>10</v>
      </c>
      <c r="F1476" t="s">
        <v>192</v>
      </c>
      <c r="G1476" s="9">
        <v>4374.01</v>
      </c>
      <c r="H1476" s="9">
        <v>656.10149999999999</v>
      </c>
      <c r="I1476">
        <v>656.10149999999999</v>
      </c>
      <c r="J1476">
        <v>437.40100000000001</v>
      </c>
      <c r="K1476">
        <v>1093.5025000000001</v>
      </c>
      <c r="L1476">
        <v>874.80200000000002</v>
      </c>
      <c r="M1476">
        <v>656.10149999999999</v>
      </c>
      <c r="O1476">
        <v>201907</v>
      </c>
      <c r="P1476">
        <v>201908</v>
      </c>
      <c r="Q1476" s="9">
        <f t="shared" si="46"/>
        <v>0</v>
      </c>
      <c r="R1476">
        <v>2019</v>
      </c>
      <c r="S1476">
        <v>2019</v>
      </c>
      <c r="T1476" t="s">
        <v>281</v>
      </c>
      <c r="U1476" s="14">
        <f t="shared" si="47"/>
        <v>656.10149999999999</v>
      </c>
    </row>
    <row r="1477" spans="1:21" x14ac:dyDescent="0.25">
      <c r="A1477" t="s">
        <v>60</v>
      </c>
      <c r="B1477" t="s">
        <v>61</v>
      </c>
      <c r="C1477" t="s">
        <v>24</v>
      </c>
      <c r="D1477" t="s">
        <v>25</v>
      </c>
      <c r="E1477" t="s">
        <v>10</v>
      </c>
      <c r="F1477" t="s">
        <v>26</v>
      </c>
      <c r="G1477" s="9">
        <v>21015.7</v>
      </c>
      <c r="H1477" s="9">
        <v>3152.355</v>
      </c>
      <c r="I1477">
        <v>3152.355</v>
      </c>
      <c r="J1477">
        <v>2101.5700000000002</v>
      </c>
      <c r="K1477">
        <v>5253.9250000000002</v>
      </c>
      <c r="L1477">
        <v>4203.1400000000003</v>
      </c>
      <c r="M1477">
        <v>3152.355</v>
      </c>
      <c r="O1477">
        <v>201907</v>
      </c>
      <c r="P1477">
        <v>201908</v>
      </c>
      <c r="Q1477" s="9">
        <f t="shared" si="46"/>
        <v>0</v>
      </c>
      <c r="R1477">
        <v>2019</v>
      </c>
      <c r="S1477">
        <v>2019</v>
      </c>
      <c r="T1477" t="s">
        <v>281</v>
      </c>
      <c r="U1477" s="14">
        <f t="shared" si="47"/>
        <v>3152.355</v>
      </c>
    </row>
    <row r="1478" spans="1:21" x14ac:dyDescent="0.25">
      <c r="A1478" t="s">
        <v>60</v>
      </c>
      <c r="B1478" t="s">
        <v>61</v>
      </c>
      <c r="C1478" t="s">
        <v>569</v>
      </c>
      <c r="D1478" t="s">
        <v>570</v>
      </c>
      <c r="E1478" t="s">
        <v>10</v>
      </c>
      <c r="F1478" t="s">
        <v>571</v>
      </c>
      <c r="G1478" s="9">
        <v>2932.76</v>
      </c>
      <c r="H1478" s="9">
        <v>439.91399999999999</v>
      </c>
      <c r="I1478">
        <v>439.91399999999999</v>
      </c>
      <c r="J1478">
        <v>293.27600000000001</v>
      </c>
      <c r="K1478">
        <v>733.19</v>
      </c>
      <c r="L1478">
        <v>586.55200000000002</v>
      </c>
      <c r="M1478">
        <v>439.91399999999999</v>
      </c>
      <c r="O1478">
        <v>201907</v>
      </c>
      <c r="P1478">
        <v>201908</v>
      </c>
      <c r="Q1478" s="9">
        <f t="shared" si="46"/>
        <v>0</v>
      </c>
      <c r="R1478">
        <v>2019</v>
      </c>
      <c r="S1478">
        <v>2019</v>
      </c>
      <c r="T1478" t="s">
        <v>281</v>
      </c>
      <c r="U1478" s="14">
        <f t="shared" si="47"/>
        <v>439.91399999999999</v>
      </c>
    </row>
    <row r="1479" spans="1:21" x14ac:dyDescent="0.25">
      <c r="A1479" t="s">
        <v>60</v>
      </c>
      <c r="B1479" t="s">
        <v>61</v>
      </c>
      <c r="C1479" t="s">
        <v>27</v>
      </c>
      <c r="D1479" t="s">
        <v>28</v>
      </c>
      <c r="E1479" t="s">
        <v>10</v>
      </c>
      <c r="F1479" t="s">
        <v>29</v>
      </c>
      <c r="G1479" s="9">
        <v>25448.89</v>
      </c>
      <c r="H1479" s="9">
        <v>3817.3335000000002</v>
      </c>
      <c r="I1479">
        <v>3817.3335000000002</v>
      </c>
      <c r="J1479">
        <v>2544.8890000000001</v>
      </c>
      <c r="K1479">
        <v>6362.2224999999999</v>
      </c>
      <c r="L1479">
        <v>5089.7780000000002</v>
      </c>
      <c r="M1479">
        <v>3817.3335000000002</v>
      </c>
      <c r="O1479">
        <v>201907</v>
      </c>
      <c r="P1479">
        <v>201908</v>
      </c>
      <c r="Q1479" s="9">
        <f t="shared" si="46"/>
        <v>0</v>
      </c>
      <c r="R1479">
        <v>2019</v>
      </c>
      <c r="S1479">
        <v>2019</v>
      </c>
      <c r="T1479" t="s">
        <v>281</v>
      </c>
      <c r="U1479" s="14">
        <f t="shared" si="47"/>
        <v>3817.3335000000002</v>
      </c>
    </row>
    <row r="1480" spans="1:21" x14ac:dyDescent="0.25">
      <c r="A1480" t="s">
        <v>60</v>
      </c>
      <c r="B1480" t="s">
        <v>61</v>
      </c>
      <c r="C1480" t="s">
        <v>542</v>
      </c>
      <c r="D1480" t="s">
        <v>543</v>
      </c>
      <c r="E1480" t="s">
        <v>10</v>
      </c>
      <c r="F1480" t="s">
        <v>544</v>
      </c>
      <c r="G1480" s="9">
        <v>-10941.7</v>
      </c>
      <c r="H1480" s="9">
        <v>-1641.2550000000001</v>
      </c>
      <c r="I1480">
        <v>-1641.2550000000001</v>
      </c>
      <c r="J1480">
        <v>-1094.17</v>
      </c>
      <c r="K1480">
        <v>-2735.4250000000002</v>
      </c>
      <c r="L1480">
        <v>-2188.34</v>
      </c>
      <c r="M1480">
        <v>-1641.2550000000001</v>
      </c>
      <c r="O1480">
        <v>201907</v>
      </c>
      <c r="P1480">
        <v>201908</v>
      </c>
      <c r="Q1480" s="9">
        <f t="shared" si="46"/>
        <v>0</v>
      </c>
      <c r="R1480">
        <v>2019</v>
      </c>
      <c r="S1480">
        <v>2019</v>
      </c>
      <c r="T1480" t="s">
        <v>281</v>
      </c>
      <c r="U1480" s="14">
        <f t="shared" si="47"/>
        <v>-1641.2550000000001</v>
      </c>
    </row>
    <row r="1481" spans="1:21" x14ac:dyDescent="0.25">
      <c r="A1481" t="s">
        <v>60</v>
      </c>
      <c r="B1481" t="s">
        <v>61</v>
      </c>
      <c r="C1481" t="s">
        <v>33</v>
      </c>
      <c r="D1481" t="s">
        <v>34</v>
      </c>
      <c r="E1481" t="s">
        <v>10</v>
      </c>
      <c r="F1481" t="s">
        <v>35</v>
      </c>
      <c r="G1481" s="9">
        <v>4206.04</v>
      </c>
      <c r="H1481" s="9">
        <v>630.90599999999995</v>
      </c>
      <c r="I1481">
        <v>630.90599999999995</v>
      </c>
      <c r="J1481">
        <v>420.60399999999998</v>
      </c>
      <c r="K1481">
        <v>1051.51</v>
      </c>
      <c r="L1481">
        <v>841.20799999999997</v>
      </c>
      <c r="M1481">
        <v>630.90599999999995</v>
      </c>
      <c r="O1481">
        <v>201907</v>
      </c>
      <c r="P1481">
        <v>201908</v>
      </c>
      <c r="Q1481" s="9">
        <f t="shared" ref="Q1481:Q1544" si="48">N1481*-1</f>
        <v>0</v>
      </c>
      <c r="R1481">
        <v>2019</v>
      </c>
      <c r="S1481">
        <v>2019</v>
      </c>
      <c r="T1481" t="s">
        <v>281</v>
      </c>
      <c r="U1481" s="14">
        <f t="shared" si="47"/>
        <v>630.90599999999995</v>
      </c>
    </row>
    <row r="1482" spans="1:21" x14ac:dyDescent="0.25">
      <c r="A1482" t="s">
        <v>60</v>
      </c>
      <c r="B1482" t="s">
        <v>61</v>
      </c>
      <c r="C1482" t="s">
        <v>36</v>
      </c>
      <c r="D1482" t="s">
        <v>37</v>
      </c>
      <c r="E1482" t="s">
        <v>10</v>
      </c>
      <c r="F1482" t="s">
        <v>38</v>
      </c>
      <c r="G1482" s="9">
        <v>14916.59</v>
      </c>
      <c r="H1482" s="9">
        <v>2237.4884999999999</v>
      </c>
      <c r="I1482">
        <v>2237.4884999999999</v>
      </c>
      <c r="J1482">
        <v>1491.6590000000001</v>
      </c>
      <c r="K1482">
        <v>3729.1475</v>
      </c>
      <c r="L1482">
        <v>2983.3180000000002</v>
      </c>
      <c r="M1482">
        <v>2237.4884999999999</v>
      </c>
      <c r="O1482">
        <v>201907</v>
      </c>
      <c r="P1482">
        <v>201908</v>
      </c>
      <c r="Q1482" s="9">
        <f t="shared" si="48"/>
        <v>0</v>
      </c>
      <c r="R1482">
        <v>2019</v>
      </c>
      <c r="S1482">
        <v>2019</v>
      </c>
      <c r="T1482" t="s">
        <v>281</v>
      </c>
      <c r="U1482" s="14">
        <f t="shared" si="47"/>
        <v>2237.4884999999999</v>
      </c>
    </row>
    <row r="1483" spans="1:21" x14ac:dyDescent="0.25">
      <c r="A1483" t="s">
        <v>60</v>
      </c>
      <c r="B1483" t="s">
        <v>61</v>
      </c>
      <c r="C1483" t="s">
        <v>39</v>
      </c>
      <c r="D1483" t="s">
        <v>40</v>
      </c>
      <c r="E1483" t="s">
        <v>10</v>
      </c>
      <c r="F1483" t="s">
        <v>41</v>
      </c>
      <c r="G1483" s="9">
        <v>-0.02</v>
      </c>
      <c r="H1483" s="9">
        <v>-3.0000000000000001E-3</v>
      </c>
      <c r="I1483">
        <v>-3.0000000000000001E-3</v>
      </c>
      <c r="J1483">
        <v>-2E-3</v>
      </c>
      <c r="K1483">
        <v>-5.0000000000000001E-3</v>
      </c>
      <c r="L1483">
        <v>-4.0000000000000001E-3</v>
      </c>
      <c r="M1483">
        <v>-3.0000000000000001E-3</v>
      </c>
      <c r="O1483">
        <v>201907</v>
      </c>
      <c r="P1483">
        <v>201908</v>
      </c>
      <c r="Q1483" s="9">
        <f t="shared" si="48"/>
        <v>0</v>
      </c>
      <c r="R1483">
        <v>2019</v>
      </c>
      <c r="S1483">
        <v>2019</v>
      </c>
      <c r="T1483" t="s">
        <v>281</v>
      </c>
      <c r="U1483" s="14">
        <f t="shared" si="47"/>
        <v>-3.0000000000000001E-3</v>
      </c>
    </row>
    <row r="1484" spans="1:21" x14ac:dyDescent="0.25">
      <c r="A1484" t="s">
        <v>60</v>
      </c>
      <c r="B1484" t="s">
        <v>61</v>
      </c>
      <c r="C1484" t="s">
        <v>42</v>
      </c>
      <c r="D1484" t="s">
        <v>43</v>
      </c>
      <c r="E1484" t="s">
        <v>10</v>
      </c>
      <c r="F1484" t="s">
        <v>44</v>
      </c>
      <c r="G1484" s="9">
        <v>42889.52</v>
      </c>
      <c r="H1484" s="9">
        <v>6433.4279999999999</v>
      </c>
      <c r="I1484">
        <v>6433.4279999999999</v>
      </c>
      <c r="J1484">
        <v>4288.9520000000002</v>
      </c>
      <c r="K1484">
        <v>10722.38</v>
      </c>
      <c r="L1484">
        <v>8577.9040000000005</v>
      </c>
      <c r="M1484">
        <v>6433.4279999999999</v>
      </c>
      <c r="O1484">
        <v>201907</v>
      </c>
      <c r="P1484">
        <v>201908</v>
      </c>
      <c r="Q1484" s="9">
        <f t="shared" si="48"/>
        <v>0</v>
      </c>
      <c r="R1484">
        <v>2019</v>
      </c>
      <c r="S1484">
        <v>2019</v>
      </c>
      <c r="T1484" t="s">
        <v>281</v>
      </c>
      <c r="U1484" s="14">
        <f t="shared" si="47"/>
        <v>6433.4279999999999</v>
      </c>
    </row>
    <row r="1485" spans="1:21" x14ac:dyDescent="0.25">
      <c r="A1485" t="s">
        <v>60</v>
      </c>
      <c r="B1485" t="s">
        <v>61</v>
      </c>
      <c r="C1485" t="s">
        <v>48</v>
      </c>
      <c r="D1485" t="s">
        <v>49</v>
      </c>
      <c r="E1485" t="s">
        <v>10</v>
      </c>
      <c r="F1485" t="s">
        <v>50</v>
      </c>
      <c r="G1485" s="9">
        <v>1412.02</v>
      </c>
      <c r="H1485" s="9">
        <v>211.803</v>
      </c>
      <c r="I1485">
        <v>211.803</v>
      </c>
      <c r="J1485">
        <v>141.202</v>
      </c>
      <c r="K1485">
        <v>353.005</v>
      </c>
      <c r="L1485">
        <v>282.404</v>
      </c>
      <c r="M1485">
        <v>211.803</v>
      </c>
      <c r="N1485" s="9">
        <v>211.803</v>
      </c>
      <c r="O1485">
        <v>201907</v>
      </c>
      <c r="P1485">
        <v>201908</v>
      </c>
      <c r="Q1485" s="9">
        <f t="shared" si="48"/>
        <v>-211.803</v>
      </c>
      <c r="R1485">
        <v>2019</v>
      </c>
      <c r="S1485">
        <v>2019</v>
      </c>
      <c r="T1485" t="s">
        <v>281</v>
      </c>
      <c r="U1485" s="14">
        <f t="shared" si="47"/>
        <v>0</v>
      </c>
    </row>
    <row r="1486" spans="1:21" x14ac:dyDescent="0.25">
      <c r="A1486" t="s">
        <v>60</v>
      </c>
      <c r="B1486" t="s">
        <v>61</v>
      </c>
      <c r="C1486" t="s">
        <v>65</v>
      </c>
      <c r="D1486" t="s">
        <v>66</v>
      </c>
      <c r="E1486" t="s">
        <v>10</v>
      </c>
      <c r="F1486" t="s">
        <v>67</v>
      </c>
      <c r="G1486" s="9">
        <v>8530.07</v>
      </c>
      <c r="H1486" s="9">
        <v>1279.5105000000001</v>
      </c>
      <c r="I1486">
        <v>1279.5105000000001</v>
      </c>
      <c r="J1486">
        <v>853.00699999999995</v>
      </c>
      <c r="K1486">
        <v>2132.5174999999999</v>
      </c>
      <c r="L1486">
        <v>1706.0139999999999</v>
      </c>
      <c r="M1486">
        <v>1279.5105000000001</v>
      </c>
      <c r="O1486">
        <v>201907</v>
      </c>
      <c r="P1486">
        <v>201908</v>
      </c>
      <c r="Q1486" s="9">
        <f t="shared" si="48"/>
        <v>0</v>
      </c>
      <c r="R1486">
        <v>2019</v>
      </c>
      <c r="S1486">
        <v>2019</v>
      </c>
      <c r="T1486" t="s">
        <v>281</v>
      </c>
      <c r="U1486" s="14">
        <f t="shared" si="47"/>
        <v>1279.5105000000001</v>
      </c>
    </row>
    <row r="1487" spans="1:21" x14ac:dyDescent="0.25">
      <c r="A1487" t="s">
        <v>60</v>
      </c>
      <c r="B1487" t="s">
        <v>61</v>
      </c>
      <c r="C1487" t="s">
        <v>550</v>
      </c>
      <c r="D1487" t="s">
        <v>551</v>
      </c>
      <c r="E1487" t="s">
        <v>10</v>
      </c>
      <c r="F1487" t="s">
        <v>552</v>
      </c>
      <c r="G1487" s="9">
        <v>126815.7</v>
      </c>
      <c r="H1487" s="9">
        <v>19022.355</v>
      </c>
      <c r="I1487">
        <v>19022.355</v>
      </c>
      <c r="J1487">
        <v>12681.57</v>
      </c>
      <c r="K1487">
        <v>31703.924999999999</v>
      </c>
      <c r="L1487">
        <v>25363.14</v>
      </c>
      <c r="M1487">
        <v>19022.355</v>
      </c>
      <c r="O1487">
        <v>201907</v>
      </c>
      <c r="P1487">
        <v>201908</v>
      </c>
      <c r="Q1487" s="9">
        <f t="shared" si="48"/>
        <v>0</v>
      </c>
      <c r="R1487">
        <v>2019</v>
      </c>
      <c r="S1487">
        <v>2019</v>
      </c>
      <c r="T1487" t="s">
        <v>281</v>
      </c>
      <c r="U1487" s="14">
        <f t="shared" si="47"/>
        <v>19022.355</v>
      </c>
    </row>
    <row r="1488" spans="1:21" x14ac:dyDescent="0.25">
      <c r="A1488" t="s">
        <v>60</v>
      </c>
      <c r="B1488" t="s">
        <v>61</v>
      </c>
      <c r="C1488" t="s">
        <v>68</v>
      </c>
      <c r="D1488" t="s">
        <v>69</v>
      </c>
      <c r="E1488" t="s">
        <v>10</v>
      </c>
      <c r="F1488" t="s">
        <v>70</v>
      </c>
      <c r="G1488" s="9">
        <v>15405.75</v>
      </c>
      <c r="H1488" s="9">
        <v>2310.8625000000002</v>
      </c>
      <c r="I1488">
        <v>2310.8625000000002</v>
      </c>
      <c r="J1488">
        <v>1540.575</v>
      </c>
      <c r="K1488">
        <v>3851.4375</v>
      </c>
      <c r="L1488">
        <v>3081.15</v>
      </c>
      <c r="M1488">
        <v>2310.8625000000002</v>
      </c>
      <c r="O1488">
        <v>201907</v>
      </c>
      <c r="P1488">
        <v>201908</v>
      </c>
      <c r="Q1488" s="9">
        <f t="shared" si="48"/>
        <v>0</v>
      </c>
      <c r="R1488">
        <v>2019</v>
      </c>
      <c r="S1488">
        <v>2019</v>
      </c>
      <c r="T1488" t="s">
        <v>281</v>
      </c>
      <c r="U1488" s="14">
        <f t="shared" si="47"/>
        <v>2310.8625000000002</v>
      </c>
    </row>
    <row r="1489" spans="1:21" x14ac:dyDescent="0.25">
      <c r="A1489" t="s">
        <v>60</v>
      </c>
      <c r="B1489" t="s">
        <v>61</v>
      </c>
      <c r="C1489" t="s">
        <v>584</v>
      </c>
      <c r="D1489" t="s">
        <v>585</v>
      </c>
      <c r="E1489" t="s">
        <v>10</v>
      </c>
      <c r="F1489" t="s">
        <v>586</v>
      </c>
      <c r="G1489" s="9">
        <v>26637.52</v>
      </c>
      <c r="H1489" s="9">
        <v>3995.6280000000002</v>
      </c>
      <c r="I1489">
        <v>3995.6280000000002</v>
      </c>
      <c r="J1489">
        <v>2663.752</v>
      </c>
      <c r="K1489">
        <v>6659.38</v>
      </c>
      <c r="L1489">
        <v>5327.5039999999999</v>
      </c>
      <c r="M1489">
        <v>3995.6280000000002</v>
      </c>
      <c r="O1489">
        <v>201907</v>
      </c>
      <c r="P1489">
        <v>201908</v>
      </c>
      <c r="Q1489" s="9">
        <f t="shared" si="48"/>
        <v>0</v>
      </c>
      <c r="R1489">
        <v>2019</v>
      </c>
      <c r="S1489">
        <v>2019</v>
      </c>
      <c r="T1489" t="s">
        <v>281</v>
      </c>
      <c r="U1489" s="14">
        <f t="shared" si="47"/>
        <v>3995.6280000000002</v>
      </c>
    </row>
    <row r="1490" spans="1:21" x14ac:dyDescent="0.25">
      <c r="A1490" t="s">
        <v>60</v>
      </c>
      <c r="B1490" t="s">
        <v>61</v>
      </c>
      <c r="C1490" t="s">
        <v>54</v>
      </c>
      <c r="D1490" t="s">
        <v>55</v>
      </c>
      <c r="E1490" t="s">
        <v>10</v>
      </c>
      <c r="F1490" t="s">
        <v>56</v>
      </c>
      <c r="G1490" s="9">
        <v>127205.39</v>
      </c>
      <c r="H1490" s="9">
        <v>19080.808499999999</v>
      </c>
      <c r="I1490">
        <v>19080.808499999999</v>
      </c>
      <c r="J1490">
        <v>12720.539000000001</v>
      </c>
      <c r="K1490">
        <v>31801.3475</v>
      </c>
      <c r="L1490">
        <v>25441.078000000001</v>
      </c>
      <c r="M1490">
        <v>19080.808499999999</v>
      </c>
      <c r="O1490">
        <v>201907</v>
      </c>
      <c r="P1490">
        <v>201908</v>
      </c>
      <c r="Q1490" s="9">
        <f t="shared" si="48"/>
        <v>0</v>
      </c>
      <c r="R1490">
        <v>2019</v>
      </c>
      <c r="S1490">
        <v>2019</v>
      </c>
      <c r="T1490" t="s">
        <v>281</v>
      </c>
      <c r="U1490" s="14">
        <f t="shared" si="47"/>
        <v>19080.808499999999</v>
      </c>
    </row>
    <row r="1491" spans="1:21" x14ac:dyDescent="0.25">
      <c r="A1491" t="s">
        <v>6</v>
      </c>
      <c r="B1491" t="s">
        <v>7</v>
      </c>
      <c r="C1491" t="s">
        <v>15</v>
      </c>
      <c r="D1491" t="s">
        <v>16</v>
      </c>
      <c r="E1491" t="s">
        <v>10</v>
      </c>
      <c r="F1491" t="s">
        <v>17</v>
      </c>
      <c r="G1491" s="9">
        <v>2025</v>
      </c>
      <c r="H1491" s="9">
        <v>303.75</v>
      </c>
      <c r="I1491">
        <v>303.75</v>
      </c>
      <c r="J1491">
        <v>202.5</v>
      </c>
      <c r="K1491">
        <v>506.25</v>
      </c>
      <c r="L1491">
        <v>405</v>
      </c>
      <c r="M1491">
        <v>303.75</v>
      </c>
      <c r="N1491" s="9">
        <v>303.75</v>
      </c>
      <c r="O1491">
        <v>201908</v>
      </c>
      <c r="P1491">
        <v>201909</v>
      </c>
      <c r="Q1491" s="9">
        <f t="shared" si="48"/>
        <v>-303.75</v>
      </c>
      <c r="R1491">
        <v>2019</v>
      </c>
      <c r="S1491">
        <v>2019</v>
      </c>
      <c r="T1491" t="s">
        <v>281</v>
      </c>
      <c r="U1491" s="14">
        <f t="shared" si="47"/>
        <v>0</v>
      </c>
    </row>
    <row r="1492" spans="1:21" x14ac:dyDescent="0.25">
      <c r="A1492" t="s">
        <v>6</v>
      </c>
      <c r="B1492" t="s">
        <v>7</v>
      </c>
      <c r="C1492" t="s">
        <v>556</v>
      </c>
      <c r="D1492" t="s">
        <v>231</v>
      </c>
      <c r="E1492" t="s">
        <v>10</v>
      </c>
      <c r="F1492" t="s">
        <v>232</v>
      </c>
      <c r="G1492" s="9">
        <v>14117.97</v>
      </c>
      <c r="H1492" s="9">
        <v>2117.6954999999998</v>
      </c>
      <c r="I1492">
        <v>2117.6954999999998</v>
      </c>
      <c r="J1492">
        <v>1411.797</v>
      </c>
      <c r="K1492">
        <v>3529.4924999999998</v>
      </c>
      <c r="L1492">
        <v>2823.5940000000001</v>
      </c>
      <c r="M1492">
        <v>2117.6954999999998</v>
      </c>
      <c r="O1492">
        <v>201908</v>
      </c>
      <c r="P1492">
        <v>201909</v>
      </c>
      <c r="Q1492" s="9">
        <f t="shared" si="48"/>
        <v>0</v>
      </c>
      <c r="R1492">
        <v>2019</v>
      </c>
      <c r="S1492">
        <v>2019</v>
      </c>
      <c r="T1492" t="s">
        <v>281</v>
      </c>
      <c r="U1492" s="14">
        <f t="shared" si="47"/>
        <v>2117.6954999999998</v>
      </c>
    </row>
    <row r="1493" spans="1:21" x14ac:dyDescent="0.25">
      <c r="A1493" t="s">
        <v>6</v>
      </c>
      <c r="B1493" t="s">
        <v>7</v>
      </c>
      <c r="C1493" t="s">
        <v>557</v>
      </c>
      <c r="D1493" t="s">
        <v>558</v>
      </c>
      <c r="E1493" t="s">
        <v>10</v>
      </c>
      <c r="F1493" t="s">
        <v>559</v>
      </c>
      <c r="G1493" s="9">
        <v>4424.0600000000004</v>
      </c>
      <c r="H1493" s="9">
        <v>663.60900000000004</v>
      </c>
      <c r="I1493">
        <v>663.60900000000004</v>
      </c>
      <c r="J1493">
        <v>442.40600000000001</v>
      </c>
      <c r="K1493">
        <v>1106.0150000000001</v>
      </c>
      <c r="L1493">
        <v>884.81200000000001</v>
      </c>
      <c r="M1493">
        <v>663.60900000000004</v>
      </c>
      <c r="O1493">
        <v>201908</v>
      </c>
      <c r="P1493">
        <v>201909</v>
      </c>
      <c r="Q1493" s="9">
        <f t="shared" si="48"/>
        <v>0</v>
      </c>
      <c r="R1493">
        <v>2019</v>
      </c>
      <c r="S1493">
        <v>2019</v>
      </c>
      <c r="T1493" t="s">
        <v>281</v>
      </c>
      <c r="U1493" s="14">
        <f t="shared" si="47"/>
        <v>663.60900000000004</v>
      </c>
    </row>
    <row r="1494" spans="1:21" x14ac:dyDescent="0.25">
      <c r="A1494" t="s">
        <v>6</v>
      </c>
      <c r="B1494" t="s">
        <v>7</v>
      </c>
      <c r="C1494" t="s">
        <v>190</v>
      </c>
      <c r="D1494" t="s">
        <v>191</v>
      </c>
      <c r="E1494" t="s">
        <v>10</v>
      </c>
      <c r="F1494" t="s">
        <v>192</v>
      </c>
      <c r="G1494" s="9">
        <v>-2741.21</v>
      </c>
      <c r="H1494" s="9">
        <v>-411.18150000000003</v>
      </c>
      <c r="I1494">
        <v>-411.18150000000003</v>
      </c>
      <c r="J1494">
        <v>-274.12099999999998</v>
      </c>
      <c r="K1494">
        <v>-685.30250000000001</v>
      </c>
      <c r="L1494">
        <v>-548.24199999999996</v>
      </c>
      <c r="M1494">
        <v>-411.18150000000003</v>
      </c>
      <c r="O1494">
        <v>201908</v>
      </c>
      <c r="P1494">
        <v>201909</v>
      </c>
      <c r="Q1494" s="9">
        <f t="shared" si="48"/>
        <v>0</v>
      </c>
      <c r="R1494">
        <v>2019</v>
      </c>
      <c r="S1494">
        <v>2019</v>
      </c>
      <c r="T1494" t="s">
        <v>281</v>
      </c>
      <c r="U1494" s="14">
        <f t="shared" si="47"/>
        <v>-411.18150000000003</v>
      </c>
    </row>
    <row r="1495" spans="1:21" x14ac:dyDescent="0.25">
      <c r="A1495" t="s">
        <v>6</v>
      </c>
      <c r="B1495" t="s">
        <v>7</v>
      </c>
      <c r="C1495" t="s">
        <v>21</v>
      </c>
      <c r="D1495" t="s">
        <v>22</v>
      </c>
      <c r="E1495" t="s">
        <v>10</v>
      </c>
      <c r="F1495" t="s">
        <v>23</v>
      </c>
      <c r="G1495" s="9">
        <v>9728.9500000000007</v>
      </c>
      <c r="H1495" s="9">
        <v>1459.3425</v>
      </c>
      <c r="I1495">
        <v>1459.3425</v>
      </c>
      <c r="J1495">
        <v>972.89499999999998</v>
      </c>
      <c r="K1495">
        <v>2432.2375000000002</v>
      </c>
      <c r="L1495">
        <v>1945.79</v>
      </c>
      <c r="M1495">
        <v>1459.3425</v>
      </c>
      <c r="O1495">
        <v>201908</v>
      </c>
      <c r="P1495">
        <v>201909</v>
      </c>
      <c r="Q1495" s="9">
        <f t="shared" si="48"/>
        <v>0</v>
      </c>
      <c r="R1495">
        <v>2019</v>
      </c>
      <c r="S1495">
        <v>2019</v>
      </c>
      <c r="T1495" t="s">
        <v>281</v>
      </c>
      <c r="U1495" s="14">
        <f t="shared" si="47"/>
        <v>1459.3425</v>
      </c>
    </row>
    <row r="1496" spans="1:21" x14ac:dyDescent="0.25">
      <c r="A1496" t="s">
        <v>6</v>
      </c>
      <c r="B1496" t="s">
        <v>7</v>
      </c>
      <c r="C1496" t="s">
        <v>24</v>
      </c>
      <c r="D1496" t="s">
        <v>25</v>
      </c>
      <c r="E1496" t="s">
        <v>10</v>
      </c>
      <c r="F1496" t="s">
        <v>26</v>
      </c>
      <c r="G1496" s="9">
        <v>5983.29</v>
      </c>
      <c r="H1496" s="9">
        <v>897.49350000000004</v>
      </c>
      <c r="I1496">
        <v>897.49350000000004</v>
      </c>
      <c r="J1496">
        <v>598.32899999999995</v>
      </c>
      <c r="K1496">
        <v>1495.8225</v>
      </c>
      <c r="L1496">
        <v>1196.6579999999999</v>
      </c>
      <c r="M1496">
        <v>897.49350000000004</v>
      </c>
      <c r="O1496">
        <v>201908</v>
      </c>
      <c r="P1496">
        <v>201909</v>
      </c>
      <c r="Q1496" s="9">
        <f t="shared" si="48"/>
        <v>0</v>
      </c>
      <c r="R1496">
        <v>2019</v>
      </c>
      <c r="S1496">
        <v>2019</v>
      </c>
      <c r="T1496" t="s">
        <v>281</v>
      </c>
      <c r="U1496" s="14">
        <f t="shared" si="47"/>
        <v>897.49350000000004</v>
      </c>
    </row>
    <row r="1497" spans="1:21" x14ac:dyDescent="0.25">
      <c r="A1497" t="s">
        <v>6</v>
      </c>
      <c r="B1497" t="s">
        <v>7</v>
      </c>
      <c r="C1497" t="s">
        <v>166</v>
      </c>
      <c r="D1497" t="s">
        <v>347</v>
      </c>
      <c r="E1497" t="s">
        <v>10</v>
      </c>
      <c r="F1497" t="s">
        <v>348</v>
      </c>
      <c r="G1497" s="9">
        <v>1596.1</v>
      </c>
      <c r="H1497" s="9">
        <v>239.41499999999999</v>
      </c>
      <c r="I1497">
        <v>239.41499999999999</v>
      </c>
      <c r="J1497">
        <v>159.61000000000001</v>
      </c>
      <c r="K1497">
        <v>399.02499999999998</v>
      </c>
      <c r="L1497">
        <v>319.22000000000003</v>
      </c>
      <c r="M1497">
        <v>239.41499999999999</v>
      </c>
      <c r="O1497">
        <v>201908</v>
      </c>
      <c r="P1497">
        <v>201909</v>
      </c>
      <c r="Q1497" s="9">
        <f t="shared" si="48"/>
        <v>0</v>
      </c>
      <c r="R1497">
        <v>2019</v>
      </c>
      <c r="S1497">
        <v>2019</v>
      </c>
      <c r="T1497" t="s">
        <v>281</v>
      </c>
      <c r="U1497" s="14">
        <f t="shared" si="47"/>
        <v>239.41499999999999</v>
      </c>
    </row>
    <row r="1498" spans="1:21" x14ac:dyDescent="0.25">
      <c r="A1498" t="s">
        <v>6</v>
      </c>
      <c r="B1498" t="s">
        <v>7</v>
      </c>
      <c r="C1498" t="s">
        <v>560</v>
      </c>
      <c r="D1498" t="s">
        <v>561</v>
      </c>
      <c r="E1498" t="s">
        <v>10</v>
      </c>
      <c r="F1498" t="s">
        <v>562</v>
      </c>
      <c r="G1498" s="9">
        <v>193086.93</v>
      </c>
      <c r="H1498" s="9">
        <v>28963.039499999999</v>
      </c>
      <c r="I1498">
        <v>28963.039499999999</v>
      </c>
      <c r="J1498">
        <v>19308.692999999999</v>
      </c>
      <c r="K1498">
        <v>48271.732499999998</v>
      </c>
      <c r="L1498">
        <v>38617.385999999999</v>
      </c>
      <c r="M1498">
        <v>28963.039499999999</v>
      </c>
      <c r="O1498">
        <v>201908</v>
      </c>
      <c r="P1498">
        <v>201909</v>
      </c>
      <c r="Q1498" s="9">
        <f t="shared" si="48"/>
        <v>0</v>
      </c>
      <c r="R1498">
        <v>2019</v>
      </c>
      <c r="S1498">
        <v>2019</v>
      </c>
      <c r="T1498" t="s">
        <v>281</v>
      </c>
      <c r="U1498" s="14">
        <f t="shared" si="47"/>
        <v>28963.039499999999</v>
      </c>
    </row>
    <row r="1499" spans="1:21" x14ac:dyDescent="0.25">
      <c r="A1499" t="s">
        <v>6</v>
      </c>
      <c r="B1499" t="s">
        <v>7</v>
      </c>
      <c r="C1499" t="s">
        <v>569</v>
      </c>
      <c r="D1499" t="s">
        <v>570</v>
      </c>
      <c r="E1499" t="s">
        <v>10</v>
      </c>
      <c r="F1499" t="s">
        <v>571</v>
      </c>
      <c r="G1499" s="9">
        <v>2801.88</v>
      </c>
      <c r="H1499" s="9">
        <v>420.28199999999998</v>
      </c>
      <c r="I1499">
        <v>420.28199999999998</v>
      </c>
      <c r="J1499">
        <v>280.18799999999999</v>
      </c>
      <c r="K1499">
        <v>700.47</v>
      </c>
      <c r="L1499">
        <v>560.37599999999998</v>
      </c>
      <c r="M1499">
        <v>420.28199999999998</v>
      </c>
      <c r="O1499">
        <v>201908</v>
      </c>
      <c r="P1499">
        <v>201909</v>
      </c>
      <c r="Q1499" s="9">
        <f t="shared" si="48"/>
        <v>0</v>
      </c>
      <c r="R1499">
        <v>2019</v>
      </c>
      <c r="S1499">
        <v>2019</v>
      </c>
      <c r="T1499" t="s">
        <v>281</v>
      </c>
      <c r="U1499" s="14">
        <f t="shared" si="47"/>
        <v>420.28199999999998</v>
      </c>
    </row>
    <row r="1500" spans="1:21" x14ac:dyDescent="0.25">
      <c r="A1500" t="s">
        <v>6</v>
      </c>
      <c r="B1500" t="s">
        <v>7</v>
      </c>
      <c r="C1500" t="s">
        <v>27</v>
      </c>
      <c r="D1500" t="s">
        <v>28</v>
      </c>
      <c r="E1500" t="s">
        <v>10</v>
      </c>
      <c r="F1500" t="s">
        <v>29</v>
      </c>
      <c r="G1500" s="9">
        <v>21018.67</v>
      </c>
      <c r="H1500" s="9">
        <v>3152.8004999999998</v>
      </c>
      <c r="I1500">
        <v>3152.8004999999998</v>
      </c>
      <c r="J1500">
        <v>2101.8670000000002</v>
      </c>
      <c r="K1500">
        <v>5254.6674999999996</v>
      </c>
      <c r="L1500">
        <v>4203.7340000000004</v>
      </c>
      <c r="M1500">
        <v>3152.8004999999998</v>
      </c>
      <c r="O1500">
        <v>201908</v>
      </c>
      <c r="P1500">
        <v>201909</v>
      </c>
      <c r="Q1500" s="9">
        <f t="shared" si="48"/>
        <v>0</v>
      </c>
      <c r="R1500">
        <v>2019</v>
      </c>
      <c r="S1500">
        <v>2019</v>
      </c>
      <c r="T1500" t="s">
        <v>281</v>
      </c>
      <c r="U1500" s="14">
        <f t="shared" si="47"/>
        <v>3152.8004999999998</v>
      </c>
    </row>
    <row r="1501" spans="1:21" x14ac:dyDescent="0.25">
      <c r="A1501" t="s">
        <v>6</v>
      </c>
      <c r="B1501" t="s">
        <v>7</v>
      </c>
      <c r="C1501" t="s">
        <v>553</v>
      </c>
      <c r="D1501" t="s">
        <v>554</v>
      </c>
      <c r="E1501" t="s">
        <v>10</v>
      </c>
      <c r="F1501" t="s">
        <v>555</v>
      </c>
      <c r="G1501" s="9">
        <v>-46136.800000000003</v>
      </c>
      <c r="H1501" s="9">
        <v>-6920.52</v>
      </c>
      <c r="I1501">
        <v>-6920.52</v>
      </c>
      <c r="J1501">
        <v>-4613.68</v>
      </c>
      <c r="K1501">
        <v>-11534.2</v>
      </c>
      <c r="L1501">
        <v>-9227.36</v>
      </c>
      <c r="M1501">
        <v>-6920.52</v>
      </c>
      <c r="O1501">
        <v>201908</v>
      </c>
      <c r="P1501">
        <v>201909</v>
      </c>
      <c r="Q1501" s="9">
        <f t="shared" si="48"/>
        <v>0</v>
      </c>
      <c r="R1501">
        <v>2019</v>
      </c>
      <c r="S1501">
        <v>2019</v>
      </c>
      <c r="T1501" t="s">
        <v>281</v>
      </c>
      <c r="U1501" s="14">
        <f t="shared" si="47"/>
        <v>-6920.52</v>
      </c>
    </row>
    <row r="1502" spans="1:21" x14ac:dyDescent="0.25">
      <c r="A1502" t="s">
        <v>6</v>
      </c>
      <c r="B1502" t="s">
        <v>7</v>
      </c>
      <c r="C1502" t="s">
        <v>30</v>
      </c>
      <c r="D1502" t="s">
        <v>31</v>
      </c>
      <c r="E1502" t="s">
        <v>10</v>
      </c>
      <c r="F1502" t="s">
        <v>32</v>
      </c>
      <c r="G1502" s="9">
        <v>46837.49</v>
      </c>
      <c r="H1502" s="9">
        <v>7025.6234999999997</v>
      </c>
      <c r="I1502">
        <v>7025.6234999999997</v>
      </c>
      <c r="J1502">
        <v>4683.7489999999998</v>
      </c>
      <c r="K1502">
        <v>11709.372499999999</v>
      </c>
      <c r="L1502">
        <v>9367.4979999999996</v>
      </c>
      <c r="M1502">
        <v>7025.6234999999997</v>
      </c>
      <c r="N1502" s="9">
        <v>7025.6234999999997</v>
      </c>
      <c r="O1502">
        <v>201908</v>
      </c>
      <c r="P1502">
        <v>201909</v>
      </c>
      <c r="Q1502" s="9">
        <f t="shared" si="48"/>
        <v>-7025.6234999999997</v>
      </c>
      <c r="R1502">
        <v>2019</v>
      </c>
      <c r="S1502">
        <v>2019</v>
      </c>
      <c r="T1502" t="s">
        <v>281</v>
      </c>
      <c r="U1502" s="14">
        <f t="shared" si="47"/>
        <v>0</v>
      </c>
    </row>
    <row r="1503" spans="1:21" x14ac:dyDescent="0.25">
      <c r="A1503" t="s">
        <v>6</v>
      </c>
      <c r="B1503" t="s">
        <v>7</v>
      </c>
      <c r="C1503" t="s">
        <v>33</v>
      </c>
      <c r="D1503" t="s">
        <v>34</v>
      </c>
      <c r="E1503" t="s">
        <v>10</v>
      </c>
      <c r="F1503" t="s">
        <v>35</v>
      </c>
      <c r="G1503" s="9">
        <v>9948.68</v>
      </c>
      <c r="H1503" s="9">
        <v>1492.3019999999999</v>
      </c>
      <c r="I1503">
        <v>1492.3019999999999</v>
      </c>
      <c r="J1503">
        <v>994.86800000000005</v>
      </c>
      <c r="K1503">
        <v>2487.17</v>
      </c>
      <c r="L1503">
        <v>1989.7360000000001</v>
      </c>
      <c r="M1503">
        <v>1492.3019999999999</v>
      </c>
      <c r="O1503">
        <v>201908</v>
      </c>
      <c r="P1503">
        <v>201909</v>
      </c>
      <c r="Q1503" s="9">
        <f t="shared" si="48"/>
        <v>0</v>
      </c>
      <c r="R1503">
        <v>2019</v>
      </c>
      <c r="S1503">
        <v>2019</v>
      </c>
      <c r="T1503" t="s">
        <v>281</v>
      </c>
      <c r="U1503" s="14">
        <f t="shared" si="47"/>
        <v>1492.3019999999999</v>
      </c>
    </row>
    <row r="1504" spans="1:21" x14ac:dyDescent="0.25">
      <c r="A1504" t="s">
        <v>6</v>
      </c>
      <c r="B1504" t="s">
        <v>7</v>
      </c>
      <c r="C1504" t="s">
        <v>36</v>
      </c>
      <c r="D1504" t="s">
        <v>37</v>
      </c>
      <c r="E1504" t="s">
        <v>10</v>
      </c>
      <c r="F1504" t="s">
        <v>38</v>
      </c>
      <c r="G1504" s="9">
        <v>9372.0499999999993</v>
      </c>
      <c r="H1504" s="9">
        <v>1405.8074999999999</v>
      </c>
      <c r="I1504">
        <v>1405.8074999999999</v>
      </c>
      <c r="J1504">
        <v>937.20500000000004</v>
      </c>
      <c r="K1504">
        <v>2343.0124999999998</v>
      </c>
      <c r="L1504">
        <v>1874.41</v>
      </c>
      <c r="M1504">
        <v>1405.8074999999999</v>
      </c>
      <c r="O1504">
        <v>201908</v>
      </c>
      <c r="P1504">
        <v>201909</v>
      </c>
      <c r="Q1504" s="9">
        <f t="shared" si="48"/>
        <v>0</v>
      </c>
      <c r="R1504">
        <v>2019</v>
      </c>
      <c r="S1504">
        <v>2019</v>
      </c>
      <c r="T1504" t="s">
        <v>281</v>
      </c>
      <c r="U1504" s="14">
        <f t="shared" si="47"/>
        <v>1405.8074999999999</v>
      </c>
    </row>
    <row r="1505" spans="1:21" x14ac:dyDescent="0.25">
      <c r="A1505" t="s">
        <v>6</v>
      </c>
      <c r="B1505" t="s">
        <v>7</v>
      </c>
      <c r="C1505" t="s">
        <v>51</v>
      </c>
      <c r="D1505" t="s">
        <v>52</v>
      </c>
      <c r="E1505" t="s">
        <v>10</v>
      </c>
      <c r="F1505" t="s">
        <v>53</v>
      </c>
      <c r="G1505" s="9">
        <v>37215</v>
      </c>
      <c r="H1505" s="9">
        <v>5582.25</v>
      </c>
      <c r="I1505">
        <v>5582.25</v>
      </c>
      <c r="J1505">
        <v>3721.5</v>
      </c>
      <c r="K1505">
        <v>9303.75</v>
      </c>
      <c r="L1505">
        <v>7443</v>
      </c>
      <c r="M1505">
        <v>5582.25</v>
      </c>
      <c r="O1505">
        <v>201908</v>
      </c>
      <c r="P1505">
        <v>201909</v>
      </c>
      <c r="Q1505" s="9">
        <f t="shared" si="48"/>
        <v>0</v>
      </c>
      <c r="R1505">
        <v>2019</v>
      </c>
      <c r="S1505">
        <v>2019</v>
      </c>
      <c r="T1505" t="s">
        <v>281</v>
      </c>
      <c r="U1505" s="14">
        <f t="shared" si="47"/>
        <v>5582.25</v>
      </c>
    </row>
    <row r="1506" spans="1:21" x14ac:dyDescent="0.25">
      <c r="A1506" t="s">
        <v>6</v>
      </c>
      <c r="B1506" t="s">
        <v>7</v>
      </c>
      <c r="C1506" t="s">
        <v>584</v>
      </c>
      <c r="D1506" t="s">
        <v>585</v>
      </c>
      <c r="E1506" t="s">
        <v>10</v>
      </c>
      <c r="F1506" t="s">
        <v>586</v>
      </c>
      <c r="G1506" s="9">
        <v>-560</v>
      </c>
      <c r="H1506" s="9">
        <v>-84</v>
      </c>
      <c r="I1506">
        <v>-84</v>
      </c>
      <c r="J1506">
        <v>-56</v>
      </c>
      <c r="K1506">
        <v>-140</v>
      </c>
      <c r="L1506">
        <v>-112</v>
      </c>
      <c r="M1506">
        <v>-84</v>
      </c>
      <c r="O1506">
        <v>201908</v>
      </c>
      <c r="P1506">
        <v>201909</v>
      </c>
      <c r="Q1506" s="9">
        <f t="shared" si="48"/>
        <v>0</v>
      </c>
      <c r="R1506">
        <v>2019</v>
      </c>
      <c r="S1506">
        <v>2019</v>
      </c>
      <c r="T1506" t="s">
        <v>281</v>
      </c>
      <c r="U1506" s="14">
        <f t="shared" si="47"/>
        <v>-84</v>
      </c>
    </row>
    <row r="1507" spans="1:21" x14ac:dyDescent="0.25">
      <c r="A1507" t="s">
        <v>6</v>
      </c>
      <c r="B1507" t="s">
        <v>7</v>
      </c>
      <c r="C1507" t="s">
        <v>54</v>
      </c>
      <c r="D1507" t="s">
        <v>55</v>
      </c>
      <c r="E1507" t="s">
        <v>10</v>
      </c>
      <c r="F1507" t="s">
        <v>56</v>
      </c>
      <c r="G1507" s="9">
        <v>602138.05000000005</v>
      </c>
      <c r="H1507" s="9">
        <v>90320.707500000004</v>
      </c>
      <c r="I1507">
        <v>90320.707500000004</v>
      </c>
      <c r="J1507">
        <v>60213.805</v>
      </c>
      <c r="K1507">
        <v>150534.51250000001</v>
      </c>
      <c r="L1507">
        <v>120427.61</v>
      </c>
      <c r="M1507">
        <v>90320.707500000004</v>
      </c>
      <c r="O1507">
        <v>201908</v>
      </c>
      <c r="P1507">
        <v>201909</v>
      </c>
      <c r="Q1507" s="9">
        <f t="shared" si="48"/>
        <v>0</v>
      </c>
      <c r="R1507">
        <v>2019</v>
      </c>
      <c r="S1507">
        <v>2019</v>
      </c>
      <c r="T1507" t="s">
        <v>281</v>
      </c>
      <c r="U1507" s="14">
        <f t="shared" si="47"/>
        <v>90320.707500000004</v>
      </c>
    </row>
    <row r="1508" spans="1:21" x14ac:dyDescent="0.25">
      <c r="A1508" t="s">
        <v>60</v>
      </c>
      <c r="B1508" t="s">
        <v>61</v>
      </c>
      <c r="C1508" t="s">
        <v>62</v>
      </c>
      <c r="D1508" t="s">
        <v>63</v>
      </c>
      <c r="E1508" t="s">
        <v>10</v>
      </c>
      <c r="F1508" t="s">
        <v>64</v>
      </c>
      <c r="G1508" s="9">
        <v>5214</v>
      </c>
      <c r="H1508" s="9">
        <v>782.1</v>
      </c>
      <c r="I1508">
        <v>782.1</v>
      </c>
      <c r="J1508">
        <v>521.4</v>
      </c>
      <c r="K1508">
        <v>1303.5</v>
      </c>
      <c r="L1508">
        <v>1042.8</v>
      </c>
      <c r="M1508">
        <v>782.1</v>
      </c>
      <c r="O1508">
        <v>201908</v>
      </c>
      <c r="P1508">
        <v>201909</v>
      </c>
      <c r="Q1508" s="9">
        <f t="shared" si="48"/>
        <v>0</v>
      </c>
      <c r="R1508">
        <v>2019</v>
      </c>
      <c r="S1508">
        <v>2019</v>
      </c>
      <c r="T1508" t="s">
        <v>281</v>
      </c>
      <c r="U1508" s="14">
        <f t="shared" si="47"/>
        <v>782.1</v>
      </c>
    </row>
    <row r="1509" spans="1:21" x14ac:dyDescent="0.25">
      <c r="A1509" t="s">
        <v>60</v>
      </c>
      <c r="B1509" t="s">
        <v>61</v>
      </c>
      <c r="C1509" t="s">
        <v>15</v>
      </c>
      <c r="D1509" t="s">
        <v>16</v>
      </c>
      <c r="E1509" t="s">
        <v>10</v>
      </c>
      <c r="F1509" t="s">
        <v>17</v>
      </c>
      <c r="G1509" s="9">
        <v>2025</v>
      </c>
      <c r="H1509" s="9">
        <v>303.75</v>
      </c>
      <c r="I1509">
        <v>303.75</v>
      </c>
      <c r="J1509">
        <v>202.5</v>
      </c>
      <c r="K1509">
        <v>506.25</v>
      </c>
      <c r="L1509">
        <v>405</v>
      </c>
      <c r="M1509">
        <v>303.75</v>
      </c>
      <c r="N1509" s="9">
        <v>303.75</v>
      </c>
      <c r="O1509">
        <v>201908</v>
      </c>
      <c r="P1509">
        <v>201909</v>
      </c>
      <c r="Q1509" s="9">
        <f t="shared" si="48"/>
        <v>-303.75</v>
      </c>
      <c r="R1509">
        <v>2019</v>
      </c>
      <c r="S1509">
        <v>2019</v>
      </c>
      <c r="T1509" t="s">
        <v>281</v>
      </c>
      <c r="U1509" s="14">
        <f t="shared" si="47"/>
        <v>0</v>
      </c>
    </row>
    <row r="1510" spans="1:21" x14ac:dyDescent="0.25">
      <c r="A1510" t="s">
        <v>60</v>
      </c>
      <c r="B1510" t="s">
        <v>61</v>
      </c>
      <c r="C1510" t="s">
        <v>556</v>
      </c>
      <c r="D1510" t="s">
        <v>231</v>
      </c>
      <c r="E1510" t="s">
        <v>10</v>
      </c>
      <c r="F1510" t="s">
        <v>232</v>
      </c>
      <c r="G1510" s="9">
        <v>14118.14</v>
      </c>
      <c r="H1510" s="9">
        <v>2117.721</v>
      </c>
      <c r="I1510">
        <v>2117.721</v>
      </c>
      <c r="J1510">
        <v>1411.8140000000001</v>
      </c>
      <c r="K1510">
        <v>3529.5349999999999</v>
      </c>
      <c r="L1510">
        <v>2823.6280000000002</v>
      </c>
      <c r="M1510">
        <v>2117.721</v>
      </c>
      <c r="O1510">
        <v>201908</v>
      </c>
      <c r="P1510">
        <v>201909</v>
      </c>
      <c r="Q1510" s="9">
        <f t="shared" si="48"/>
        <v>0</v>
      </c>
      <c r="R1510">
        <v>2019</v>
      </c>
      <c r="S1510">
        <v>2019</v>
      </c>
      <c r="T1510" t="s">
        <v>281</v>
      </c>
      <c r="U1510" s="14">
        <f t="shared" si="47"/>
        <v>2117.721</v>
      </c>
    </row>
    <row r="1511" spans="1:21" x14ac:dyDescent="0.25">
      <c r="A1511" t="s">
        <v>60</v>
      </c>
      <c r="B1511" t="s">
        <v>61</v>
      </c>
      <c r="C1511" t="s">
        <v>557</v>
      </c>
      <c r="D1511" t="s">
        <v>558</v>
      </c>
      <c r="E1511" t="s">
        <v>10</v>
      </c>
      <c r="F1511" t="s">
        <v>559</v>
      </c>
      <c r="G1511" s="9">
        <v>4424.04</v>
      </c>
      <c r="H1511" s="9">
        <v>663.60599999999999</v>
      </c>
      <c r="I1511">
        <v>663.60599999999999</v>
      </c>
      <c r="J1511">
        <v>442.404</v>
      </c>
      <c r="K1511">
        <v>1106.01</v>
      </c>
      <c r="L1511">
        <v>884.80799999999999</v>
      </c>
      <c r="M1511">
        <v>663.60599999999999</v>
      </c>
      <c r="O1511">
        <v>201908</v>
      </c>
      <c r="P1511">
        <v>201909</v>
      </c>
      <c r="Q1511" s="9">
        <f t="shared" si="48"/>
        <v>0</v>
      </c>
      <c r="R1511">
        <v>2019</v>
      </c>
      <c r="S1511">
        <v>2019</v>
      </c>
      <c r="T1511" t="s">
        <v>281</v>
      </c>
      <c r="U1511" s="14">
        <f t="shared" si="47"/>
        <v>663.60599999999999</v>
      </c>
    </row>
    <row r="1512" spans="1:21" x14ac:dyDescent="0.25">
      <c r="A1512" t="s">
        <v>60</v>
      </c>
      <c r="B1512" t="s">
        <v>61</v>
      </c>
      <c r="C1512" t="s">
        <v>190</v>
      </c>
      <c r="D1512" t="s">
        <v>191</v>
      </c>
      <c r="E1512" t="s">
        <v>10</v>
      </c>
      <c r="F1512" t="s">
        <v>192</v>
      </c>
      <c r="G1512" s="9">
        <v>-2741.19</v>
      </c>
      <c r="H1512" s="9">
        <v>-411.17849999999999</v>
      </c>
      <c r="I1512">
        <v>-411.17849999999999</v>
      </c>
      <c r="J1512">
        <v>-274.11900000000003</v>
      </c>
      <c r="K1512">
        <v>-685.29750000000001</v>
      </c>
      <c r="L1512">
        <v>-548.23800000000006</v>
      </c>
      <c r="M1512">
        <v>-411.17849999999999</v>
      </c>
      <c r="O1512">
        <v>201908</v>
      </c>
      <c r="P1512">
        <v>201909</v>
      </c>
      <c r="Q1512" s="9">
        <f t="shared" si="48"/>
        <v>0</v>
      </c>
      <c r="R1512">
        <v>2019</v>
      </c>
      <c r="S1512">
        <v>2019</v>
      </c>
      <c r="T1512" t="s">
        <v>281</v>
      </c>
      <c r="U1512" s="14">
        <f t="shared" si="47"/>
        <v>-411.17849999999999</v>
      </c>
    </row>
    <row r="1513" spans="1:21" x14ac:dyDescent="0.25">
      <c r="A1513" t="s">
        <v>60</v>
      </c>
      <c r="B1513" t="s">
        <v>61</v>
      </c>
      <c r="C1513" t="s">
        <v>21</v>
      </c>
      <c r="D1513" t="s">
        <v>22</v>
      </c>
      <c r="E1513" t="s">
        <v>10</v>
      </c>
      <c r="F1513" t="s">
        <v>23</v>
      </c>
      <c r="G1513" s="9">
        <v>9728.91</v>
      </c>
      <c r="H1513" s="9">
        <v>1459.3364999999999</v>
      </c>
      <c r="I1513">
        <v>1459.3364999999999</v>
      </c>
      <c r="J1513">
        <v>972.89099999999996</v>
      </c>
      <c r="K1513">
        <v>2432.2275</v>
      </c>
      <c r="L1513">
        <v>1945.7819999999999</v>
      </c>
      <c r="M1513">
        <v>1459.3364999999999</v>
      </c>
      <c r="O1513">
        <v>201908</v>
      </c>
      <c r="P1513">
        <v>201909</v>
      </c>
      <c r="Q1513" s="9">
        <f t="shared" si="48"/>
        <v>0</v>
      </c>
      <c r="R1513">
        <v>2019</v>
      </c>
      <c r="S1513">
        <v>2019</v>
      </c>
      <c r="T1513" t="s">
        <v>281</v>
      </c>
      <c r="U1513" s="14">
        <f t="shared" si="47"/>
        <v>1459.3364999999999</v>
      </c>
    </row>
    <row r="1514" spans="1:21" x14ac:dyDescent="0.25">
      <c r="A1514" t="s">
        <v>60</v>
      </c>
      <c r="B1514" t="s">
        <v>61</v>
      </c>
      <c r="C1514" t="s">
        <v>24</v>
      </c>
      <c r="D1514" t="s">
        <v>25</v>
      </c>
      <c r="E1514" t="s">
        <v>10</v>
      </c>
      <c r="F1514" t="s">
        <v>26</v>
      </c>
      <c r="G1514" s="9">
        <v>5983.29</v>
      </c>
      <c r="H1514" s="9">
        <v>897.49350000000004</v>
      </c>
      <c r="I1514">
        <v>897.49350000000004</v>
      </c>
      <c r="J1514">
        <v>598.32899999999995</v>
      </c>
      <c r="K1514">
        <v>1495.8225</v>
      </c>
      <c r="L1514">
        <v>1196.6579999999999</v>
      </c>
      <c r="M1514">
        <v>897.49350000000004</v>
      </c>
      <c r="O1514">
        <v>201908</v>
      </c>
      <c r="P1514">
        <v>201909</v>
      </c>
      <c r="Q1514" s="9">
        <f t="shared" si="48"/>
        <v>0</v>
      </c>
      <c r="R1514">
        <v>2019</v>
      </c>
      <c r="S1514">
        <v>2019</v>
      </c>
      <c r="T1514" t="s">
        <v>281</v>
      </c>
      <c r="U1514" s="14">
        <f t="shared" si="47"/>
        <v>897.49350000000004</v>
      </c>
    </row>
    <row r="1515" spans="1:21" x14ac:dyDescent="0.25">
      <c r="A1515" t="s">
        <v>60</v>
      </c>
      <c r="B1515" t="s">
        <v>61</v>
      </c>
      <c r="C1515" t="s">
        <v>166</v>
      </c>
      <c r="D1515" t="s">
        <v>347</v>
      </c>
      <c r="E1515" t="s">
        <v>10</v>
      </c>
      <c r="F1515" t="s">
        <v>348</v>
      </c>
      <c r="G1515" s="9">
        <v>1596.1</v>
      </c>
      <c r="H1515" s="9">
        <v>239.41499999999999</v>
      </c>
      <c r="I1515">
        <v>239.41499999999999</v>
      </c>
      <c r="J1515">
        <v>159.61000000000001</v>
      </c>
      <c r="K1515">
        <v>399.02499999999998</v>
      </c>
      <c r="L1515">
        <v>319.22000000000003</v>
      </c>
      <c r="M1515">
        <v>239.41499999999999</v>
      </c>
      <c r="O1515">
        <v>201908</v>
      </c>
      <c r="P1515">
        <v>201909</v>
      </c>
      <c r="Q1515" s="9">
        <f t="shared" si="48"/>
        <v>0</v>
      </c>
      <c r="R1515">
        <v>2019</v>
      </c>
      <c r="S1515">
        <v>2019</v>
      </c>
      <c r="T1515" t="s">
        <v>281</v>
      </c>
      <c r="U1515" s="14">
        <f t="shared" si="47"/>
        <v>239.41499999999999</v>
      </c>
    </row>
    <row r="1516" spans="1:21" x14ac:dyDescent="0.25">
      <c r="A1516" t="s">
        <v>60</v>
      </c>
      <c r="B1516" t="s">
        <v>61</v>
      </c>
      <c r="C1516" t="s">
        <v>560</v>
      </c>
      <c r="D1516" t="s">
        <v>561</v>
      </c>
      <c r="E1516" t="s">
        <v>10</v>
      </c>
      <c r="F1516" t="s">
        <v>562</v>
      </c>
      <c r="G1516" s="9">
        <v>193086.93</v>
      </c>
      <c r="H1516" s="9">
        <v>28963.039499999999</v>
      </c>
      <c r="I1516">
        <v>28963.039499999999</v>
      </c>
      <c r="J1516">
        <v>19308.692999999999</v>
      </c>
      <c r="K1516">
        <v>48271.732499999998</v>
      </c>
      <c r="L1516">
        <v>38617.385999999999</v>
      </c>
      <c r="M1516">
        <v>28963.039499999999</v>
      </c>
      <c r="O1516">
        <v>201908</v>
      </c>
      <c r="P1516">
        <v>201909</v>
      </c>
      <c r="Q1516" s="9">
        <f t="shared" si="48"/>
        <v>0</v>
      </c>
      <c r="R1516">
        <v>2019</v>
      </c>
      <c r="S1516">
        <v>2019</v>
      </c>
      <c r="T1516" t="s">
        <v>281</v>
      </c>
      <c r="U1516" s="14">
        <f t="shared" si="47"/>
        <v>28963.039499999999</v>
      </c>
    </row>
    <row r="1517" spans="1:21" x14ac:dyDescent="0.25">
      <c r="A1517" t="s">
        <v>60</v>
      </c>
      <c r="B1517" t="s">
        <v>61</v>
      </c>
      <c r="C1517" t="s">
        <v>569</v>
      </c>
      <c r="D1517" t="s">
        <v>570</v>
      </c>
      <c r="E1517" t="s">
        <v>10</v>
      </c>
      <c r="F1517" t="s">
        <v>571</v>
      </c>
      <c r="G1517" s="9">
        <v>2801.88</v>
      </c>
      <c r="H1517" s="9">
        <v>420.28199999999998</v>
      </c>
      <c r="I1517">
        <v>420.28199999999998</v>
      </c>
      <c r="J1517">
        <v>280.18799999999999</v>
      </c>
      <c r="K1517">
        <v>700.47</v>
      </c>
      <c r="L1517">
        <v>560.37599999999998</v>
      </c>
      <c r="M1517">
        <v>420.28199999999998</v>
      </c>
      <c r="O1517">
        <v>201908</v>
      </c>
      <c r="P1517">
        <v>201909</v>
      </c>
      <c r="Q1517" s="9">
        <f t="shared" si="48"/>
        <v>0</v>
      </c>
      <c r="R1517">
        <v>2019</v>
      </c>
      <c r="S1517">
        <v>2019</v>
      </c>
      <c r="T1517" t="s">
        <v>281</v>
      </c>
      <c r="U1517" s="14">
        <f t="shared" si="47"/>
        <v>420.28199999999998</v>
      </c>
    </row>
    <row r="1518" spans="1:21" x14ac:dyDescent="0.25">
      <c r="A1518" t="s">
        <v>60</v>
      </c>
      <c r="B1518" t="s">
        <v>61</v>
      </c>
      <c r="C1518" t="s">
        <v>27</v>
      </c>
      <c r="D1518" t="s">
        <v>28</v>
      </c>
      <c r="E1518" t="s">
        <v>10</v>
      </c>
      <c r="F1518" t="s">
        <v>29</v>
      </c>
      <c r="G1518" s="9">
        <v>21018.67</v>
      </c>
      <c r="H1518" s="9">
        <v>3152.8004999999998</v>
      </c>
      <c r="I1518">
        <v>3152.8004999999998</v>
      </c>
      <c r="J1518">
        <v>2101.8670000000002</v>
      </c>
      <c r="K1518">
        <v>5254.6674999999996</v>
      </c>
      <c r="L1518">
        <v>4203.7340000000004</v>
      </c>
      <c r="M1518">
        <v>3152.8004999999998</v>
      </c>
      <c r="O1518">
        <v>201908</v>
      </c>
      <c r="P1518">
        <v>201909</v>
      </c>
      <c r="Q1518" s="9">
        <f t="shared" si="48"/>
        <v>0</v>
      </c>
      <c r="R1518">
        <v>2019</v>
      </c>
      <c r="S1518">
        <v>2019</v>
      </c>
      <c r="T1518" t="s">
        <v>281</v>
      </c>
      <c r="U1518" s="14">
        <f t="shared" si="47"/>
        <v>3152.8004999999998</v>
      </c>
    </row>
    <row r="1519" spans="1:21" x14ac:dyDescent="0.25">
      <c r="A1519" t="s">
        <v>60</v>
      </c>
      <c r="B1519" t="s">
        <v>61</v>
      </c>
      <c r="C1519" t="s">
        <v>30</v>
      </c>
      <c r="D1519" t="s">
        <v>31</v>
      </c>
      <c r="E1519" t="s">
        <v>10</v>
      </c>
      <c r="F1519" t="s">
        <v>32</v>
      </c>
      <c r="G1519" s="9">
        <v>46837.49</v>
      </c>
      <c r="H1519" s="9">
        <v>7025.6234999999997</v>
      </c>
      <c r="I1519">
        <v>7025.6234999999997</v>
      </c>
      <c r="J1519">
        <v>4683.7489999999998</v>
      </c>
      <c r="K1519">
        <v>11709.372499999999</v>
      </c>
      <c r="L1519">
        <v>9367.4979999999996</v>
      </c>
      <c r="M1519">
        <v>7025.6234999999997</v>
      </c>
      <c r="N1519" s="9">
        <v>7025.6234999999997</v>
      </c>
      <c r="O1519">
        <v>201908</v>
      </c>
      <c r="P1519">
        <v>201909</v>
      </c>
      <c r="Q1519" s="9">
        <f t="shared" si="48"/>
        <v>-7025.6234999999997</v>
      </c>
      <c r="R1519">
        <v>2019</v>
      </c>
      <c r="S1519">
        <v>2019</v>
      </c>
      <c r="T1519" t="s">
        <v>281</v>
      </c>
      <c r="U1519" s="14">
        <f t="shared" si="47"/>
        <v>0</v>
      </c>
    </row>
    <row r="1520" spans="1:21" x14ac:dyDescent="0.25">
      <c r="A1520" t="s">
        <v>60</v>
      </c>
      <c r="B1520" t="s">
        <v>61</v>
      </c>
      <c r="C1520" t="s">
        <v>33</v>
      </c>
      <c r="D1520" t="s">
        <v>34</v>
      </c>
      <c r="E1520" t="s">
        <v>10</v>
      </c>
      <c r="F1520" t="s">
        <v>35</v>
      </c>
      <c r="G1520" s="9">
        <v>9948.66</v>
      </c>
      <c r="H1520" s="9">
        <v>1492.299</v>
      </c>
      <c r="I1520">
        <v>1492.299</v>
      </c>
      <c r="J1520">
        <v>994.86599999999999</v>
      </c>
      <c r="K1520">
        <v>2487.165</v>
      </c>
      <c r="L1520">
        <v>1989.732</v>
      </c>
      <c r="M1520">
        <v>1492.299</v>
      </c>
      <c r="O1520">
        <v>201908</v>
      </c>
      <c r="P1520">
        <v>201909</v>
      </c>
      <c r="Q1520" s="9">
        <f t="shared" si="48"/>
        <v>0</v>
      </c>
      <c r="R1520">
        <v>2019</v>
      </c>
      <c r="S1520">
        <v>2019</v>
      </c>
      <c r="T1520" t="s">
        <v>281</v>
      </c>
      <c r="U1520" s="14">
        <f t="shared" si="47"/>
        <v>1492.299</v>
      </c>
    </row>
    <row r="1521" spans="1:21" x14ac:dyDescent="0.25">
      <c r="A1521" t="s">
        <v>60</v>
      </c>
      <c r="B1521" t="s">
        <v>61</v>
      </c>
      <c r="C1521" t="s">
        <v>36</v>
      </c>
      <c r="D1521" t="s">
        <v>37</v>
      </c>
      <c r="E1521" t="s">
        <v>10</v>
      </c>
      <c r="F1521" t="s">
        <v>38</v>
      </c>
      <c r="G1521" s="9">
        <v>9372.0499999999993</v>
      </c>
      <c r="H1521" s="9">
        <v>1405.8074999999999</v>
      </c>
      <c r="I1521">
        <v>1405.8074999999999</v>
      </c>
      <c r="J1521">
        <v>937.20500000000004</v>
      </c>
      <c r="K1521">
        <v>2343.0124999999998</v>
      </c>
      <c r="L1521">
        <v>1874.41</v>
      </c>
      <c r="M1521">
        <v>1405.8074999999999</v>
      </c>
      <c r="O1521">
        <v>201908</v>
      </c>
      <c r="P1521">
        <v>201909</v>
      </c>
      <c r="Q1521" s="9">
        <f t="shared" si="48"/>
        <v>0</v>
      </c>
      <c r="R1521">
        <v>2019</v>
      </c>
      <c r="S1521">
        <v>2019</v>
      </c>
      <c r="T1521" t="s">
        <v>281</v>
      </c>
      <c r="U1521" s="14">
        <f t="shared" si="47"/>
        <v>1405.8074999999999</v>
      </c>
    </row>
    <row r="1522" spans="1:21" x14ac:dyDescent="0.25">
      <c r="A1522" t="s">
        <v>60</v>
      </c>
      <c r="B1522" t="s">
        <v>61</v>
      </c>
      <c r="C1522" t="s">
        <v>51</v>
      </c>
      <c r="D1522" t="s">
        <v>52</v>
      </c>
      <c r="E1522" t="s">
        <v>10</v>
      </c>
      <c r="F1522" t="s">
        <v>53</v>
      </c>
      <c r="G1522" s="9">
        <v>37215</v>
      </c>
      <c r="H1522" s="9">
        <v>5582.25</v>
      </c>
      <c r="I1522">
        <v>5582.25</v>
      </c>
      <c r="J1522">
        <v>3721.5</v>
      </c>
      <c r="K1522">
        <v>9303.75</v>
      </c>
      <c r="L1522">
        <v>7443</v>
      </c>
      <c r="M1522">
        <v>5582.25</v>
      </c>
      <c r="O1522">
        <v>201908</v>
      </c>
      <c r="P1522">
        <v>201909</v>
      </c>
      <c r="Q1522" s="9">
        <f t="shared" si="48"/>
        <v>0</v>
      </c>
      <c r="R1522">
        <v>2019</v>
      </c>
      <c r="S1522">
        <v>2019</v>
      </c>
      <c r="T1522" t="s">
        <v>281</v>
      </c>
      <c r="U1522" s="14">
        <f t="shared" si="47"/>
        <v>5582.25</v>
      </c>
    </row>
    <row r="1523" spans="1:21" x14ac:dyDescent="0.25">
      <c r="A1523" t="s">
        <v>60</v>
      </c>
      <c r="B1523" t="s">
        <v>61</v>
      </c>
      <c r="C1523" t="s">
        <v>65</v>
      </c>
      <c r="D1523" t="s">
        <v>66</v>
      </c>
      <c r="E1523" t="s">
        <v>10</v>
      </c>
      <c r="F1523" t="s">
        <v>67</v>
      </c>
      <c r="G1523" s="9">
        <v>1847.24</v>
      </c>
      <c r="H1523" s="9">
        <v>277.08600000000001</v>
      </c>
      <c r="I1523">
        <v>277.08600000000001</v>
      </c>
      <c r="J1523">
        <v>184.72399999999999</v>
      </c>
      <c r="K1523">
        <v>461.81</v>
      </c>
      <c r="L1523">
        <v>369.44799999999998</v>
      </c>
      <c r="M1523">
        <v>277.08600000000001</v>
      </c>
      <c r="O1523">
        <v>201908</v>
      </c>
      <c r="P1523">
        <v>201909</v>
      </c>
      <c r="Q1523" s="9">
        <f t="shared" si="48"/>
        <v>0</v>
      </c>
      <c r="R1523">
        <v>2019</v>
      </c>
      <c r="S1523">
        <v>2019</v>
      </c>
      <c r="T1523" t="s">
        <v>281</v>
      </c>
      <c r="U1523" s="14">
        <f t="shared" si="47"/>
        <v>277.08600000000001</v>
      </c>
    </row>
    <row r="1524" spans="1:21" x14ac:dyDescent="0.25">
      <c r="A1524" t="s">
        <v>60</v>
      </c>
      <c r="B1524" t="s">
        <v>61</v>
      </c>
      <c r="C1524" t="s">
        <v>550</v>
      </c>
      <c r="D1524" t="s">
        <v>551</v>
      </c>
      <c r="E1524" t="s">
        <v>10</v>
      </c>
      <c r="F1524" t="s">
        <v>552</v>
      </c>
      <c r="G1524" s="9">
        <v>42271.89</v>
      </c>
      <c r="H1524" s="9">
        <v>6340.7834999999995</v>
      </c>
      <c r="I1524">
        <v>6340.7834999999995</v>
      </c>
      <c r="J1524">
        <v>4227.1890000000003</v>
      </c>
      <c r="K1524">
        <v>10567.9725</v>
      </c>
      <c r="L1524">
        <v>8454.3780000000006</v>
      </c>
      <c r="M1524">
        <v>6340.7834999999995</v>
      </c>
      <c r="O1524">
        <v>201908</v>
      </c>
      <c r="P1524">
        <v>201909</v>
      </c>
      <c r="Q1524" s="9">
        <f t="shared" si="48"/>
        <v>0</v>
      </c>
      <c r="R1524">
        <v>2019</v>
      </c>
      <c r="S1524">
        <v>2019</v>
      </c>
      <c r="T1524" t="s">
        <v>281</v>
      </c>
      <c r="U1524" s="14">
        <f t="shared" si="47"/>
        <v>6340.7834999999995</v>
      </c>
    </row>
    <row r="1525" spans="1:21" x14ac:dyDescent="0.25">
      <c r="A1525" t="s">
        <v>60</v>
      </c>
      <c r="B1525" t="s">
        <v>61</v>
      </c>
      <c r="C1525" t="s">
        <v>584</v>
      </c>
      <c r="D1525" t="s">
        <v>585</v>
      </c>
      <c r="E1525" t="s">
        <v>10</v>
      </c>
      <c r="F1525" t="s">
        <v>586</v>
      </c>
      <c r="G1525" s="9">
        <v>-560</v>
      </c>
      <c r="H1525" s="9">
        <v>-84</v>
      </c>
      <c r="I1525">
        <v>-84</v>
      </c>
      <c r="J1525">
        <v>-56</v>
      </c>
      <c r="K1525">
        <v>-140</v>
      </c>
      <c r="L1525">
        <v>-112</v>
      </c>
      <c r="M1525">
        <v>-84</v>
      </c>
      <c r="O1525">
        <v>201908</v>
      </c>
      <c r="P1525">
        <v>201909</v>
      </c>
      <c r="Q1525" s="9">
        <f t="shared" si="48"/>
        <v>0</v>
      </c>
      <c r="R1525">
        <v>2019</v>
      </c>
      <c r="S1525">
        <v>2019</v>
      </c>
      <c r="T1525" t="s">
        <v>281</v>
      </c>
      <c r="U1525" s="14">
        <f t="shared" si="47"/>
        <v>-84</v>
      </c>
    </row>
    <row r="1526" spans="1:21" x14ac:dyDescent="0.25">
      <c r="A1526" t="s">
        <v>60</v>
      </c>
      <c r="B1526" t="s">
        <v>61</v>
      </c>
      <c r="C1526" t="s">
        <v>54</v>
      </c>
      <c r="D1526" t="s">
        <v>55</v>
      </c>
      <c r="E1526" t="s">
        <v>10</v>
      </c>
      <c r="F1526" t="s">
        <v>56</v>
      </c>
      <c r="G1526" s="9">
        <v>602137.97</v>
      </c>
      <c r="H1526" s="9">
        <v>90320.695500000002</v>
      </c>
      <c r="I1526">
        <v>90320.695500000002</v>
      </c>
      <c r="J1526">
        <v>60213.796999999999</v>
      </c>
      <c r="K1526">
        <v>150534.49249999999</v>
      </c>
      <c r="L1526">
        <v>120427.594</v>
      </c>
      <c r="M1526">
        <v>90320.695500000002</v>
      </c>
      <c r="O1526">
        <v>201908</v>
      </c>
      <c r="P1526">
        <v>201909</v>
      </c>
      <c r="Q1526" s="9">
        <f t="shared" si="48"/>
        <v>0</v>
      </c>
      <c r="R1526">
        <v>2019</v>
      </c>
      <c r="S1526">
        <v>2019</v>
      </c>
      <c r="T1526" t="s">
        <v>281</v>
      </c>
      <c r="U1526" s="14">
        <f t="shared" si="47"/>
        <v>90320.695500000002</v>
      </c>
    </row>
    <row r="1527" spans="1:21" x14ac:dyDescent="0.25">
      <c r="A1527" t="s">
        <v>6</v>
      </c>
      <c r="B1527" t="s">
        <v>7</v>
      </c>
      <c r="C1527" t="s">
        <v>136</v>
      </c>
      <c r="D1527" t="s">
        <v>137</v>
      </c>
      <c r="E1527" t="s">
        <v>10</v>
      </c>
      <c r="F1527" t="s">
        <v>138</v>
      </c>
      <c r="G1527" s="9">
        <v>214627.49</v>
      </c>
      <c r="H1527" s="9">
        <v>32194.123500000002</v>
      </c>
      <c r="I1527">
        <v>32194.123500000002</v>
      </c>
      <c r="J1527">
        <v>21462.749</v>
      </c>
      <c r="K1527">
        <v>53656.872499999998</v>
      </c>
      <c r="L1527">
        <v>42925.498</v>
      </c>
      <c r="M1527">
        <v>32194.123500000002</v>
      </c>
      <c r="O1527">
        <v>201909</v>
      </c>
      <c r="P1527">
        <v>201910</v>
      </c>
      <c r="Q1527" s="9">
        <f t="shared" si="48"/>
        <v>0</v>
      </c>
      <c r="R1527">
        <v>2019</v>
      </c>
      <c r="S1527">
        <v>2019</v>
      </c>
      <c r="T1527" t="s">
        <v>281</v>
      </c>
      <c r="U1527" s="14">
        <f t="shared" si="47"/>
        <v>32194.123500000002</v>
      </c>
    </row>
    <row r="1528" spans="1:21" x14ac:dyDescent="0.25">
      <c r="A1528" t="s">
        <v>6</v>
      </c>
      <c r="B1528" t="s">
        <v>7</v>
      </c>
      <c r="C1528" t="s">
        <v>557</v>
      </c>
      <c r="D1528" t="s">
        <v>558</v>
      </c>
      <c r="E1528" t="s">
        <v>10</v>
      </c>
      <c r="F1528" t="s">
        <v>559</v>
      </c>
      <c r="G1528" s="9">
        <v>11337.34</v>
      </c>
      <c r="H1528" s="9">
        <v>1700.6010000000001</v>
      </c>
      <c r="I1528">
        <v>1700.6010000000001</v>
      </c>
      <c r="J1528">
        <v>1133.7339999999999</v>
      </c>
      <c r="K1528">
        <v>2834.335</v>
      </c>
      <c r="L1528">
        <v>2267.4679999999998</v>
      </c>
      <c r="M1528">
        <v>1700.6010000000001</v>
      </c>
      <c r="O1528">
        <v>201909</v>
      </c>
      <c r="P1528">
        <v>201910</v>
      </c>
      <c r="Q1528" s="9">
        <f t="shared" si="48"/>
        <v>0</v>
      </c>
      <c r="R1528">
        <v>2019</v>
      </c>
      <c r="S1528">
        <v>2019</v>
      </c>
      <c r="T1528" t="s">
        <v>281</v>
      </c>
      <c r="U1528" s="14">
        <f t="shared" si="47"/>
        <v>1700.6010000000001</v>
      </c>
    </row>
    <row r="1529" spans="1:21" x14ac:dyDescent="0.25">
      <c r="A1529" t="s">
        <v>6</v>
      </c>
      <c r="B1529" t="s">
        <v>7</v>
      </c>
      <c r="C1529" t="s">
        <v>190</v>
      </c>
      <c r="D1529" t="s">
        <v>191</v>
      </c>
      <c r="E1529" t="s">
        <v>10</v>
      </c>
      <c r="F1529" t="s">
        <v>192</v>
      </c>
      <c r="G1529" s="9">
        <v>357.29</v>
      </c>
      <c r="H1529" s="9">
        <v>53.593499999999999</v>
      </c>
      <c r="I1529">
        <v>53.593499999999999</v>
      </c>
      <c r="J1529">
        <v>35.728999999999999</v>
      </c>
      <c r="K1529">
        <v>89.322500000000005</v>
      </c>
      <c r="L1529">
        <v>71.457999999999998</v>
      </c>
      <c r="M1529">
        <v>53.593499999999999</v>
      </c>
      <c r="O1529">
        <v>201909</v>
      </c>
      <c r="P1529">
        <v>201910</v>
      </c>
      <c r="Q1529" s="9">
        <f t="shared" si="48"/>
        <v>0</v>
      </c>
      <c r="R1529">
        <v>2019</v>
      </c>
      <c r="S1529">
        <v>2019</v>
      </c>
      <c r="T1529" t="s">
        <v>281</v>
      </c>
      <c r="U1529" s="14">
        <f t="shared" si="47"/>
        <v>53.593499999999999</v>
      </c>
    </row>
    <row r="1530" spans="1:21" x14ac:dyDescent="0.25">
      <c r="A1530" t="s">
        <v>6</v>
      </c>
      <c r="B1530" t="s">
        <v>7</v>
      </c>
      <c r="C1530" t="s">
        <v>21</v>
      </c>
      <c r="D1530" t="s">
        <v>22</v>
      </c>
      <c r="E1530" t="s">
        <v>10</v>
      </c>
      <c r="F1530" t="s">
        <v>23</v>
      </c>
      <c r="G1530" s="9">
        <v>20216.21</v>
      </c>
      <c r="H1530" s="9">
        <v>3032.4315000000001</v>
      </c>
      <c r="I1530">
        <v>3032.4315000000001</v>
      </c>
      <c r="J1530">
        <v>2021.6210000000001</v>
      </c>
      <c r="K1530">
        <v>5054.0524999999998</v>
      </c>
      <c r="L1530">
        <v>4043.2420000000002</v>
      </c>
      <c r="M1530">
        <v>3032.4315000000001</v>
      </c>
      <c r="O1530">
        <v>201909</v>
      </c>
      <c r="P1530">
        <v>201910</v>
      </c>
      <c r="Q1530" s="9">
        <f t="shared" si="48"/>
        <v>0</v>
      </c>
      <c r="R1530">
        <v>2019</v>
      </c>
      <c r="S1530">
        <v>2019</v>
      </c>
      <c r="T1530" t="s">
        <v>281</v>
      </c>
      <c r="U1530" s="14">
        <f t="shared" si="47"/>
        <v>3032.4315000000001</v>
      </c>
    </row>
    <row r="1531" spans="1:21" x14ac:dyDescent="0.25">
      <c r="A1531" t="s">
        <v>6</v>
      </c>
      <c r="B1531" t="s">
        <v>7</v>
      </c>
      <c r="C1531" t="s">
        <v>24</v>
      </c>
      <c r="D1531" t="s">
        <v>25</v>
      </c>
      <c r="E1531" t="s">
        <v>10</v>
      </c>
      <c r="F1531" t="s">
        <v>26</v>
      </c>
      <c r="G1531" s="9">
        <v>0</v>
      </c>
      <c r="H1531" s="9">
        <v>0</v>
      </c>
      <c r="I1531">
        <v>0</v>
      </c>
      <c r="J1531">
        <v>0</v>
      </c>
      <c r="K1531">
        <v>0</v>
      </c>
      <c r="L1531">
        <v>0</v>
      </c>
      <c r="M1531">
        <v>0</v>
      </c>
      <c r="O1531">
        <v>201909</v>
      </c>
      <c r="P1531">
        <v>201910</v>
      </c>
      <c r="Q1531" s="9">
        <f t="shared" si="48"/>
        <v>0</v>
      </c>
      <c r="R1531">
        <v>2019</v>
      </c>
      <c r="S1531">
        <v>2019</v>
      </c>
      <c r="T1531" t="s">
        <v>281</v>
      </c>
      <c r="U1531" s="14">
        <f t="shared" si="47"/>
        <v>0</v>
      </c>
    </row>
    <row r="1532" spans="1:21" x14ac:dyDescent="0.25">
      <c r="A1532" t="s">
        <v>6</v>
      </c>
      <c r="B1532" t="s">
        <v>7</v>
      </c>
      <c r="C1532" t="s">
        <v>27</v>
      </c>
      <c r="D1532" t="s">
        <v>28</v>
      </c>
      <c r="E1532" t="s">
        <v>10</v>
      </c>
      <c r="F1532" t="s">
        <v>29</v>
      </c>
      <c r="G1532" s="9">
        <v>55897.36</v>
      </c>
      <c r="H1532" s="9">
        <v>8384.6039999999994</v>
      </c>
      <c r="I1532">
        <v>8384.6039999999994</v>
      </c>
      <c r="J1532">
        <v>5589.7359999999999</v>
      </c>
      <c r="K1532">
        <v>13974.34</v>
      </c>
      <c r="L1532">
        <v>11179.472</v>
      </c>
      <c r="M1532">
        <v>8384.6039999999994</v>
      </c>
      <c r="O1532">
        <v>201909</v>
      </c>
      <c r="P1532">
        <v>201910</v>
      </c>
      <c r="Q1532" s="9">
        <f t="shared" si="48"/>
        <v>0</v>
      </c>
      <c r="R1532">
        <v>2019</v>
      </c>
      <c r="S1532">
        <v>2019</v>
      </c>
      <c r="T1532" t="s">
        <v>281</v>
      </c>
      <c r="U1532" s="14">
        <f t="shared" si="47"/>
        <v>8384.6039999999994</v>
      </c>
    </row>
    <row r="1533" spans="1:21" x14ac:dyDescent="0.25">
      <c r="A1533" t="s">
        <v>6</v>
      </c>
      <c r="B1533" t="s">
        <v>7</v>
      </c>
      <c r="C1533" t="s">
        <v>30</v>
      </c>
      <c r="D1533" t="s">
        <v>31</v>
      </c>
      <c r="E1533" t="s">
        <v>10</v>
      </c>
      <c r="F1533" t="s">
        <v>32</v>
      </c>
      <c r="G1533" s="9">
        <v>46837.49</v>
      </c>
      <c r="H1533" s="9">
        <v>7025.6234999999997</v>
      </c>
      <c r="I1533">
        <v>7025.6234999999997</v>
      </c>
      <c r="J1533">
        <v>4683.7489999999998</v>
      </c>
      <c r="K1533">
        <v>11709.372499999999</v>
      </c>
      <c r="L1533">
        <v>9367.4979999999996</v>
      </c>
      <c r="M1533">
        <v>7025.6234999999997</v>
      </c>
      <c r="N1533" s="9">
        <v>7025.62</v>
      </c>
      <c r="O1533">
        <v>201909</v>
      </c>
      <c r="P1533">
        <v>201910</v>
      </c>
      <c r="Q1533" s="9">
        <f t="shared" si="48"/>
        <v>-7025.62</v>
      </c>
      <c r="R1533">
        <v>2019</v>
      </c>
      <c r="S1533">
        <v>2019</v>
      </c>
      <c r="T1533" t="s">
        <v>281</v>
      </c>
      <c r="U1533" s="14">
        <f t="shared" si="47"/>
        <v>3.4999999998035491E-3</v>
      </c>
    </row>
    <row r="1534" spans="1:21" x14ac:dyDescent="0.25">
      <c r="A1534" t="s">
        <v>6</v>
      </c>
      <c r="B1534" t="s">
        <v>7</v>
      </c>
      <c r="C1534" t="s">
        <v>33</v>
      </c>
      <c r="D1534" t="s">
        <v>34</v>
      </c>
      <c r="E1534" t="s">
        <v>10</v>
      </c>
      <c r="F1534" t="s">
        <v>35</v>
      </c>
      <c r="G1534" s="9">
        <v>24161.19</v>
      </c>
      <c r="H1534" s="9">
        <v>3624.1785</v>
      </c>
      <c r="I1534">
        <v>3624.1785</v>
      </c>
      <c r="J1534">
        <v>2416.1190000000001</v>
      </c>
      <c r="K1534">
        <v>6040.2974999999997</v>
      </c>
      <c r="L1534">
        <v>4832.2380000000003</v>
      </c>
      <c r="M1534">
        <v>3624.1785</v>
      </c>
      <c r="O1534">
        <v>201909</v>
      </c>
      <c r="P1534">
        <v>201910</v>
      </c>
      <c r="Q1534" s="9">
        <f t="shared" si="48"/>
        <v>0</v>
      </c>
      <c r="R1534">
        <v>2019</v>
      </c>
      <c r="S1534">
        <v>2019</v>
      </c>
      <c r="T1534" t="s">
        <v>281</v>
      </c>
      <c r="U1534" s="14">
        <f t="shared" si="47"/>
        <v>3624.1785</v>
      </c>
    </row>
    <row r="1535" spans="1:21" x14ac:dyDescent="0.25">
      <c r="A1535" t="s">
        <v>6</v>
      </c>
      <c r="B1535" t="s">
        <v>7</v>
      </c>
      <c r="C1535" t="s">
        <v>39</v>
      </c>
      <c r="D1535" t="s">
        <v>40</v>
      </c>
      <c r="E1535" t="s">
        <v>10</v>
      </c>
      <c r="F1535" t="s">
        <v>41</v>
      </c>
      <c r="G1535" s="9">
        <v>1997.65</v>
      </c>
      <c r="H1535" s="9">
        <v>299.64749999999998</v>
      </c>
      <c r="I1535">
        <v>299.64749999999998</v>
      </c>
      <c r="J1535">
        <v>199.76499999999999</v>
      </c>
      <c r="K1535">
        <v>499.41250000000002</v>
      </c>
      <c r="L1535">
        <v>399.53</v>
      </c>
      <c r="M1535">
        <v>299.64749999999998</v>
      </c>
      <c r="O1535">
        <v>201909</v>
      </c>
      <c r="P1535">
        <v>201910</v>
      </c>
      <c r="Q1535" s="9">
        <f t="shared" si="48"/>
        <v>0</v>
      </c>
      <c r="R1535">
        <v>2019</v>
      </c>
      <c r="S1535">
        <v>2019</v>
      </c>
      <c r="T1535" t="s">
        <v>281</v>
      </c>
      <c r="U1535" s="14">
        <f t="shared" si="47"/>
        <v>299.64749999999998</v>
      </c>
    </row>
    <row r="1536" spans="1:21" x14ac:dyDescent="0.25">
      <c r="A1536" t="s">
        <v>6</v>
      </c>
      <c r="B1536" t="s">
        <v>7</v>
      </c>
      <c r="C1536" t="s">
        <v>42</v>
      </c>
      <c r="D1536" t="s">
        <v>43</v>
      </c>
      <c r="E1536" t="s">
        <v>10</v>
      </c>
      <c r="F1536" t="s">
        <v>44</v>
      </c>
      <c r="G1536" s="9">
        <v>175</v>
      </c>
      <c r="H1536" s="9">
        <v>26.25</v>
      </c>
      <c r="I1536">
        <v>26.25</v>
      </c>
      <c r="J1536">
        <v>17.5</v>
      </c>
      <c r="K1536">
        <v>43.75</v>
      </c>
      <c r="L1536">
        <v>35</v>
      </c>
      <c r="M1536">
        <v>26.25</v>
      </c>
      <c r="O1536">
        <v>201909</v>
      </c>
      <c r="P1536">
        <v>201910</v>
      </c>
      <c r="Q1536" s="9">
        <f t="shared" si="48"/>
        <v>0</v>
      </c>
      <c r="R1536">
        <v>2019</v>
      </c>
      <c r="S1536">
        <v>2019</v>
      </c>
      <c r="T1536" t="s">
        <v>281</v>
      </c>
      <c r="U1536" s="14">
        <f t="shared" si="47"/>
        <v>26.25</v>
      </c>
    </row>
    <row r="1537" spans="1:21" x14ac:dyDescent="0.25">
      <c r="A1537" t="s">
        <v>6</v>
      </c>
      <c r="B1537" t="s">
        <v>7</v>
      </c>
      <c r="C1537" t="s">
        <v>45</v>
      </c>
      <c r="D1537" t="s">
        <v>46</v>
      </c>
      <c r="E1537" t="s">
        <v>10</v>
      </c>
      <c r="F1537" t="s">
        <v>47</v>
      </c>
      <c r="G1537" s="9">
        <v>33.33</v>
      </c>
      <c r="H1537" s="9">
        <v>4.9995000000000003</v>
      </c>
      <c r="I1537">
        <v>4.9995000000000003</v>
      </c>
      <c r="J1537">
        <v>3.3330000000000002</v>
      </c>
      <c r="K1537">
        <v>8.3324999999999996</v>
      </c>
      <c r="L1537">
        <v>6.6660000000000004</v>
      </c>
      <c r="M1537">
        <v>4.9995000000000003</v>
      </c>
      <c r="O1537">
        <v>201909</v>
      </c>
      <c r="P1537">
        <v>201910</v>
      </c>
      <c r="Q1537" s="9">
        <f t="shared" si="48"/>
        <v>0</v>
      </c>
      <c r="R1537">
        <v>2019</v>
      </c>
      <c r="S1537">
        <v>2019</v>
      </c>
      <c r="T1537" t="s">
        <v>281</v>
      </c>
      <c r="U1537" s="14">
        <f t="shared" si="47"/>
        <v>4.9995000000000003</v>
      </c>
    </row>
    <row r="1538" spans="1:21" x14ac:dyDescent="0.25">
      <c r="A1538" t="s">
        <v>6</v>
      </c>
      <c r="B1538" t="s">
        <v>7</v>
      </c>
      <c r="C1538" t="s">
        <v>76</v>
      </c>
      <c r="D1538" t="s">
        <v>587</v>
      </c>
      <c r="E1538" t="s">
        <v>10</v>
      </c>
      <c r="F1538" t="s">
        <v>588</v>
      </c>
      <c r="G1538" s="9">
        <v>88052.68</v>
      </c>
      <c r="H1538" s="9">
        <v>13207.902</v>
      </c>
      <c r="I1538">
        <v>13207.902</v>
      </c>
      <c r="J1538">
        <v>8805.268</v>
      </c>
      <c r="K1538">
        <v>22013.17</v>
      </c>
      <c r="L1538">
        <v>17610.536</v>
      </c>
      <c r="M1538">
        <v>13207.902</v>
      </c>
      <c r="O1538">
        <v>201909</v>
      </c>
      <c r="P1538">
        <v>201910</v>
      </c>
      <c r="Q1538" s="9">
        <f t="shared" si="48"/>
        <v>0</v>
      </c>
      <c r="R1538">
        <v>2019</v>
      </c>
      <c r="S1538">
        <v>2019</v>
      </c>
      <c r="T1538" t="s">
        <v>281</v>
      </c>
      <c r="U1538" s="14">
        <f t="shared" si="47"/>
        <v>13207.902</v>
      </c>
    </row>
    <row r="1539" spans="1:21" x14ac:dyDescent="0.25">
      <c r="A1539" t="s">
        <v>6</v>
      </c>
      <c r="B1539" t="s">
        <v>7</v>
      </c>
      <c r="C1539" t="s">
        <v>584</v>
      </c>
      <c r="D1539" t="s">
        <v>585</v>
      </c>
      <c r="E1539" t="s">
        <v>10</v>
      </c>
      <c r="F1539" t="s">
        <v>586</v>
      </c>
      <c r="G1539" s="9">
        <v>0</v>
      </c>
      <c r="H1539" s="9">
        <v>0</v>
      </c>
      <c r="I1539">
        <v>0</v>
      </c>
      <c r="J1539">
        <v>0</v>
      </c>
      <c r="K1539">
        <v>0</v>
      </c>
      <c r="L1539">
        <v>0</v>
      </c>
      <c r="M1539">
        <v>0</v>
      </c>
      <c r="O1539">
        <v>201909</v>
      </c>
      <c r="P1539">
        <v>201910</v>
      </c>
      <c r="Q1539" s="9">
        <f t="shared" si="48"/>
        <v>0</v>
      </c>
      <c r="R1539">
        <v>2019</v>
      </c>
      <c r="S1539">
        <v>2019</v>
      </c>
      <c r="T1539" t="s">
        <v>281</v>
      </c>
      <c r="U1539" s="14">
        <f t="shared" ref="U1539:U1602" si="49">H1539+Q1539</f>
        <v>0</v>
      </c>
    </row>
    <row r="1540" spans="1:21" x14ac:dyDescent="0.25">
      <c r="A1540" t="s">
        <v>6</v>
      </c>
      <c r="B1540" t="s">
        <v>7</v>
      </c>
      <c r="C1540" t="s">
        <v>54</v>
      </c>
      <c r="D1540" t="s">
        <v>55</v>
      </c>
      <c r="E1540" t="s">
        <v>10</v>
      </c>
      <c r="F1540" t="s">
        <v>56</v>
      </c>
      <c r="G1540" s="9">
        <v>11129.9</v>
      </c>
      <c r="H1540" s="9">
        <v>1669.4849999999999</v>
      </c>
      <c r="I1540">
        <v>1669.4849999999999</v>
      </c>
      <c r="J1540">
        <v>1112.99</v>
      </c>
      <c r="K1540">
        <v>2782.4749999999999</v>
      </c>
      <c r="L1540">
        <v>2225.98</v>
      </c>
      <c r="M1540">
        <v>1669.4849999999999</v>
      </c>
      <c r="O1540">
        <v>201909</v>
      </c>
      <c r="P1540">
        <v>201910</v>
      </c>
      <c r="Q1540" s="9">
        <f t="shared" si="48"/>
        <v>0</v>
      </c>
      <c r="R1540">
        <v>2019</v>
      </c>
      <c r="S1540">
        <v>2019</v>
      </c>
      <c r="T1540" t="s">
        <v>281</v>
      </c>
      <c r="U1540" s="14">
        <f t="shared" si="49"/>
        <v>1669.4849999999999</v>
      </c>
    </row>
    <row r="1541" spans="1:21" x14ac:dyDescent="0.25">
      <c r="A1541" t="s">
        <v>60</v>
      </c>
      <c r="B1541" t="s">
        <v>61</v>
      </c>
      <c r="C1541" t="s">
        <v>88</v>
      </c>
      <c r="D1541" t="s">
        <v>575</v>
      </c>
      <c r="E1541" t="s">
        <v>10</v>
      </c>
      <c r="F1541" t="s">
        <v>576</v>
      </c>
      <c r="G1541" s="9">
        <v>446307.81</v>
      </c>
      <c r="H1541" s="9">
        <v>66946.171499999997</v>
      </c>
      <c r="I1541">
        <v>66946.171499999997</v>
      </c>
      <c r="J1541">
        <v>44630.781000000003</v>
      </c>
      <c r="K1541">
        <v>111576.9525</v>
      </c>
      <c r="L1541">
        <v>89261.562000000005</v>
      </c>
      <c r="M1541">
        <v>66946.171499999997</v>
      </c>
      <c r="O1541">
        <v>201909</v>
      </c>
      <c r="P1541">
        <v>201910</v>
      </c>
      <c r="Q1541" s="9">
        <f t="shared" si="48"/>
        <v>0</v>
      </c>
      <c r="R1541">
        <v>2019</v>
      </c>
      <c r="S1541">
        <v>2019</v>
      </c>
      <c r="T1541" t="s">
        <v>281</v>
      </c>
      <c r="U1541" s="14">
        <f t="shared" si="49"/>
        <v>66946.171499999997</v>
      </c>
    </row>
    <row r="1542" spans="1:21" x14ac:dyDescent="0.25">
      <c r="A1542" t="s">
        <v>60</v>
      </c>
      <c r="B1542" t="s">
        <v>61</v>
      </c>
      <c r="C1542" t="s">
        <v>62</v>
      </c>
      <c r="D1542" t="s">
        <v>63</v>
      </c>
      <c r="E1542" t="s">
        <v>10</v>
      </c>
      <c r="F1542" t="s">
        <v>64</v>
      </c>
      <c r="G1542" s="9">
        <v>9823.32</v>
      </c>
      <c r="H1542" s="9">
        <v>1473.498</v>
      </c>
      <c r="I1542">
        <v>1473.498</v>
      </c>
      <c r="J1542">
        <v>982.33199999999999</v>
      </c>
      <c r="K1542">
        <v>2455.83</v>
      </c>
      <c r="L1542">
        <v>1964.664</v>
      </c>
      <c r="M1542">
        <v>1473.498</v>
      </c>
      <c r="O1542">
        <v>201909</v>
      </c>
      <c r="P1542">
        <v>201910</v>
      </c>
      <c r="Q1542" s="9">
        <f t="shared" si="48"/>
        <v>0</v>
      </c>
      <c r="R1542">
        <v>2019</v>
      </c>
      <c r="S1542">
        <v>2019</v>
      </c>
      <c r="T1542" t="s">
        <v>281</v>
      </c>
      <c r="U1542" s="14">
        <f t="shared" si="49"/>
        <v>1473.498</v>
      </c>
    </row>
    <row r="1543" spans="1:21" x14ac:dyDescent="0.25">
      <c r="A1543" t="s">
        <v>60</v>
      </c>
      <c r="B1543" t="s">
        <v>61</v>
      </c>
      <c r="C1543" t="s">
        <v>557</v>
      </c>
      <c r="D1543" t="s">
        <v>558</v>
      </c>
      <c r="E1543" t="s">
        <v>10</v>
      </c>
      <c r="F1543" t="s">
        <v>559</v>
      </c>
      <c r="G1543" s="9">
        <v>11337.27</v>
      </c>
      <c r="H1543" s="9">
        <v>1700.5905</v>
      </c>
      <c r="I1543">
        <v>1700.5905</v>
      </c>
      <c r="J1543">
        <v>1133.7270000000001</v>
      </c>
      <c r="K1543">
        <v>2834.3175000000001</v>
      </c>
      <c r="L1543">
        <v>2267.4540000000002</v>
      </c>
      <c r="M1543">
        <v>1700.5905</v>
      </c>
      <c r="O1543">
        <v>201909</v>
      </c>
      <c r="P1543">
        <v>201910</v>
      </c>
      <c r="Q1543" s="9">
        <f t="shared" si="48"/>
        <v>0</v>
      </c>
      <c r="R1543">
        <v>2019</v>
      </c>
      <c r="S1543">
        <v>2019</v>
      </c>
      <c r="T1543" t="s">
        <v>281</v>
      </c>
      <c r="U1543" s="14">
        <f t="shared" si="49"/>
        <v>1700.5905</v>
      </c>
    </row>
    <row r="1544" spans="1:21" x14ac:dyDescent="0.25">
      <c r="A1544" t="s">
        <v>60</v>
      </c>
      <c r="B1544" t="s">
        <v>61</v>
      </c>
      <c r="C1544" t="s">
        <v>190</v>
      </c>
      <c r="D1544" t="s">
        <v>191</v>
      </c>
      <c r="E1544" t="s">
        <v>10</v>
      </c>
      <c r="F1544" t="s">
        <v>192</v>
      </c>
      <c r="G1544" s="9">
        <v>357.29</v>
      </c>
      <c r="H1544" s="9">
        <v>53.593499999999999</v>
      </c>
      <c r="I1544">
        <v>53.593499999999999</v>
      </c>
      <c r="J1544">
        <v>35.728999999999999</v>
      </c>
      <c r="K1544">
        <v>89.322500000000005</v>
      </c>
      <c r="L1544">
        <v>71.457999999999998</v>
      </c>
      <c r="M1544">
        <v>53.593499999999999</v>
      </c>
      <c r="O1544">
        <v>201909</v>
      </c>
      <c r="P1544">
        <v>201910</v>
      </c>
      <c r="Q1544" s="9">
        <f t="shared" si="48"/>
        <v>0</v>
      </c>
      <c r="R1544">
        <v>2019</v>
      </c>
      <c r="S1544">
        <v>2019</v>
      </c>
      <c r="T1544" t="s">
        <v>281</v>
      </c>
      <c r="U1544" s="14">
        <f t="shared" si="49"/>
        <v>53.593499999999999</v>
      </c>
    </row>
    <row r="1545" spans="1:21" x14ac:dyDescent="0.25">
      <c r="A1545" t="s">
        <v>60</v>
      </c>
      <c r="B1545" t="s">
        <v>61</v>
      </c>
      <c r="C1545" t="s">
        <v>21</v>
      </c>
      <c r="D1545" t="s">
        <v>22</v>
      </c>
      <c r="E1545" t="s">
        <v>10</v>
      </c>
      <c r="F1545" t="s">
        <v>23</v>
      </c>
      <c r="G1545" s="9">
        <v>20216.09</v>
      </c>
      <c r="H1545" s="9">
        <v>3032.4135000000001</v>
      </c>
      <c r="I1545">
        <v>3032.4135000000001</v>
      </c>
      <c r="J1545">
        <v>2021.6089999999999</v>
      </c>
      <c r="K1545">
        <v>5054.0225</v>
      </c>
      <c r="L1545">
        <v>4043.2179999999998</v>
      </c>
      <c r="M1545">
        <v>3032.4135000000001</v>
      </c>
      <c r="O1545">
        <v>201909</v>
      </c>
      <c r="P1545">
        <v>201910</v>
      </c>
      <c r="Q1545" s="9">
        <f t="shared" ref="Q1545:Q1608" si="50">N1545*-1</f>
        <v>0</v>
      </c>
      <c r="R1545">
        <v>2019</v>
      </c>
      <c r="S1545">
        <v>2019</v>
      </c>
      <c r="T1545" t="s">
        <v>281</v>
      </c>
      <c r="U1545" s="14">
        <f t="shared" si="49"/>
        <v>3032.4135000000001</v>
      </c>
    </row>
    <row r="1546" spans="1:21" x14ac:dyDescent="0.25">
      <c r="A1546" t="s">
        <v>60</v>
      </c>
      <c r="B1546" t="s">
        <v>61</v>
      </c>
      <c r="C1546" t="s">
        <v>24</v>
      </c>
      <c r="D1546" t="s">
        <v>25</v>
      </c>
      <c r="E1546" t="s">
        <v>10</v>
      </c>
      <c r="F1546" t="s">
        <v>26</v>
      </c>
      <c r="G1546" s="9">
        <v>0</v>
      </c>
      <c r="H1546" s="9">
        <v>0</v>
      </c>
      <c r="I1546">
        <v>0</v>
      </c>
      <c r="J1546">
        <v>0</v>
      </c>
      <c r="K1546">
        <v>0</v>
      </c>
      <c r="L1546">
        <v>0</v>
      </c>
      <c r="M1546">
        <v>0</v>
      </c>
      <c r="O1546">
        <v>201909</v>
      </c>
      <c r="P1546">
        <v>201910</v>
      </c>
      <c r="Q1546" s="9">
        <f t="shared" si="50"/>
        <v>0</v>
      </c>
      <c r="R1546">
        <v>2019</v>
      </c>
      <c r="S1546">
        <v>2019</v>
      </c>
      <c r="T1546" t="s">
        <v>281</v>
      </c>
      <c r="U1546" s="14">
        <f t="shared" si="49"/>
        <v>0</v>
      </c>
    </row>
    <row r="1547" spans="1:21" x14ac:dyDescent="0.25">
      <c r="A1547" t="s">
        <v>60</v>
      </c>
      <c r="B1547" t="s">
        <v>61</v>
      </c>
      <c r="C1547" t="s">
        <v>27</v>
      </c>
      <c r="D1547" t="s">
        <v>28</v>
      </c>
      <c r="E1547" t="s">
        <v>10</v>
      </c>
      <c r="F1547" t="s">
        <v>29</v>
      </c>
      <c r="G1547" s="9">
        <v>55897.36</v>
      </c>
      <c r="H1547" s="9">
        <v>8384.6039999999994</v>
      </c>
      <c r="I1547">
        <v>8384.6039999999994</v>
      </c>
      <c r="J1547">
        <v>5589.7359999999999</v>
      </c>
      <c r="K1547">
        <v>13974.34</v>
      </c>
      <c r="L1547">
        <v>11179.472</v>
      </c>
      <c r="M1547">
        <v>8384.6039999999994</v>
      </c>
      <c r="O1547">
        <v>201909</v>
      </c>
      <c r="P1547">
        <v>201910</v>
      </c>
      <c r="Q1547" s="9">
        <f t="shared" si="50"/>
        <v>0</v>
      </c>
      <c r="R1547">
        <v>2019</v>
      </c>
      <c r="S1547">
        <v>2019</v>
      </c>
      <c r="T1547" t="s">
        <v>281</v>
      </c>
      <c r="U1547" s="14">
        <f t="shared" si="49"/>
        <v>8384.6039999999994</v>
      </c>
    </row>
    <row r="1548" spans="1:21" x14ac:dyDescent="0.25">
      <c r="A1548" t="s">
        <v>60</v>
      </c>
      <c r="B1548" t="s">
        <v>61</v>
      </c>
      <c r="C1548" t="s">
        <v>30</v>
      </c>
      <c r="D1548" t="s">
        <v>31</v>
      </c>
      <c r="E1548" t="s">
        <v>10</v>
      </c>
      <c r="F1548" t="s">
        <v>32</v>
      </c>
      <c r="G1548" s="9">
        <v>46837.49</v>
      </c>
      <c r="H1548" s="9">
        <v>7025.6234999999997</v>
      </c>
      <c r="I1548">
        <v>7025.6234999999997</v>
      </c>
      <c r="J1548">
        <v>4683.7489999999998</v>
      </c>
      <c r="K1548">
        <v>11709.372499999999</v>
      </c>
      <c r="L1548">
        <v>9367.4979999999996</v>
      </c>
      <c r="M1548">
        <v>7025.6234999999997</v>
      </c>
      <c r="N1548" s="9">
        <v>7025.62</v>
      </c>
      <c r="O1548">
        <v>201909</v>
      </c>
      <c r="P1548">
        <v>201910</v>
      </c>
      <c r="Q1548" s="9">
        <f t="shared" si="50"/>
        <v>-7025.62</v>
      </c>
      <c r="R1548">
        <v>2019</v>
      </c>
      <c r="S1548">
        <v>2019</v>
      </c>
      <c r="T1548" t="s">
        <v>281</v>
      </c>
      <c r="U1548" s="14">
        <f t="shared" si="49"/>
        <v>3.4999999998035491E-3</v>
      </c>
    </row>
    <row r="1549" spans="1:21" x14ac:dyDescent="0.25">
      <c r="A1549" t="s">
        <v>60</v>
      </c>
      <c r="B1549" t="s">
        <v>61</v>
      </c>
      <c r="C1549" t="s">
        <v>33</v>
      </c>
      <c r="D1549" t="s">
        <v>34</v>
      </c>
      <c r="E1549" t="s">
        <v>10</v>
      </c>
      <c r="F1549" t="s">
        <v>35</v>
      </c>
      <c r="G1549" s="9">
        <v>24161.11</v>
      </c>
      <c r="H1549" s="9">
        <v>3624.1664999999998</v>
      </c>
      <c r="I1549">
        <v>3624.1664999999998</v>
      </c>
      <c r="J1549">
        <v>2416.1109999999999</v>
      </c>
      <c r="K1549">
        <v>6040.2775000000001</v>
      </c>
      <c r="L1549">
        <v>4832.2219999999998</v>
      </c>
      <c r="M1549">
        <v>3624.1664999999998</v>
      </c>
      <c r="O1549">
        <v>201909</v>
      </c>
      <c r="P1549">
        <v>201910</v>
      </c>
      <c r="Q1549" s="9">
        <f t="shared" si="50"/>
        <v>0</v>
      </c>
      <c r="R1549">
        <v>2019</v>
      </c>
      <c r="S1549">
        <v>2019</v>
      </c>
      <c r="T1549" t="s">
        <v>281</v>
      </c>
      <c r="U1549" s="14">
        <f t="shared" si="49"/>
        <v>3624.1664999999998</v>
      </c>
    </row>
    <row r="1550" spans="1:21" x14ac:dyDescent="0.25">
      <c r="A1550" t="s">
        <v>60</v>
      </c>
      <c r="B1550" t="s">
        <v>61</v>
      </c>
      <c r="C1550" t="s">
        <v>39</v>
      </c>
      <c r="D1550" t="s">
        <v>40</v>
      </c>
      <c r="E1550" t="s">
        <v>10</v>
      </c>
      <c r="F1550" t="s">
        <v>41</v>
      </c>
      <c r="G1550" s="9">
        <v>1997.65</v>
      </c>
      <c r="H1550" s="9">
        <v>299.64749999999998</v>
      </c>
      <c r="I1550">
        <v>299.64749999999998</v>
      </c>
      <c r="J1550">
        <v>199.76499999999999</v>
      </c>
      <c r="K1550">
        <v>499.41250000000002</v>
      </c>
      <c r="L1550">
        <v>399.53</v>
      </c>
      <c r="M1550">
        <v>299.64749999999998</v>
      </c>
      <c r="O1550">
        <v>201909</v>
      </c>
      <c r="P1550">
        <v>201910</v>
      </c>
      <c r="Q1550" s="9">
        <f t="shared" si="50"/>
        <v>0</v>
      </c>
      <c r="R1550">
        <v>2019</v>
      </c>
      <c r="S1550">
        <v>2019</v>
      </c>
      <c r="T1550" t="s">
        <v>281</v>
      </c>
      <c r="U1550" s="14">
        <f t="shared" si="49"/>
        <v>299.64749999999998</v>
      </c>
    </row>
    <row r="1551" spans="1:21" x14ac:dyDescent="0.25">
      <c r="A1551" t="s">
        <v>60</v>
      </c>
      <c r="B1551" t="s">
        <v>61</v>
      </c>
      <c r="C1551" t="s">
        <v>42</v>
      </c>
      <c r="D1551" t="s">
        <v>43</v>
      </c>
      <c r="E1551" t="s">
        <v>10</v>
      </c>
      <c r="F1551" t="s">
        <v>44</v>
      </c>
      <c r="G1551" s="9">
        <v>175</v>
      </c>
      <c r="H1551" s="9">
        <v>26.25</v>
      </c>
      <c r="I1551">
        <v>26.25</v>
      </c>
      <c r="J1551">
        <v>17.5</v>
      </c>
      <c r="K1551">
        <v>43.75</v>
      </c>
      <c r="L1551">
        <v>35</v>
      </c>
      <c r="M1551">
        <v>26.25</v>
      </c>
      <c r="O1551">
        <v>201909</v>
      </c>
      <c r="P1551">
        <v>201910</v>
      </c>
      <c r="Q1551" s="9">
        <f t="shared" si="50"/>
        <v>0</v>
      </c>
      <c r="R1551">
        <v>2019</v>
      </c>
      <c r="S1551">
        <v>2019</v>
      </c>
      <c r="T1551" t="s">
        <v>281</v>
      </c>
      <c r="U1551" s="14">
        <f t="shared" si="49"/>
        <v>26.25</v>
      </c>
    </row>
    <row r="1552" spans="1:21" x14ac:dyDescent="0.25">
      <c r="A1552" t="s">
        <v>60</v>
      </c>
      <c r="B1552" t="s">
        <v>61</v>
      </c>
      <c r="C1552" t="s">
        <v>45</v>
      </c>
      <c r="D1552" t="s">
        <v>46</v>
      </c>
      <c r="E1552" t="s">
        <v>10</v>
      </c>
      <c r="F1552" t="s">
        <v>47</v>
      </c>
      <c r="G1552" s="9">
        <v>33.32</v>
      </c>
      <c r="H1552" s="9">
        <v>4.9980000000000002</v>
      </c>
      <c r="I1552">
        <v>4.9980000000000002</v>
      </c>
      <c r="J1552">
        <v>3.3319999999999999</v>
      </c>
      <c r="K1552">
        <v>8.33</v>
      </c>
      <c r="L1552">
        <v>6.6639999999999997</v>
      </c>
      <c r="M1552">
        <v>4.9980000000000002</v>
      </c>
      <c r="O1552">
        <v>201909</v>
      </c>
      <c r="P1552">
        <v>201910</v>
      </c>
      <c r="Q1552" s="9">
        <f t="shared" si="50"/>
        <v>0</v>
      </c>
      <c r="R1552">
        <v>2019</v>
      </c>
      <c r="S1552">
        <v>2019</v>
      </c>
      <c r="T1552" t="s">
        <v>281</v>
      </c>
      <c r="U1552" s="14">
        <f t="shared" si="49"/>
        <v>4.9980000000000002</v>
      </c>
    </row>
    <row r="1553" spans="1:21" x14ac:dyDescent="0.25">
      <c r="A1553" t="s">
        <v>60</v>
      </c>
      <c r="B1553" t="s">
        <v>61</v>
      </c>
      <c r="C1553" t="s">
        <v>109</v>
      </c>
      <c r="D1553" t="s">
        <v>589</v>
      </c>
      <c r="E1553" t="s">
        <v>10</v>
      </c>
      <c r="F1553" t="s">
        <v>590</v>
      </c>
      <c r="G1553" s="9">
        <v>100000</v>
      </c>
      <c r="H1553" s="9">
        <v>15000</v>
      </c>
      <c r="I1553">
        <v>15000</v>
      </c>
      <c r="J1553">
        <v>10000</v>
      </c>
      <c r="K1553">
        <v>25000</v>
      </c>
      <c r="L1553">
        <v>20000</v>
      </c>
      <c r="M1553">
        <v>15000</v>
      </c>
      <c r="O1553">
        <v>201909</v>
      </c>
      <c r="P1553">
        <v>201910</v>
      </c>
      <c r="Q1553" s="9">
        <f t="shared" si="50"/>
        <v>0</v>
      </c>
      <c r="R1553">
        <v>2019</v>
      </c>
      <c r="S1553">
        <v>2019</v>
      </c>
      <c r="T1553" t="s">
        <v>281</v>
      </c>
      <c r="U1553" s="14">
        <f t="shared" si="49"/>
        <v>15000</v>
      </c>
    </row>
    <row r="1554" spans="1:21" x14ac:dyDescent="0.25">
      <c r="A1554" t="s">
        <v>60</v>
      </c>
      <c r="B1554" t="s">
        <v>61</v>
      </c>
      <c r="C1554" t="s">
        <v>550</v>
      </c>
      <c r="D1554" t="s">
        <v>551</v>
      </c>
      <c r="E1554" t="s">
        <v>10</v>
      </c>
      <c r="F1554" t="s">
        <v>552</v>
      </c>
      <c r="G1554" s="9">
        <v>0</v>
      </c>
      <c r="H1554" s="9">
        <v>0</v>
      </c>
      <c r="I1554">
        <v>0</v>
      </c>
      <c r="J1554">
        <v>0</v>
      </c>
      <c r="K1554">
        <v>0</v>
      </c>
      <c r="L1554">
        <v>0</v>
      </c>
      <c r="M1554">
        <v>0</v>
      </c>
      <c r="O1554">
        <v>201909</v>
      </c>
      <c r="P1554">
        <v>201910</v>
      </c>
      <c r="Q1554" s="9">
        <f t="shared" si="50"/>
        <v>0</v>
      </c>
      <c r="R1554">
        <v>2019</v>
      </c>
      <c r="S1554">
        <v>2019</v>
      </c>
      <c r="T1554" t="s">
        <v>281</v>
      </c>
      <c r="U1554" s="14">
        <f t="shared" si="49"/>
        <v>0</v>
      </c>
    </row>
    <row r="1555" spans="1:21" x14ac:dyDescent="0.25">
      <c r="A1555" t="s">
        <v>60</v>
      </c>
      <c r="B1555" t="s">
        <v>61</v>
      </c>
      <c r="C1555" t="s">
        <v>68</v>
      </c>
      <c r="D1555" t="s">
        <v>69</v>
      </c>
      <c r="E1555" t="s">
        <v>10</v>
      </c>
      <c r="F1555" t="s">
        <v>70</v>
      </c>
      <c r="G1555" s="9">
        <v>12452.98</v>
      </c>
      <c r="H1555" s="9">
        <v>1867.9469999999999</v>
      </c>
      <c r="I1555">
        <v>1867.9469999999999</v>
      </c>
      <c r="J1555">
        <v>1245.298</v>
      </c>
      <c r="K1555">
        <v>3113.2449999999999</v>
      </c>
      <c r="L1555">
        <v>2490.596</v>
      </c>
      <c r="M1555">
        <v>1867.9469999999999</v>
      </c>
      <c r="O1555">
        <v>201909</v>
      </c>
      <c r="P1555">
        <v>201910</v>
      </c>
      <c r="Q1555" s="9">
        <f t="shared" si="50"/>
        <v>0</v>
      </c>
      <c r="R1555">
        <v>2019</v>
      </c>
      <c r="S1555">
        <v>2019</v>
      </c>
      <c r="T1555" t="s">
        <v>281</v>
      </c>
      <c r="U1555" s="14">
        <f t="shared" si="49"/>
        <v>1867.9469999999999</v>
      </c>
    </row>
    <row r="1556" spans="1:21" x14ac:dyDescent="0.25">
      <c r="A1556" t="s">
        <v>60</v>
      </c>
      <c r="B1556" t="s">
        <v>61</v>
      </c>
      <c r="C1556" t="s">
        <v>584</v>
      </c>
      <c r="D1556" t="s">
        <v>585</v>
      </c>
      <c r="E1556" t="s">
        <v>10</v>
      </c>
      <c r="F1556" t="s">
        <v>586</v>
      </c>
      <c r="G1556" s="9">
        <v>0</v>
      </c>
      <c r="H1556" s="9">
        <v>0</v>
      </c>
      <c r="I1556">
        <v>0</v>
      </c>
      <c r="J1556">
        <v>0</v>
      </c>
      <c r="K1556">
        <v>0</v>
      </c>
      <c r="L1556">
        <v>0</v>
      </c>
      <c r="M1556">
        <v>0</v>
      </c>
      <c r="O1556">
        <v>201909</v>
      </c>
      <c r="P1556">
        <v>201910</v>
      </c>
      <c r="Q1556" s="9">
        <f t="shared" si="50"/>
        <v>0</v>
      </c>
      <c r="R1556">
        <v>2019</v>
      </c>
      <c r="S1556">
        <v>2019</v>
      </c>
      <c r="T1556" t="s">
        <v>281</v>
      </c>
      <c r="U1556" s="14">
        <f t="shared" si="49"/>
        <v>0</v>
      </c>
    </row>
    <row r="1557" spans="1:21" x14ac:dyDescent="0.25">
      <c r="A1557" t="s">
        <v>60</v>
      </c>
      <c r="B1557" t="s">
        <v>61</v>
      </c>
      <c r="C1557" t="s">
        <v>54</v>
      </c>
      <c r="D1557" t="s">
        <v>55</v>
      </c>
      <c r="E1557" t="s">
        <v>10</v>
      </c>
      <c r="F1557" t="s">
        <v>56</v>
      </c>
      <c r="G1557" s="9">
        <v>11129.83</v>
      </c>
      <c r="H1557" s="9">
        <v>1669.4745</v>
      </c>
      <c r="I1557">
        <v>1669.4745</v>
      </c>
      <c r="J1557">
        <v>1112.9829999999999</v>
      </c>
      <c r="K1557">
        <v>2782.4575</v>
      </c>
      <c r="L1557">
        <v>2225.9659999999999</v>
      </c>
      <c r="M1557">
        <v>1669.4745</v>
      </c>
      <c r="O1557">
        <v>201909</v>
      </c>
      <c r="P1557">
        <v>201910</v>
      </c>
      <c r="Q1557" s="9">
        <f t="shared" si="50"/>
        <v>0</v>
      </c>
      <c r="R1557">
        <v>2019</v>
      </c>
      <c r="S1557">
        <v>2019</v>
      </c>
      <c r="T1557" t="s">
        <v>281</v>
      </c>
      <c r="U1557" s="14">
        <f t="shared" si="49"/>
        <v>1669.4745</v>
      </c>
    </row>
    <row r="1558" spans="1:21" x14ac:dyDescent="0.25">
      <c r="A1558" t="s">
        <v>6</v>
      </c>
      <c r="B1558" t="s">
        <v>7</v>
      </c>
      <c r="C1558" t="s">
        <v>136</v>
      </c>
      <c r="D1558" t="s">
        <v>137</v>
      </c>
      <c r="E1558" t="s">
        <v>10</v>
      </c>
      <c r="F1558" t="s">
        <v>138</v>
      </c>
      <c r="G1558" s="9">
        <v>70373</v>
      </c>
      <c r="H1558" s="9">
        <v>10555.95</v>
      </c>
      <c r="I1558">
        <v>10555.95</v>
      </c>
      <c r="J1558">
        <v>7037.3</v>
      </c>
      <c r="K1558">
        <v>17593.25</v>
      </c>
      <c r="L1558">
        <v>14074.6</v>
      </c>
      <c r="M1558">
        <v>10555.95</v>
      </c>
      <c r="O1558">
        <v>201910</v>
      </c>
      <c r="P1558">
        <v>201911</v>
      </c>
      <c r="Q1558" s="9">
        <f t="shared" si="50"/>
        <v>0</v>
      </c>
      <c r="R1558">
        <v>2019</v>
      </c>
      <c r="S1558">
        <v>2019</v>
      </c>
      <c r="T1558" t="s">
        <v>281</v>
      </c>
      <c r="U1558" s="14">
        <f t="shared" si="49"/>
        <v>10555.95</v>
      </c>
    </row>
    <row r="1559" spans="1:21" x14ac:dyDescent="0.25">
      <c r="A1559" t="s">
        <v>6</v>
      </c>
      <c r="B1559" t="s">
        <v>7</v>
      </c>
      <c r="C1559" t="s">
        <v>8</v>
      </c>
      <c r="D1559" t="s">
        <v>9</v>
      </c>
      <c r="E1559" t="s">
        <v>10</v>
      </c>
      <c r="F1559" t="s">
        <v>11</v>
      </c>
      <c r="G1559" s="9">
        <v>28848.65</v>
      </c>
      <c r="H1559" s="9">
        <v>4327.2974999999997</v>
      </c>
      <c r="I1559">
        <v>4327.2974999999997</v>
      </c>
      <c r="J1559">
        <v>2884.8649999999998</v>
      </c>
      <c r="K1559">
        <v>7212.1625000000004</v>
      </c>
      <c r="L1559">
        <v>5769.73</v>
      </c>
      <c r="M1559">
        <v>4327.2974999999997</v>
      </c>
      <c r="O1559">
        <v>201910</v>
      </c>
      <c r="P1559">
        <v>201911</v>
      </c>
      <c r="Q1559" s="9">
        <f t="shared" si="50"/>
        <v>0</v>
      </c>
      <c r="R1559">
        <v>2019</v>
      </c>
      <c r="S1559">
        <v>2019</v>
      </c>
      <c r="T1559" t="s">
        <v>281</v>
      </c>
      <c r="U1559" s="14">
        <f t="shared" si="49"/>
        <v>4327.2974999999997</v>
      </c>
    </row>
    <row r="1560" spans="1:21" x14ac:dyDescent="0.25">
      <c r="A1560" t="s">
        <v>6</v>
      </c>
      <c r="B1560" t="s">
        <v>7</v>
      </c>
      <c r="C1560" t="s">
        <v>557</v>
      </c>
      <c r="D1560" t="s">
        <v>558</v>
      </c>
      <c r="E1560" t="s">
        <v>10</v>
      </c>
      <c r="F1560" t="s">
        <v>559</v>
      </c>
      <c r="G1560" s="9">
        <v>5275.78</v>
      </c>
      <c r="H1560" s="9">
        <v>791.36699999999996</v>
      </c>
      <c r="I1560">
        <v>791.36699999999996</v>
      </c>
      <c r="J1560">
        <v>527.57799999999997</v>
      </c>
      <c r="K1560">
        <v>1318.9449999999999</v>
      </c>
      <c r="L1560">
        <v>1055.1559999999999</v>
      </c>
      <c r="M1560">
        <v>791.36699999999996</v>
      </c>
      <c r="O1560">
        <v>201910</v>
      </c>
      <c r="P1560">
        <v>201911</v>
      </c>
      <c r="Q1560" s="9">
        <f t="shared" si="50"/>
        <v>0</v>
      </c>
      <c r="R1560">
        <v>2019</v>
      </c>
      <c r="S1560">
        <v>2019</v>
      </c>
      <c r="T1560" t="s">
        <v>281</v>
      </c>
      <c r="U1560" s="14">
        <f t="shared" si="49"/>
        <v>791.36699999999996</v>
      </c>
    </row>
    <row r="1561" spans="1:21" x14ac:dyDescent="0.25">
      <c r="A1561" t="s">
        <v>6</v>
      </c>
      <c r="B1561" t="s">
        <v>7</v>
      </c>
      <c r="C1561" t="s">
        <v>577</v>
      </c>
      <c r="D1561" t="s">
        <v>239</v>
      </c>
      <c r="E1561" t="s">
        <v>10</v>
      </c>
      <c r="F1561" t="s">
        <v>240</v>
      </c>
      <c r="G1561" s="9">
        <v>38062.5</v>
      </c>
      <c r="H1561" s="9">
        <v>5709.375</v>
      </c>
      <c r="I1561">
        <v>5709.375</v>
      </c>
      <c r="J1561">
        <v>3806.25</v>
      </c>
      <c r="K1561">
        <v>9515.625</v>
      </c>
      <c r="L1561">
        <v>7612.5</v>
      </c>
      <c r="M1561">
        <v>5709.375</v>
      </c>
      <c r="O1561">
        <v>201910</v>
      </c>
      <c r="P1561">
        <v>201911</v>
      </c>
      <c r="Q1561" s="9">
        <f t="shared" si="50"/>
        <v>0</v>
      </c>
      <c r="R1561">
        <v>2019</v>
      </c>
      <c r="S1561">
        <v>2019</v>
      </c>
      <c r="T1561" t="s">
        <v>281</v>
      </c>
      <c r="U1561" s="14">
        <f t="shared" si="49"/>
        <v>5709.375</v>
      </c>
    </row>
    <row r="1562" spans="1:21" x14ac:dyDescent="0.25">
      <c r="A1562" t="s">
        <v>6</v>
      </c>
      <c r="B1562" t="s">
        <v>7</v>
      </c>
      <c r="C1562" t="s">
        <v>18</v>
      </c>
      <c r="D1562" t="s">
        <v>19</v>
      </c>
      <c r="E1562" t="s">
        <v>10</v>
      </c>
      <c r="F1562" t="s">
        <v>20</v>
      </c>
      <c r="G1562" s="9">
        <v>8226.36</v>
      </c>
      <c r="H1562" s="9">
        <v>1233.954</v>
      </c>
      <c r="I1562">
        <v>1233.954</v>
      </c>
      <c r="J1562">
        <v>822.63599999999997</v>
      </c>
      <c r="K1562">
        <v>2056.59</v>
      </c>
      <c r="L1562">
        <v>1645.2719999999999</v>
      </c>
      <c r="M1562">
        <v>1233.954</v>
      </c>
      <c r="O1562">
        <v>201910</v>
      </c>
      <c r="P1562">
        <v>201911</v>
      </c>
      <c r="Q1562" s="9">
        <f t="shared" si="50"/>
        <v>0</v>
      </c>
      <c r="R1562">
        <v>2019</v>
      </c>
      <c r="S1562">
        <v>2019</v>
      </c>
      <c r="T1562" t="s">
        <v>281</v>
      </c>
      <c r="U1562" s="14">
        <f t="shared" si="49"/>
        <v>1233.954</v>
      </c>
    </row>
    <row r="1563" spans="1:21" x14ac:dyDescent="0.25">
      <c r="A1563" t="s">
        <v>6</v>
      </c>
      <c r="B1563" t="s">
        <v>7</v>
      </c>
      <c r="C1563" t="s">
        <v>21</v>
      </c>
      <c r="D1563" t="s">
        <v>22</v>
      </c>
      <c r="E1563" t="s">
        <v>10</v>
      </c>
      <c r="F1563" t="s">
        <v>23</v>
      </c>
      <c r="G1563" s="9">
        <v>1986.97</v>
      </c>
      <c r="H1563" s="9">
        <v>298.0455</v>
      </c>
      <c r="I1563">
        <v>298.0455</v>
      </c>
      <c r="J1563">
        <v>198.697</v>
      </c>
      <c r="K1563">
        <v>496.74250000000001</v>
      </c>
      <c r="L1563">
        <v>397.39400000000001</v>
      </c>
      <c r="M1563">
        <v>298.0455</v>
      </c>
      <c r="O1563">
        <v>201910</v>
      </c>
      <c r="P1563">
        <v>201911</v>
      </c>
      <c r="Q1563" s="9">
        <f t="shared" si="50"/>
        <v>0</v>
      </c>
      <c r="R1563">
        <v>2019</v>
      </c>
      <c r="S1563">
        <v>2019</v>
      </c>
      <c r="T1563" t="s">
        <v>281</v>
      </c>
      <c r="U1563" s="14">
        <f t="shared" si="49"/>
        <v>298.0455</v>
      </c>
    </row>
    <row r="1564" spans="1:21" x14ac:dyDescent="0.25">
      <c r="A1564" t="s">
        <v>6</v>
      </c>
      <c r="B1564" t="s">
        <v>7</v>
      </c>
      <c r="C1564" t="s">
        <v>24</v>
      </c>
      <c r="D1564" t="s">
        <v>25</v>
      </c>
      <c r="E1564" t="s">
        <v>10</v>
      </c>
      <c r="F1564" t="s">
        <v>26</v>
      </c>
      <c r="G1564" s="9">
        <v>24688.85</v>
      </c>
      <c r="H1564" s="9">
        <v>3703.3274999999999</v>
      </c>
      <c r="I1564">
        <v>3703.3274999999999</v>
      </c>
      <c r="J1564">
        <v>2468.8850000000002</v>
      </c>
      <c r="K1564">
        <v>6172.2124999999996</v>
      </c>
      <c r="L1564">
        <v>4937.7700000000004</v>
      </c>
      <c r="M1564">
        <v>3703.3274999999999</v>
      </c>
      <c r="O1564">
        <v>201910</v>
      </c>
      <c r="P1564">
        <v>201911</v>
      </c>
      <c r="Q1564" s="9">
        <f t="shared" si="50"/>
        <v>0</v>
      </c>
      <c r="R1564">
        <v>2019</v>
      </c>
      <c r="S1564">
        <v>2019</v>
      </c>
      <c r="T1564" t="s">
        <v>281</v>
      </c>
      <c r="U1564" s="14">
        <f t="shared" si="49"/>
        <v>3703.3274999999999</v>
      </c>
    </row>
    <row r="1565" spans="1:21" x14ac:dyDescent="0.25">
      <c r="A1565" t="s">
        <v>6</v>
      </c>
      <c r="B1565" t="s">
        <v>7</v>
      </c>
      <c r="C1565" t="s">
        <v>27</v>
      </c>
      <c r="D1565" t="s">
        <v>28</v>
      </c>
      <c r="E1565" t="s">
        <v>10</v>
      </c>
      <c r="F1565" t="s">
        <v>29</v>
      </c>
      <c r="G1565" s="9">
        <v>268.83</v>
      </c>
      <c r="H1565" s="9">
        <v>40.3245</v>
      </c>
      <c r="I1565">
        <v>40.3245</v>
      </c>
      <c r="J1565">
        <v>26.882999999999999</v>
      </c>
      <c r="K1565">
        <v>67.207499999999996</v>
      </c>
      <c r="L1565">
        <v>53.765999999999998</v>
      </c>
      <c r="M1565">
        <v>40.3245</v>
      </c>
      <c r="O1565">
        <v>201910</v>
      </c>
      <c r="P1565">
        <v>201911</v>
      </c>
      <c r="Q1565" s="9">
        <f t="shared" si="50"/>
        <v>0</v>
      </c>
      <c r="R1565">
        <v>2019</v>
      </c>
      <c r="S1565">
        <v>2019</v>
      </c>
      <c r="T1565" t="s">
        <v>281</v>
      </c>
      <c r="U1565" s="14">
        <f t="shared" si="49"/>
        <v>40.3245</v>
      </c>
    </row>
    <row r="1566" spans="1:21" x14ac:dyDescent="0.25">
      <c r="A1566" t="s">
        <v>6</v>
      </c>
      <c r="B1566" t="s">
        <v>7</v>
      </c>
      <c r="C1566" t="s">
        <v>553</v>
      </c>
      <c r="D1566" t="s">
        <v>554</v>
      </c>
      <c r="E1566" t="s">
        <v>10</v>
      </c>
      <c r="F1566" t="s">
        <v>555</v>
      </c>
      <c r="G1566" s="9">
        <v>38242</v>
      </c>
      <c r="H1566" s="9">
        <v>5736.3</v>
      </c>
      <c r="I1566">
        <v>5736.3</v>
      </c>
      <c r="J1566">
        <v>3824.2</v>
      </c>
      <c r="K1566">
        <v>9560.5</v>
      </c>
      <c r="L1566">
        <v>7648.4</v>
      </c>
      <c r="M1566">
        <v>5736.3</v>
      </c>
      <c r="O1566">
        <v>201910</v>
      </c>
      <c r="P1566">
        <v>201911</v>
      </c>
      <c r="Q1566" s="9">
        <f t="shared" si="50"/>
        <v>0</v>
      </c>
      <c r="R1566">
        <v>2019</v>
      </c>
      <c r="S1566">
        <v>2019</v>
      </c>
      <c r="T1566" t="s">
        <v>281</v>
      </c>
      <c r="U1566" s="14">
        <f t="shared" si="49"/>
        <v>5736.3</v>
      </c>
    </row>
    <row r="1567" spans="1:21" x14ac:dyDescent="0.25">
      <c r="A1567" t="s">
        <v>6</v>
      </c>
      <c r="B1567" t="s">
        <v>7</v>
      </c>
      <c r="C1567" t="s">
        <v>33</v>
      </c>
      <c r="D1567" t="s">
        <v>34</v>
      </c>
      <c r="E1567" t="s">
        <v>10</v>
      </c>
      <c r="F1567" t="s">
        <v>35</v>
      </c>
      <c r="G1567" s="9">
        <v>16313.23</v>
      </c>
      <c r="H1567" s="9">
        <v>2446.9845</v>
      </c>
      <c r="I1567">
        <v>2446.9845</v>
      </c>
      <c r="J1567">
        <v>1631.3230000000001</v>
      </c>
      <c r="K1567">
        <v>4078.3074999999999</v>
      </c>
      <c r="L1567">
        <v>3262.6460000000002</v>
      </c>
      <c r="M1567">
        <v>2446.9845</v>
      </c>
      <c r="O1567">
        <v>201910</v>
      </c>
      <c r="P1567">
        <v>201911</v>
      </c>
      <c r="Q1567" s="9">
        <f t="shared" si="50"/>
        <v>0</v>
      </c>
      <c r="R1567">
        <v>2019</v>
      </c>
      <c r="S1567">
        <v>2019</v>
      </c>
      <c r="T1567" t="s">
        <v>281</v>
      </c>
      <c r="U1567" s="14">
        <f t="shared" si="49"/>
        <v>2446.9845</v>
      </c>
    </row>
    <row r="1568" spans="1:21" x14ac:dyDescent="0.25">
      <c r="A1568" t="s">
        <v>6</v>
      </c>
      <c r="B1568" t="s">
        <v>7</v>
      </c>
      <c r="C1568" t="s">
        <v>39</v>
      </c>
      <c r="D1568" t="s">
        <v>40</v>
      </c>
      <c r="E1568" t="s">
        <v>10</v>
      </c>
      <c r="F1568" t="s">
        <v>41</v>
      </c>
      <c r="G1568" s="9">
        <v>3675.03</v>
      </c>
      <c r="H1568" s="9">
        <v>551.25450000000001</v>
      </c>
      <c r="I1568">
        <v>551.25450000000001</v>
      </c>
      <c r="J1568">
        <v>367.50299999999999</v>
      </c>
      <c r="K1568">
        <v>918.75750000000005</v>
      </c>
      <c r="L1568">
        <v>735.00599999999997</v>
      </c>
      <c r="M1568">
        <v>551.25450000000001</v>
      </c>
      <c r="O1568">
        <v>201910</v>
      </c>
      <c r="P1568">
        <v>201911</v>
      </c>
      <c r="Q1568" s="9">
        <f t="shared" si="50"/>
        <v>0</v>
      </c>
      <c r="R1568">
        <v>2019</v>
      </c>
      <c r="S1568">
        <v>2019</v>
      </c>
      <c r="T1568" t="s">
        <v>281</v>
      </c>
      <c r="U1568" s="14">
        <f t="shared" si="49"/>
        <v>551.25450000000001</v>
      </c>
    </row>
    <row r="1569" spans="1:21" x14ac:dyDescent="0.25">
      <c r="A1569" t="s">
        <v>6</v>
      </c>
      <c r="B1569" t="s">
        <v>7</v>
      </c>
      <c r="C1569" t="s">
        <v>45</v>
      </c>
      <c r="D1569" t="s">
        <v>46</v>
      </c>
      <c r="E1569" t="s">
        <v>10</v>
      </c>
      <c r="F1569" t="s">
        <v>47</v>
      </c>
      <c r="G1569" s="9">
        <v>5868.05</v>
      </c>
      <c r="H1569" s="9">
        <v>880.20749999999998</v>
      </c>
      <c r="I1569">
        <v>880.20749999999998</v>
      </c>
      <c r="J1569">
        <v>586.80499999999995</v>
      </c>
      <c r="K1569">
        <v>1467.0125</v>
      </c>
      <c r="L1569">
        <v>1173.6099999999999</v>
      </c>
      <c r="M1569">
        <v>880.20749999999998</v>
      </c>
      <c r="O1569">
        <v>201910</v>
      </c>
      <c r="P1569">
        <v>201911</v>
      </c>
      <c r="Q1569" s="9">
        <f t="shared" si="50"/>
        <v>0</v>
      </c>
      <c r="R1569">
        <v>2019</v>
      </c>
      <c r="S1569">
        <v>2019</v>
      </c>
      <c r="T1569" t="s">
        <v>281</v>
      </c>
      <c r="U1569" s="14">
        <f t="shared" si="49"/>
        <v>880.20749999999998</v>
      </c>
    </row>
    <row r="1570" spans="1:21" x14ac:dyDescent="0.25">
      <c r="A1570" t="s">
        <v>6</v>
      </c>
      <c r="B1570" t="s">
        <v>7</v>
      </c>
      <c r="C1570" t="s">
        <v>51</v>
      </c>
      <c r="D1570" t="s">
        <v>52</v>
      </c>
      <c r="E1570" t="s">
        <v>10</v>
      </c>
      <c r="F1570" t="s">
        <v>53</v>
      </c>
      <c r="G1570" s="9">
        <v>8977.08</v>
      </c>
      <c r="H1570" s="9">
        <v>1346.5619999999999</v>
      </c>
      <c r="I1570">
        <v>1346.5619999999999</v>
      </c>
      <c r="J1570">
        <v>897.70799999999997</v>
      </c>
      <c r="K1570">
        <v>2244.27</v>
      </c>
      <c r="L1570">
        <v>1795.4159999999999</v>
      </c>
      <c r="M1570">
        <v>1346.5619999999999</v>
      </c>
      <c r="O1570">
        <v>201910</v>
      </c>
      <c r="P1570">
        <v>201911</v>
      </c>
      <c r="Q1570" s="9">
        <f t="shared" si="50"/>
        <v>0</v>
      </c>
      <c r="R1570">
        <v>2019</v>
      </c>
      <c r="S1570">
        <v>2019</v>
      </c>
      <c r="T1570" t="s">
        <v>281</v>
      </c>
      <c r="U1570" s="14">
        <f t="shared" si="49"/>
        <v>1346.5619999999999</v>
      </c>
    </row>
    <row r="1571" spans="1:21" x14ac:dyDescent="0.25">
      <c r="A1571" t="s">
        <v>6</v>
      </c>
      <c r="B1571" t="s">
        <v>7</v>
      </c>
      <c r="C1571" t="s">
        <v>54</v>
      </c>
      <c r="D1571" t="s">
        <v>55</v>
      </c>
      <c r="E1571" t="s">
        <v>10</v>
      </c>
      <c r="F1571" t="s">
        <v>56</v>
      </c>
      <c r="G1571" s="9">
        <v>3160.71</v>
      </c>
      <c r="H1571" s="9">
        <v>474.10649999999998</v>
      </c>
      <c r="I1571">
        <v>474.10649999999998</v>
      </c>
      <c r="J1571">
        <v>316.07100000000003</v>
      </c>
      <c r="K1571">
        <v>790.17750000000001</v>
      </c>
      <c r="L1571">
        <v>632.14200000000005</v>
      </c>
      <c r="M1571">
        <v>474.10649999999998</v>
      </c>
      <c r="O1571">
        <v>201910</v>
      </c>
      <c r="P1571">
        <v>201911</v>
      </c>
      <c r="Q1571" s="9">
        <f t="shared" si="50"/>
        <v>0</v>
      </c>
      <c r="R1571">
        <v>2019</v>
      </c>
      <c r="S1571">
        <v>2019</v>
      </c>
      <c r="T1571" t="s">
        <v>281</v>
      </c>
      <c r="U1571" s="14">
        <f t="shared" si="49"/>
        <v>474.10649999999998</v>
      </c>
    </row>
    <row r="1572" spans="1:21" x14ac:dyDescent="0.25">
      <c r="A1572" t="s">
        <v>60</v>
      </c>
      <c r="B1572" t="s">
        <v>61</v>
      </c>
      <c r="C1572" t="s">
        <v>8</v>
      </c>
      <c r="D1572" t="s">
        <v>9</v>
      </c>
      <c r="E1572" t="s">
        <v>10</v>
      </c>
      <c r="F1572" t="s">
        <v>11</v>
      </c>
      <c r="G1572" s="9">
        <v>28848.67</v>
      </c>
      <c r="H1572" s="9">
        <v>4327.3005000000003</v>
      </c>
      <c r="I1572">
        <v>4327.3005000000003</v>
      </c>
      <c r="J1572">
        <v>2884.8670000000002</v>
      </c>
      <c r="K1572">
        <v>7212.1674999999996</v>
      </c>
      <c r="L1572">
        <v>5769.7340000000004</v>
      </c>
      <c r="M1572">
        <v>4327.3005000000003</v>
      </c>
      <c r="O1572">
        <v>201910</v>
      </c>
      <c r="P1572">
        <v>201911</v>
      </c>
      <c r="Q1572" s="9">
        <f t="shared" si="50"/>
        <v>0</v>
      </c>
      <c r="R1572">
        <v>2019</v>
      </c>
      <c r="S1572">
        <v>2019</v>
      </c>
      <c r="T1572" t="s">
        <v>281</v>
      </c>
      <c r="U1572" s="14">
        <f t="shared" si="49"/>
        <v>4327.3005000000003</v>
      </c>
    </row>
    <row r="1573" spans="1:21" x14ac:dyDescent="0.25">
      <c r="A1573" t="s">
        <v>60</v>
      </c>
      <c r="B1573" t="s">
        <v>61</v>
      </c>
      <c r="C1573" t="s">
        <v>88</v>
      </c>
      <c r="D1573" t="s">
        <v>575</v>
      </c>
      <c r="E1573" t="s">
        <v>10</v>
      </c>
      <c r="F1573" t="s">
        <v>576</v>
      </c>
      <c r="G1573" s="9">
        <v>2073.5</v>
      </c>
      <c r="H1573" s="9">
        <v>311.02499999999998</v>
      </c>
      <c r="I1573">
        <v>311.02499999999998</v>
      </c>
      <c r="J1573">
        <v>207.35</v>
      </c>
      <c r="K1573">
        <v>518.375</v>
      </c>
      <c r="L1573">
        <v>414.7</v>
      </c>
      <c r="M1573">
        <v>311.02499999999998</v>
      </c>
      <c r="O1573">
        <v>201910</v>
      </c>
      <c r="P1573">
        <v>201911</v>
      </c>
      <c r="Q1573" s="9">
        <f t="shared" si="50"/>
        <v>0</v>
      </c>
      <c r="R1573">
        <v>2019</v>
      </c>
      <c r="S1573">
        <v>2019</v>
      </c>
      <c r="T1573" t="s">
        <v>281</v>
      </c>
      <c r="U1573" s="14">
        <f t="shared" si="49"/>
        <v>311.02499999999998</v>
      </c>
    </row>
    <row r="1574" spans="1:21" x14ac:dyDescent="0.25">
      <c r="A1574" t="s">
        <v>60</v>
      </c>
      <c r="B1574" t="s">
        <v>61</v>
      </c>
      <c r="C1574" t="s">
        <v>62</v>
      </c>
      <c r="D1574" t="s">
        <v>63</v>
      </c>
      <c r="E1574" t="s">
        <v>10</v>
      </c>
      <c r="F1574" t="s">
        <v>64</v>
      </c>
      <c r="G1574" s="9">
        <v>9020.4500000000007</v>
      </c>
      <c r="H1574" s="9">
        <v>1353.0675000000001</v>
      </c>
      <c r="I1574">
        <v>1353.0675000000001</v>
      </c>
      <c r="J1574">
        <v>902.04499999999996</v>
      </c>
      <c r="K1574">
        <v>2255.1125000000002</v>
      </c>
      <c r="L1574">
        <v>1804.09</v>
      </c>
      <c r="M1574">
        <v>1353.0675000000001</v>
      </c>
      <c r="O1574">
        <v>201910</v>
      </c>
      <c r="P1574">
        <v>201911</v>
      </c>
      <c r="Q1574" s="9">
        <f t="shared" si="50"/>
        <v>0</v>
      </c>
      <c r="R1574">
        <v>2019</v>
      </c>
      <c r="S1574">
        <v>2019</v>
      </c>
      <c r="T1574" t="s">
        <v>281</v>
      </c>
      <c r="U1574" s="14">
        <f t="shared" si="49"/>
        <v>1353.0675000000001</v>
      </c>
    </row>
    <row r="1575" spans="1:21" x14ac:dyDescent="0.25">
      <c r="A1575" t="s">
        <v>60</v>
      </c>
      <c r="B1575" t="s">
        <v>61</v>
      </c>
      <c r="C1575" t="s">
        <v>557</v>
      </c>
      <c r="D1575" t="s">
        <v>558</v>
      </c>
      <c r="E1575" t="s">
        <v>10</v>
      </c>
      <c r="F1575" t="s">
        <v>559</v>
      </c>
      <c r="G1575" s="9">
        <v>5275.77</v>
      </c>
      <c r="H1575" s="9">
        <v>791.3655</v>
      </c>
      <c r="I1575">
        <v>791.3655</v>
      </c>
      <c r="J1575">
        <v>527.577</v>
      </c>
      <c r="K1575">
        <v>1318.9425000000001</v>
      </c>
      <c r="L1575">
        <v>1055.154</v>
      </c>
      <c r="M1575">
        <v>791.3655</v>
      </c>
      <c r="O1575">
        <v>201910</v>
      </c>
      <c r="P1575">
        <v>201911</v>
      </c>
      <c r="Q1575" s="9">
        <f t="shared" si="50"/>
        <v>0</v>
      </c>
      <c r="R1575">
        <v>2019</v>
      </c>
      <c r="S1575">
        <v>2019</v>
      </c>
      <c r="T1575" t="s">
        <v>281</v>
      </c>
      <c r="U1575" s="14">
        <f t="shared" si="49"/>
        <v>791.3655</v>
      </c>
    </row>
    <row r="1576" spans="1:21" x14ac:dyDescent="0.25">
      <c r="A1576" t="s">
        <v>60</v>
      </c>
      <c r="B1576" t="s">
        <v>61</v>
      </c>
      <c r="C1576" t="s">
        <v>577</v>
      </c>
      <c r="D1576" t="s">
        <v>239</v>
      </c>
      <c r="E1576" t="s">
        <v>10</v>
      </c>
      <c r="F1576" t="s">
        <v>240</v>
      </c>
      <c r="G1576" s="9">
        <v>38062.5</v>
      </c>
      <c r="H1576" s="9">
        <v>5709.375</v>
      </c>
      <c r="I1576">
        <v>5709.375</v>
      </c>
      <c r="J1576">
        <v>3806.25</v>
      </c>
      <c r="K1576">
        <v>9515.625</v>
      </c>
      <c r="L1576">
        <v>7612.5</v>
      </c>
      <c r="M1576">
        <v>5709.375</v>
      </c>
      <c r="O1576">
        <v>201910</v>
      </c>
      <c r="P1576">
        <v>201911</v>
      </c>
      <c r="Q1576" s="9">
        <f t="shared" si="50"/>
        <v>0</v>
      </c>
      <c r="R1576">
        <v>2019</v>
      </c>
      <c r="S1576">
        <v>2019</v>
      </c>
      <c r="T1576" t="s">
        <v>281</v>
      </c>
      <c r="U1576" s="14">
        <f t="shared" si="49"/>
        <v>5709.375</v>
      </c>
    </row>
    <row r="1577" spans="1:21" x14ac:dyDescent="0.25">
      <c r="A1577" t="s">
        <v>60</v>
      </c>
      <c r="B1577" t="s">
        <v>61</v>
      </c>
      <c r="C1577" t="s">
        <v>18</v>
      </c>
      <c r="D1577" t="s">
        <v>19</v>
      </c>
      <c r="E1577" t="s">
        <v>10</v>
      </c>
      <c r="F1577" t="s">
        <v>20</v>
      </c>
      <c r="G1577" s="9">
        <v>8226.4</v>
      </c>
      <c r="H1577" s="9">
        <v>1233.96</v>
      </c>
      <c r="I1577">
        <v>1233.96</v>
      </c>
      <c r="J1577">
        <v>822.64</v>
      </c>
      <c r="K1577">
        <v>2056.6</v>
      </c>
      <c r="L1577">
        <v>1645.28</v>
      </c>
      <c r="M1577">
        <v>1233.96</v>
      </c>
      <c r="O1577">
        <v>201910</v>
      </c>
      <c r="P1577">
        <v>201911</v>
      </c>
      <c r="Q1577" s="9">
        <f t="shared" si="50"/>
        <v>0</v>
      </c>
      <c r="R1577">
        <v>2019</v>
      </c>
      <c r="S1577">
        <v>2019</v>
      </c>
      <c r="T1577" t="s">
        <v>281</v>
      </c>
      <c r="U1577" s="14">
        <f t="shared" si="49"/>
        <v>1233.96</v>
      </c>
    </row>
    <row r="1578" spans="1:21" x14ac:dyDescent="0.25">
      <c r="A1578" t="s">
        <v>60</v>
      </c>
      <c r="B1578" t="s">
        <v>61</v>
      </c>
      <c r="C1578" t="s">
        <v>21</v>
      </c>
      <c r="D1578" t="s">
        <v>22</v>
      </c>
      <c r="E1578" t="s">
        <v>10</v>
      </c>
      <c r="F1578" t="s">
        <v>23</v>
      </c>
      <c r="G1578" s="9">
        <v>1986.99</v>
      </c>
      <c r="H1578" s="9">
        <v>298.04849999999999</v>
      </c>
      <c r="I1578">
        <v>298.04849999999999</v>
      </c>
      <c r="J1578">
        <v>198.69900000000001</v>
      </c>
      <c r="K1578">
        <v>496.7475</v>
      </c>
      <c r="L1578">
        <v>397.39800000000002</v>
      </c>
      <c r="M1578">
        <v>298.04849999999999</v>
      </c>
      <c r="O1578">
        <v>201910</v>
      </c>
      <c r="P1578">
        <v>201911</v>
      </c>
      <c r="Q1578" s="9">
        <f t="shared" si="50"/>
        <v>0</v>
      </c>
      <c r="R1578">
        <v>2019</v>
      </c>
      <c r="S1578">
        <v>2019</v>
      </c>
      <c r="T1578" t="s">
        <v>281</v>
      </c>
      <c r="U1578" s="14">
        <f t="shared" si="49"/>
        <v>298.04849999999999</v>
      </c>
    </row>
    <row r="1579" spans="1:21" x14ac:dyDescent="0.25">
      <c r="A1579" t="s">
        <v>60</v>
      </c>
      <c r="B1579" t="s">
        <v>61</v>
      </c>
      <c r="C1579" t="s">
        <v>24</v>
      </c>
      <c r="D1579" t="s">
        <v>25</v>
      </c>
      <c r="E1579" t="s">
        <v>10</v>
      </c>
      <c r="F1579" t="s">
        <v>26</v>
      </c>
      <c r="G1579" s="9">
        <v>24688.86</v>
      </c>
      <c r="H1579" s="9">
        <v>3703.3290000000002</v>
      </c>
      <c r="I1579">
        <v>3703.3290000000002</v>
      </c>
      <c r="J1579">
        <v>2468.886</v>
      </c>
      <c r="K1579">
        <v>6172.2150000000001</v>
      </c>
      <c r="L1579">
        <v>4937.7719999999999</v>
      </c>
      <c r="M1579">
        <v>3703.3290000000002</v>
      </c>
      <c r="O1579">
        <v>201910</v>
      </c>
      <c r="P1579">
        <v>201911</v>
      </c>
      <c r="Q1579" s="9">
        <f t="shared" si="50"/>
        <v>0</v>
      </c>
      <c r="R1579">
        <v>2019</v>
      </c>
      <c r="S1579">
        <v>2019</v>
      </c>
      <c r="T1579" t="s">
        <v>281</v>
      </c>
      <c r="U1579" s="14">
        <f t="shared" si="49"/>
        <v>3703.3290000000002</v>
      </c>
    </row>
    <row r="1580" spans="1:21" x14ac:dyDescent="0.25">
      <c r="A1580" t="s">
        <v>60</v>
      </c>
      <c r="B1580" t="s">
        <v>61</v>
      </c>
      <c r="C1580" t="s">
        <v>27</v>
      </c>
      <c r="D1580" t="s">
        <v>28</v>
      </c>
      <c r="E1580" t="s">
        <v>10</v>
      </c>
      <c r="F1580" t="s">
        <v>29</v>
      </c>
      <c r="G1580" s="9">
        <v>268.82</v>
      </c>
      <c r="H1580" s="9">
        <v>40.323</v>
      </c>
      <c r="I1580">
        <v>40.323</v>
      </c>
      <c r="J1580">
        <v>26.882000000000001</v>
      </c>
      <c r="K1580">
        <v>67.204999999999998</v>
      </c>
      <c r="L1580">
        <v>53.764000000000003</v>
      </c>
      <c r="M1580">
        <v>40.323</v>
      </c>
      <c r="O1580">
        <v>201910</v>
      </c>
      <c r="P1580">
        <v>201911</v>
      </c>
      <c r="Q1580" s="9">
        <f t="shared" si="50"/>
        <v>0</v>
      </c>
      <c r="R1580">
        <v>2019</v>
      </c>
      <c r="S1580">
        <v>2019</v>
      </c>
      <c r="T1580" t="s">
        <v>281</v>
      </c>
      <c r="U1580" s="14">
        <f t="shared" si="49"/>
        <v>40.323</v>
      </c>
    </row>
    <row r="1581" spans="1:21" x14ac:dyDescent="0.25">
      <c r="A1581" t="s">
        <v>60</v>
      </c>
      <c r="B1581" t="s">
        <v>61</v>
      </c>
      <c r="C1581" t="s">
        <v>33</v>
      </c>
      <c r="D1581" t="s">
        <v>34</v>
      </c>
      <c r="E1581" t="s">
        <v>10</v>
      </c>
      <c r="F1581" t="s">
        <v>35</v>
      </c>
      <c r="G1581" s="9">
        <v>16313.19</v>
      </c>
      <c r="H1581" s="9">
        <v>2446.9785000000002</v>
      </c>
      <c r="I1581">
        <v>2446.9785000000002</v>
      </c>
      <c r="J1581">
        <v>1631.319</v>
      </c>
      <c r="K1581">
        <v>4078.2975000000001</v>
      </c>
      <c r="L1581">
        <v>3262.6379999999999</v>
      </c>
      <c r="M1581">
        <v>2446.9785000000002</v>
      </c>
      <c r="O1581">
        <v>201910</v>
      </c>
      <c r="P1581">
        <v>201911</v>
      </c>
      <c r="Q1581" s="9">
        <f t="shared" si="50"/>
        <v>0</v>
      </c>
      <c r="R1581">
        <v>2019</v>
      </c>
      <c r="S1581">
        <v>2019</v>
      </c>
      <c r="T1581" t="s">
        <v>281</v>
      </c>
      <c r="U1581" s="14">
        <f t="shared" si="49"/>
        <v>2446.9785000000002</v>
      </c>
    </row>
    <row r="1582" spans="1:21" x14ac:dyDescent="0.25">
      <c r="A1582" t="s">
        <v>60</v>
      </c>
      <c r="B1582" t="s">
        <v>61</v>
      </c>
      <c r="C1582" t="s">
        <v>39</v>
      </c>
      <c r="D1582" t="s">
        <v>40</v>
      </c>
      <c r="E1582" t="s">
        <v>10</v>
      </c>
      <c r="F1582" t="s">
        <v>41</v>
      </c>
      <c r="G1582" s="9">
        <v>3675.03</v>
      </c>
      <c r="H1582" s="9">
        <v>551.25450000000001</v>
      </c>
      <c r="I1582">
        <v>551.25450000000001</v>
      </c>
      <c r="J1582">
        <v>367.50299999999999</v>
      </c>
      <c r="K1582">
        <v>918.75750000000005</v>
      </c>
      <c r="L1582">
        <v>735.00599999999997</v>
      </c>
      <c r="M1582">
        <v>551.25450000000001</v>
      </c>
      <c r="O1582">
        <v>201910</v>
      </c>
      <c r="P1582">
        <v>201911</v>
      </c>
      <c r="Q1582" s="9">
        <f t="shared" si="50"/>
        <v>0</v>
      </c>
      <c r="R1582">
        <v>2019</v>
      </c>
      <c r="S1582">
        <v>2019</v>
      </c>
      <c r="T1582" t="s">
        <v>281</v>
      </c>
      <c r="U1582" s="14">
        <f t="shared" si="49"/>
        <v>551.25450000000001</v>
      </c>
    </row>
    <row r="1583" spans="1:21" x14ac:dyDescent="0.25">
      <c r="A1583" t="s">
        <v>60</v>
      </c>
      <c r="B1583" t="s">
        <v>61</v>
      </c>
      <c r="C1583" t="s">
        <v>45</v>
      </c>
      <c r="D1583" t="s">
        <v>46</v>
      </c>
      <c r="E1583" t="s">
        <v>10</v>
      </c>
      <c r="F1583" t="s">
        <v>47</v>
      </c>
      <c r="G1583" s="9">
        <v>5868.05</v>
      </c>
      <c r="H1583" s="9">
        <v>880.20749999999998</v>
      </c>
      <c r="I1583">
        <v>880.20749999999998</v>
      </c>
      <c r="J1583">
        <v>586.80499999999995</v>
      </c>
      <c r="K1583">
        <v>1467.0125</v>
      </c>
      <c r="L1583">
        <v>1173.6099999999999</v>
      </c>
      <c r="M1583">
        <v>880.20749999999998</v>
      </c>
      <c r="O1583">
        <v>201910</v>
      </c>
      <c r="P1583">
        <v>201911</v>
      </c>
      <c r="Q1583" s="9">
        <f t="shared" si="50"/>
        <v>0</v>
      </c>
      <c r="R1583">
        <v>2019</v>
      </c>
      <c r="S1583">
        <v>2019</v>
      </c>
      <c r="T1583" t="s">
        <v>281</v>
      </c>
      <c r="U1583" s="14">
        <f t="shared" si="49"/>
        <v>880.20749999999998</v>
      </c>
    </row>
    <row r="1584" spans="1:21" x14ac:dyDescent="0.25">
      <c r="A1584" t="s">
        <v>60</v>
      </c>
      <c r="B1584" t="s">
        <v>61</v>
      </c>
      <c r="C1584" t="s">
        <v>51</v>
      </c>
      <c r="D1584" t="s">
        <v>52</v>
      </c>
      <c r="E1584" t="s">
        <v>10</v>
      </c>
      <c r="F1584" t="s">
        <v>53</v>
      </c>
      <c r="G1584" s="9">
        <v>8976.34</v>
      </c>
      <c r="H1584" s="9">
        <v>1346.451</v>
      </c>
      <c r="I1584">
        <v>1346.451</v>
      </c>
      <c r="J1584">
        <v>897.63400000000001</v>
      </c>
      <c r="K1584">
        <v>2244.085</v>
      </c>
      <c r="L1584">
        <v>1795.268</v>
      </c>
      <c r="M1584">
        <v>1346.451</v>
      </c>
      <c r="O1584">
        <v>201910</v>
      </c>
      <c r="P1584">
        <v>201911</v>
      </c>
      <c r="Q1584" s="9">
        <f t="shared" si="50"/>
        <v>0</v>
      </c>
      <c r="R1584">
        <v>2019</v>
      </c>
      <c r="S1584">
        <v>2019</v>
      </c>
      <c r="T1584" t="s">
        <v>281</v>
      </c>
      <c r="U1584" s="14">
        <f t="shared" si="49"/>
        <v>1346.451</v>
      </c>
    </row>
    <row r="1585" spans="1:21" x14ac:dyDescent="0.25">
      <c r="A1585" t="s">
        <v>60</v>
      </c>
      <c r="B1585" t="s">
        <v>61</v>
      </c>
      <c r="C1585" t="s">
        <v>97</v>
      </c>
      <c r="D1585" t="s">
        <v>591</v>
      </c>
      <c r="E1585" t="s">
        <v>10</v>
      </c>
      <c r="F1585" t="s">
        <v>592</v>
      </c>
      <c r="G1585" s="9">
        <v>25000</v>
      </c>
      <c r="H1585" s="9">
        <v>3750</v>
      </c>
      <c r="I1585">
        <v>3750</v>
      </c>
      <c r="J1585">
        <v>2500</v>
      </c>
      <c r="K1585">
        <v>6250</v>
      </c>
      <c r="L1585">
        <v>5000</v>
      </c>
      <c r="M1585">
        <v>3750</v>
      </c>
      <c r="O1585">
        <v>201910</v>
      </c>
      <c r="P1585">
        <v>201911</v>
      </c>
      <c r="Q1585" s="9">
        <f t="shared" si="50"/>
        <v>0</v>
      </c>
      <c r="R1585">
        <v>2019</v>
      </c>
      <c r="S1585">
        <v>2019</v>
      </c>
      <c r="T1585" t="s">
        <v>281</v>
      </c>
      <c r="U1585" s="14">
        <f t="shared" si="49"/>
        <v>3750</v>
      </c>
    </row>
    <row r="1586" spans="1:21" x14ac:dyDescent="0.25">
      <c r="A1586" t="s">
        <v>60</v>
      </c>
      <c r="B1586" t="s">
        <v>61</v>
      </c>
      <c r="C1586" t="s">
        <v>65</v>
      </c>
      <c r="D1586" t="s">
        <v>66</v>
      </c>
      <c r="E1586" t="s">
        <v>10</v>
      </c>
      <c r="F1586" t="s">
        <v>67</v>
      </c>
      <c r="G1586" s="9">
        <v>2273.0300000000002</v>
      </c>
      <c r="H1586" s="9">
        <v>340.9545</v>
      </c>
      <c r="I1586">
        <v>340.9545</v>
      </c>
      <c r="J1586">
        <v>227.303</v>
      </c>
      <c r="K1586">
        <v>568.25750000000005</v>
      </c>
      <c r="L1586">
        <v>454.60599999999999</v>
      </c>
      <c r="M1586">
        <v>340.9545</v>
      </c>
      <c r="O1586">
        <v>201910</v>
      </c>
      <c r="P1586">
        <v>201911</v>
      </c>
      <c r="Q1586" s="9">
        <f t="shared" si="50"/>
        <v>0</v>
      </c>
      <c r="R1586">
        <v>2019</v>
      </c>
      <c r="S1586">
        <v>2019</v>
      </c>
      <c r="T1586" t="s">
        <v>281</v>
      </c>
      <c r="U1586" s="14">
        <f t="shared" si="49"/>
        <v>340.9545</v>
      </c>
    </row>
    <row r="1587" spans="1:21" x14ac:dyDescent="0.25">
      <c r="A1587" t="s">
        <v>60</v>
      </c>
      <c r="B1587" t="s">
        <v>61</v>
      </c>
      <c r="C1587" t="s">
        <v>68</v>
      </c>
      <c r="D1587" t="s">
        <v>69</v>
      </c>
      <c r="E1587" t="s">
        <v>10</v>
      </c>
      <c r="F1587" t="s">
        <v>70</v>
      </c>
      <c r="G1587" s="9">
        <v>15470.49</v>
      </c>
      <c r="H1587" s="9">
        <v>2320.5735</v>
      </c>
      <c r="I1587">
        <v>2320.5735</v>
      </c>
      <c r="J1587">
        <v>1547.049</v>
      </c>
      <c r="K1587">
        <v>3867.6224999999999</v>
      </c>
      <c r="L1587">
        <v>3094.098</v>
      </c>
      <c r="M1587">
        <v>2320.5735</v>
      </c>
      <c r="O1587">
        <v>201910</v>
      </c>
      <c r="P1587">
        <v>201911</v>
      </c>
      <c r="Q1587" s="9">
        <f t="shared" si="50"/>
        <v>0</v>
      </c>
      <c r="R1587">
        <v>2019</v>
      </c>
      <c r="S1587">
        <v>2019</v>
      </c>
      <c r="T1587" t="s">
        <v>281</v>
      </c>
      <c r="U1587" s="14">
        <f t="shared" si="49"/>
        <v>2320.5735</v>
      </c>
    </row>
    <row r="1588" spans="1:21" x14ac:dyDescent="0.25">
      <c r="A1588" t="s">
        <v>60</v>
      </c>
      <c r="B1588" t="s">
        <v>61</v>
      </c>
      <c r="C1588" t="s">
        <v>121</v>
      </c>
      <c r="D1588" t="s">
        <v>122</v>
      </c>
      <c r="E1588" t="s">
        <v>10</v>
      </c>
      <c r="F1588" t="s">
        <v>123</v>
      </c>
      <c r="G1588" s="9">
        <v>25000</v>
      </c>
      <c r="H1588" s="9">
        <v>3750</v>
      </c>
      <c r="I1588">
        <v>3750</v>
      </c>
      <c r="J1588">
        <v>2500</v>
      </c>
      <c r="K1588">
        <v>6250</v>
      </c>
      <c r="L1588">
        <v>5000</v>
      </c>
      <c r="M1588">
        <v>3750</v>
      </c>
      <c r="O1588">
        <v>201910</v>
      </c>
      <c r="P1588">
        <v>201911</v>
      </c>
      <c r="Q1588" s="9">
        <f t="shared" si="50"/>
        <v>0</v>
      </c>
      <c r="R1588">
        <v>2019</v>
      </c>
      <c r="S1588">
        <v>2019</v>
      </c>
      <c r="T1588" t="s">
        <v>281</v>
      </c>
      <c r="U1588" s="14">
        <f t="shared" si="49"/>
        <v>3750</v>
      </c>
    </row>
    <row r="1589" spans="1:21" x14ac:dyDescent="0.25">
      <c r="A1589" t="s">
        <v>60</v>
      </c>
      <c r="B1589" t="s">
        <v>61</v>
      </c>
      <c r="C1589" t="s">
        <v>124</v>
      </c>
      <c r="D1589" t="s">
        <v>125</v>
      </c>
      <c r="E1589" t="s">
        <v>10</v>
      </c>
      <c r="F1589" t="s">
        <v>126</v>
      </c>
      <c r="G1589" s="9">
        <v>25000</v>
      </c>
      <c r="H1589" s="9">
        <v>3750</v>
      </c>
      <c r="I1589">
        <v>3750</v>
      </c>
      <c r="J1589">
        <v>2500</v>
      </c>
      <c r="K1589">
        <v>6250</v>
      </c>
      <c r="L1589">
        <v>5000</v>
      </c>
      <c r="M1589">
        <v>3750</v>
      </c>
      <c r="O1589">
        <v>201910</v>
      </c>
      <c r="P1589">
        <v>201911</v>
      </c>
      <c r="Q1589" s="9">
        <f t="shared" si="50"/>
        <v>0</v>
      </c>
      <c r="R1589">
        <v>2019</v>
      </c>
      <c r="S1589">
        <v>2019</v>
      </c>
      <c r="T1589" t="s">
        <v>281</v>
      </c>
      <c r="U1589" s="14">
        <f t="shared" si="49"/>
        <v>3750</v>
      </c>
    </row>
    <row r="1590" spans="1:21" x14ac:dyDescent="0.25">
      <c r="A1590" t="s">
        <v>60</v>
      </c>
      <c r="B1590" t="s">
        <v>61</v>
      </c>
      <c r="C1590" t="s">
        <v>54</v>
      </c>
      <c r="D1590" t="s">
        <v>55</v>
      </c>
      <c r="E1590" t="s">
        <v>10</v>
      </c>
      <c r="F1590" t="s">
        <v>56</v>
      </c>
      <c r="G1590" s="9">
        <v>3160.71</v>
      </c>
      <c r="H1590" s="9">
        <v>474.10649999999998</v>
      </c>
      <c r="I1590">
        <v>474.10649999999998</v>
      </c>
      <c r="J1590">
        <v>316.07100000000003</v>
      </c>
      <c r="K1590">
        <v>790.17750000000001</v>
      </c>
      <c r="L1590">
        <v>632.14200000000005</v>
      </c>
      <c r="M1590">
        <v>474.10649999999998</v>
      </c>
      <c r="O1590">
        <v>201910</v>
      </c>
      <c r="P1590">
        <v>201911</v>
      </c>
      <c r="Q1590" s="9">
        <f t="shared" si="50"/>
        <v>0</v>
      </c>
      <c r="R1590">
        <v>2019</v>
      </c>
      <c r="S1590">
        <v>2019</v>
      </c>
      <c r="T1590" t="s">
        <v>281</v>
      </c>
      <c r="U1590" s="14">
        <f t="shared" si="49"/>
        <v>474.10649999999998</v>
      </c>
    </row>
    <row r="1591" spans="1:21" x14ac:dyDescent="0.25">
      <c r="A1591" t="s">
        <v>6</v>
      </c>
      <c r="B1591" t="s">
        <v>7</v>
      </c>
      <c r="C1591" t="s">
        <v>8</v>
      </c>
      <c r="D1591" t="s">
        <v>9</v>
      </c>
      <c r="E1591" t="s">
        <v>10</v>
      </c>
      <c r="F1591" t="s">
        <v>11</v>
      </c>
      <c r="G1591" s="9">
        <v>28848.68</v>
      </c>
      <c r="H1591" s="9">
        <v>4327.3019999999997</v>
      </c>
      <c r="I1591">
        <v>4327.3019999999997</v>
      </c>
      <c r="J1591">
        <v>2884.8679999999999</v>
      </c>
      <c r="K1591">
        <v>7212.17</v>
      </c>
      <c r="L1591">
        <v>5769.7359999999999</v>
      </c>
      <c r="M1591">
        <v>4327.3019999999997</v>
      </c>
      <c r="O1591">
        <v>201911</v>
      </c>
      <c r="P1591">
        <v>201912</v>
      </c>
      <c r="Q1591" s="9">
        <f t="shared" si="50"/>
        <v>0</v>
      </c>
      <c r="R1591">
        <v>2019</v>
      </c>
      <c r="S1591">
        <v>2019</v>
      </c>
      <c r="T1591" t="s">
        <v>281</v>
      </c>
      <c r="U1591" s="14">
        <f t="shared" si="49"/>
        <v>4327.3019999999997</v>
      </c>
    </row>
    <row r="1592" spans="1:21" x14ac:dyDescent="0.25">
      <c r="A1592" t="s">
        <v>6</v>
      </c>
      <c r="B1592" t="s">
        <v>7</v>
      </c>
      <c r="C1592" t="s">
        <v>12</v>
      </c>
      <c r="D1592" t="s">
        <v>13</v>
      </c>
      <c r="E1592" t="s">
        <v>10</v>
      </c>
      <c r="F1592" t="s">
        <v>14</v>
      </c>
      <c r="G1592" s="9">
        <v>2116.85</v>
      </c>
      <c r="H1592" s="9">
        <v>317.52749999999997</v>
      </c>
      <c r="I1592">
        <v>317.52749999999997</v>
      </c>
      <c r="J1592">
        <v>211.685</v>
      </c>
      <c r="K1592">
        <v>529.21249999999998</v>
      </c>
      <c r="L1592">
        <v>423.37</v>
      </c>
      <c r="M1592">
        <v>317.52749999999997</v>
      </c>
      <c r="O1592">
        <v>201911</v>
      </c>
      <c r="P1592">
        <v>201912</v>
      </c>
      <c r="Q1592" s="9">
        <f t="shared" si="50"/>
        <v>0</v>
      </c>
      <c r="R1592">
        <v>2019</v>
      </c>
      <c r="S1592">
        <v>2019</v>
      </c>
      <c r="T1592" t="s">
        <v>281</v>
      </c>
      <c r="U1592" s="14">
        <f t="shared" si="49"/>
        <v>317.52749999999997</v>
      </c>
    </row>
    <row r="1593" spans="1:21" x14ac:dyDescent="0.25">
      <c r="A1593" t="s">
        <v>6</v>
      </c>
      <c r="B1593" t="s">
        <v>7</v>
      </c>
      <c r="C1593" t="s">
        <v>18</v>
      </c>
      <c r="D1593" t="s">
        <v>19</v>
      </c>
      <c r="E1593" t="s">
        <v>10</v>
      </c>
      <c r="F1593" t="s">
        <v>20</v>
      </c>
      <c r="G1593" s="9">
        <v>23934.95</v>
      </c>
      <c r="H1593" s="9">
        <v>3590.2424999999998</v>
      </c>
      <c r="I1593">
        <v>3590.2424999999998</v>
      </c>
      <c r="J1593">
        <v>2393.4949999999999</v>
      </c>
      <c r="K1593">
        <v>5983.7375000000002</v>
      </c>
      <c r="L1593">
        <v>4786.99</v>
      </c>
      <c r="M1593">
        <v>3590.2424999999998</v>
      </c>
      <c r="O1593">
        <v>201911</v>
      </c>
      <c r="P1593">
        <v>201912</v>
      </c>
      <c r="Q1593" s="9">
        <f t="shared" si="50"/>
        <v>0</v>
      </c>
      <c r="R1593">
        <v>2019</v>
      </c>
      <c r="S1593">
        <v>2019</v>
      </c>
      <c r="T1593" t="s">
        <v>281</v>
      </c>
      <c r="U1593" s="14">
        <f t="shared" si="49"/>
        <v>3590.2424999999998</v>
      </c>
    </row>
    <row r="1594" spans="1:21" x14ac:dyDescent="0.25">
      <c r="A1594" t="s">
        <v>6</v>
      </c>
      <c r="B1594" t="s">
        <v>7</v>
      </c>
      <c r="C1594" t="s">
        <v>21</v>
      </c>
      <c r="D1594" t="s">
        <v>22</v>
      </c>
      <c r="E1594" t="s">
        <v>10</v>
      </c>
      <c r="F1594" t="s">
        <v>23</v>
      </c>
      <c r="G1594" s="9">
        <v>49585.49</v>
      </c>
      <c r="H1594" s="9">
        <v>7437.8235000000004</v>
      </c>
      <c r="I1594">
        <v>7437.8235000000004</v>
      </c>
      <c r="J1594">
        <v>4958.549</v>
      </c>
      <c r="K1594">
        <v>12396.372499999999</v>
      </c>
      <c r="L1594">
        <v>9917.098</v>
      </c>
      <c r="M1594">
        <v>7437.8235000000004</v>
      </c>
      <c r="O1594">
        <v>201911</v>
      </c>
      <c r="P1594">
        <v>201912</v>
      </c>
      <c r="Q1594" s="9">
        <f t="shared" si="50"/>
        <v>0</v>
      </c>
      <c r="R1594">
        <v>2019</v>
      </c>
      <c r="S1594">
        <v>2019</v>
      </c>
      <c r="T1594" t="s">
        <v>281</v>
      </c>
      <c r="U1594" s="14">
        <f t="shared" si="49"/>
        <v>7437.8235000000004</v>
      </c>
    </row>
    <row r="1595" spans="1:21" x14ac:dyDescent="0.25">
      <c r="A1595" t="s">
        <v>6</v>
      </c>
      <c r="B1595" t="s">
        <v>7</v>
      </c>
      <c r="C1595" t="s">
        <v>24</v>
      </c>
      <c r="D1595" t="s">
        <v>25</v>
      </c>
      <c r="E1595" t="s">
        <v>10</v>
      </c>
      <c r="F1595" t="s">
        <v>26</v>
      </c>
      <c r="G1595" s="9">
        <v>41632.25</v>
      </c>
      <c r="H1595" s="9">
        <v>6244.8374999999996</v>
      </c>
      <c r="I1595">
        <v>6244.8374999999996</v>
      </c>
      <c r="J1595">
        <v>4163.2250000000004</v>
      </c>
      <c r="K1595">
        <v>10408.0625</v>
      </c>
      <c r="L1595">
        <v>8326.4500000000007</v>
      </c>
      <c r="M1595">
        <v>6244.8374999999996</v>
      </c>
      <c r="O1595">
        <v>201911</v>
      </c>
      <c r="P1595">
        <v>201912</v>
      </c>
      <c r="Q1595" s="9">
        <f t="shared" si="50"/>
        <v>0</v>
      </c>
      <c r="R1595">
        <v>2019</v>
      </c>
      <c r="S1595">
        <v>2019</v>
      </c>
      <c r="T1595" t="s">
        <v>281</v>
      </c>
      <c r="U1595" s="14">
        <f t="shared" si="49"/>
        <v>6244.8374999999996</v>
      </c>
    </row>
    <row r="1596" spans="1:21" x14ac:dyDescent="0.25">
      <c r="A1596" t="s">
        <v>6</v>
      </c>
      <c r="B1596" t="s">
        <v>7</v>
      </c>
      <c r="C1596" t="s">
        <v>27</v>
      </c>
      <c r="D1596" t="s">
        <v>28</v>
      </c>
      <c r="E1596" t="s">
        <v>10</v>
      </c>
      <c r="F1596" t="s">
        <v>29</v>
      </c>
      <c r="G1596" s="9">
        <v>56351.53</v>
      </c>
      <c r="H1596" s="9">
        <v>8452.7294999999995</v>
      </c>
      <c r="I1596">
        <v>8452.7294999999995</v>
      </c>
      <c r="J1596">
        <v>5635.1530000000002</v>
      </c>
      <c r="K1596">
        <v>14087.8825</v>
      </c>
      <c r="L1596">
        <v>11270.306</v>
      </c>
      <c r="M1596">
        <v>8452.7294999999995</v>
      </c>
      <c r="O1596">
        <v>201911</v>
      </c>
      <c r="P1596">
        <v>201912</v>
      </c>
      <c r="Q1596" s="9">
        <f t="shared" si="50"/>
        <v>0</v>
      </c>
      <c r="R1596">
        <v>2019</v>
      </c>
      <c r="S1596">
        <v>2019</v>
      </c>
      <c r="T1596" t="s">
        <v>281</v>
      </c>
      <c r="U1596" s="14">
        <f t="shared" si="49"/>
        <v>8452.7294999999995</v>
      </c>
    </row>
    <row r="1597" spans="1:21" x14ac:dyDescent="0.25">
      <c r="A1597" t="s">
        <v>6</v>
      </c>
      <c r="B1597" t="s">
        <v>7</v>
      </c>
      <c r="C1597" t="s">
        <v>553</v>
      </c>
      <c r="D1597" t="s">
        <v>554</v>
      </c>
      <c r="E1597" t="s">
        <v>10</v>
      </c>
      <c r="F1597" t="s">
        <v>555</v>
      </c>
      <c r="G1597" s="9">
        <v>16530.28</v>
      </c>
      <c r="H1597" s="9">
        <v>2479.5419999999999</v>
      </c>
      <c r="I1597">
        <v>2479.5419999999999</v>
      </c>
      <c r="J1597">
        <v>1653.028</v>
      </c>
      <c r="K1597">
        <v>4132.57</v>
      </c>
      <c r="L1597">
        <v>3306.056</v>
      </c>
      <c r="M1597">
        <v>2479.5419999999999</v>
      </c>
      <c r="O1597">
        <v>201911</v>
      </c>
      <c r="P1597">
        <v>201912</v>
      </c>
      <c r="Q1597" s="9">
        <f t="shared" si="50"/>
        <v>0</v>
      </c>
      <c r="R1597">
        <v>2019</v>
      </c>
      <c r="S1597">
        <v>2019</v>
      </c>
      <c r="T1597" t="s">
        <v>281</v>
      </c>
      <c r="U1597" s="14">
        <f t="shared" si="49"/>
        <v>2479.5419999999999</v>
      </c>
    </row>
    <row r="1598" spans="1:21" x14ac:dyDescent="0.25">
      <c r="A1598" t="s">
        <v>6</v>
      </c>
      <c r="B1598" t="s">
        <v>7</v>
      </c>
      <c r="C1598" t="s">
        <v>33</v>
      </c>
      <c r="D1598" t="s">
        <v>34</v>
      </c>
      <c r="E1598" t="s">
        <v>10</v>
      </c>
      <c r="F1598" t="s">
        <v>35</v>
      </c>
      <c r="G1598" s="9">
        <v>3005.39</v>
      </c>
      <c r="H1598" s="9">
        <v>450.80849999999998</v>
      </c>
      <c r="I1598">
        <v>450.80849999999998</v>
      </c>
      <c r="J1598">
        <v>300.53899999999999</v>
      </c>
      <c r="K1598">
        <v>751.34749999999997</v>
      </c>
      <c r="L1598">
        <v>601.07799999999997</v>
      </c>
      <c r="M1598">
        <v>450.80849999999998</v>
      </c>
      <c r="O1598">
        <v>201911</v>
      </c>
      <c r="P1598">
        <v>201912</v>
      </c>
      <c r="Q1598" s="9">
        <f t="shared" si="50"/>
        <v>0</v>
      </c>
      <c r="R1598">
        <v>2019</v>
      </c>
      <c r="S1598">
        <v>2019</v>
      </c>
      <c r="T1598" t="s">
        <v>281</v>
      </c>
      <c r="U1598" s="14">
        <f t="shared" si="49"/>
        <v>450.80849999999998</v>
      </c>
    </row>
    <row r="1599" spans="1:21" x14ac:dyDescent="0.25">
      <c r="A1599" t="s">
        <v>6</v>
      </c>
      <c r="B1599" t="s">
        <v>7</v>
      </c>
      <c r="C1599" t="s">
        <v>581</v>
      </c>
      <c r="D1599" t="s">
        <v>582</v>
      </c>
      <c r="E1599" t="s">
        <v>10</v>
      </c>
      <c r="F1599" t="s">
        <v>583</v>
      </c>
      <c r="G1599" s="9">
        <v>74080.490000000005</v>
      </c>
      <c r="H1599" s="9">
        <v>11112.0735</v>
      </c>
      <c r="I1599">
        <v>11112.0735</v>
      </c>
      <c r="J1599">
        <v>7408.049</v>
      </c>
      <c r="K1599">
        <v>18520.122500000001</v>
      </c>
      <c r="L1599">
        <v>14816.098</v>
      </c>
      <c r="M1599">
        <v>11112.0735</v>
      </c>
      <c r="O1599">
        <v>201911</v>
      </c>
      <c r="P1599">
        <v>201912</v>
      </c>
      <c r="Q1599" s="9">
        <f t="shared" si="50"/>
        <v>0</v>
      </c>
      <c r="R1599">
        <v>2019</v>
      </c>
      <c r="S1599">
        <v>2019</v>
      </c>
      <c r="T1599" t="s">
        <v>281</v>
      </c>
      <c r="U1599" s="14">
        <f t="shared" si="49"/>
        <v>11112.0735</v>
      </c>
    </row>
    <row r="1600" spans="1:21" x14ac:dyDescent="0.25">
      <c r="A1600" t="s">
        <v>6</v>
      </c>
      <c r="B1600" t="s">
        <v>7</v>
      </c>
      <c r="C1600" t="s">
        <v>36</v>
      </c>
      <c r="D1600" t="s">
        <v>37</v>
      </c>
      <c r="E1600" t="s">
        <v>10</v>
      </c>
      <c r="F1600" t="s">
        <v>38</v>
      </c>
      <c r="G1600" s="9">
        <v>138.21</v>
      </c>
      <c r="H1600" s="9">
        <v>20.7315</v>
      </c>
      <c r="I1600">
        <v>20.7315</v>
      </c>
      <c r="J1600">
        <v>13.821</v>
      </c>
      <c r="K1600">
        <v>34.552500000000002</v>
      </c>
      <c r="L1600">
        <v>27.641999999999999</v>
      </c>
      <c r="M1600">
        <v>20.7315</v>
      </c>
      <c r="O1600">
        <v>201911</v>
      </c>
      <c r="P1600">
        <v>201912</v>
      </c>
      <c r="Q1600" s="9">
        <f t="shared" si="50"/>
        <v>0</v>
      </c>
      <c r="R1600">
        <v>2019</v>
      </c>
      <c r="S1600">
        <v>2019</v>
      </c>
      <c r="T1600" t="s">
        <v>281</v>
      </c>
      <c r="U1600" s="14">
        <f t="shared" si="49"/>
        <v>20.7315</v>
      </c>
    </row>
    <row r="1601" spans="1:21" x14ac:dyDescent="0.25">
      <c r="A1601" t="s">
        <v>6</v>
      </c>
      <c r="B1601" t="s">
        <v>7</v>
      </c>
      <c r="C1601" t="s">
        <v>39</v>
      </c>
      <c r="D1601" t="s">
        <v>40</v>
      </c>
      <c r="E1601" t="s">
        <v>10</v>
      </c>
      <c r="F1601" t="s">
        <v>41</v>
      </c>
      <c r="G1601" s="9">
        <v>3998.03</v>
      </c>
      <c r="H1601" s="9">
        <v>599.70450000000005</v>
      </c>
      <c r="I1601">
        <v>599.70450000000005</v>
      </c>
      <c r="J1601">
        <v>399.803</v>
      </c>
      <c r="K1601">
        <v>999.50750000000005</v>
      </c>
      <c r="L1601">
        <v>799.60599999999999</v>
      </c>
      <c r="M1601">
        <v>599.70450000000005</v>
      </c>
      <c r="O1601">
        <v>201911</v>
      </c>
      <c r="P1601">
        <v>201912</v>
      </c>
      <c r="Q1601" s="9">
        <f t="shared" si="50"/>
        <v>0</v>
      </c>
      <c r="R1601">
        <v>2019</v>
      </c>
      <c r="S1601">
        <v>2019</v>
      </c>
      <c r="T1601" t="s">
        <v>281</v>
      </c>
      <c r="U1601" s="14">
        <f t="shared" si="49"/>
        <v>599.70450000000005</v>
      </c>
    </row>
    <row r="1602" spans="1:21" x14ac:dyDescent="0.25">
      <c r="A1602" t="s">
        <v>6</v>
      </c>
      <c r="B1602" t="s">
        <v>7</v>
      </c>
      <c r="C1602" t="s">
        <v>45</v>
      </c>
      <c r="D1602" t="s">
        <v>46</v>
      </c>
      <c r="E1602" t="s">
        <v>10</v>
      </c>
      <c r="F1602" t="s">
        <v>47</v>
      </c>
      <c r="G1602" s="9">
        <v>3189.23</v>
      </c>
      <c r="H1602" s="9">
        <v>478.3845</v>
      </c>
      <c r="I1602">
        <v>478.3845</v>
      </c>
      <c r="J1602">
        <v>318.923</v>
      </c>
      <c r="K1602">
        <v>797.3075</v>
      </c>
      <c r="L1602">
        <v>637.846</v>
      </c>
      <c r="M1602">
        <v>478.3845</v>
      </c>
      <c r="O1602">
        <v>201911</v>
      </c>
      <c r="P1602">
        <v>201912</v>
      </c>
      <c r="Q1602" s="9">
        <f t="shared" si="50"/>
        <v>0</v>
      </c>
      <c r="R1602">
        <v>2019</v>
      </c>
      <c r="S1602">
        <v>2019</v>
      </c>
      <c r="T1602" t="s">
        <v>281</v>
      </c>
      <c r="U1602" s="14">
        <f t="shared" si="49"/>
        <v>478.3845</v>
      </c>
    </row>
    <row r="1603" spans="1:21" x14ac:dyDescent="0.25">
      <c r="A1603" t="s">
        <v>6</v>
      </c>
      <c r="B1603" t="s">
        <v>7</v>
      </c>
      <c r="C1603" t="s">
        <v>48</v>
      </c>
      <c r="D1603" t="s">
        <v>49</v>
      </c>
      <c r="E1603" t="s">
        <v>10</v>
      </c>
      <c r="F1603" t="s">
        <v>50</v>
      </c>
      <c r="G1603" s="9">
        <v>11493.13</v>
      </c>
      <c r="H1603" s="9">
        <v>1723.9694999999999</v>
      </c>
      <c r="I1603">
        <v>1723.9694999999999</v>
      </c>
      <c r="J1603">
        <v>1149.3130000000001</v>
      </c>
      <c r="K1603">
        <v>2873.2824999999998</v>
      </c>
      <c r="L1603">
        <v>2298.6260000000002</v>
      </c>
      <c r="M1603">
        <v>1723.9694999999999</v>
      </c>
      <c r="N1603" s="9">
        <v>1723.97</v>
      </c>
      <c r="O1603">
        <v>201911</v>
      </c>
      <c r="P1603">
        <v>201912</v>
      </c>
      <c r="Q1603" s="9">
        <f t="shared" si="50"/>
        <v>-1723.97</v>
      </c>
      <c r="R1603">
        <v>2019</v>
      </c>
      <c r="S1603">
        <v>2019</v>
      </c>
      <c r="T1603" t="s">
        <v>281</v>
      </c>
      <c r="U1603" s="14">
        <f t="shared" ref="U1603:U1627" si="51">H1603+Q1603</f>
        <v>-5.0000000010186341E-4</v>
      </c>
    </row>
    <row r="1604" spans="1:21" x14ac:dyDescent="0.25">
      <c r="A1604" t="s">
        <v>6</v>
      </c>
      <c r="B1604" t="s">
        <v>7</v>
      </c>
      <c r="C1604" t="s">
        <v>51</v>
      </c>
      <c r="D1604" t="s">
        <v>52</v>
      </c>
      <c r="E1604" t="s">
        <v>10</v>
      </c>
      <c r="F1604" t="s">
        <v>53</v>
      </c>
      <c r="G1604" s="9">
        <v>-2272.46</v>
      </c>
      <c r="H1604" s="9">
        <v>-340.86900000000003</v>
      </c>
      <c r="I1604">
        <v>-340.86900000000003</v>
      </c>
      <c r="J1604">
        <v>-227.24600000000001</v>
      </c>
      <c r="K1604">
        <v>-568.11500000000001</v>
      </c>
      <c r="L1604">
        <v>-454.49200000000002</v>
      </c>
      <c r="M1604">
        <v>-340.86900000000003</v>
      </c>
      <c r="O1604">
        <v>201911</v>
      </c>
      <c r="P1604">
        <v>201912</v>
      </c>
      <c r="Q1604" s="9">
        <f t="shared" si="50"/>
        <v>0</v>
      </c>
      <c r="R1604">
        <v>2019</v>
      </c>
      <c r="S1604">
        <v>2019</v>
      </c>
      <c r="T1604" t="s">
        <v>281</v>
      </c>
      <c r="U1604" s="14">
        <f t="shared" si="51"/>
        <v>-340.86900000000003</v>
      </c>
    </row>
    <row r="1605" spans="1:21" x14ac:dyDescent="0.25">
      <c r="A1605" t="s">
        <v>6</v>
      </c>
      <c r="B1605" t="s">
        <v>7</v>
      </c>
      <c r="C1605" t="s">
        <v>54</v>
      </c>
      <c r="D1605" t="s">
        <v>55</v>
      </c>
      <c r="E1605" t="s">
        <v>10</v>
      </c>
      <c r="F1605" t="s">
        <v>56</v>
      </c>
      <c r="G1605" s="9">
        <v>3210.96</v>
      </c>
      <c r="H1605" s="9">
        <v>481.64400000000001</v>
      </c>
      <c r="I1605">
        <v>481.64400000000001</v>
      </c>
      <c r="J1605">
        <v>321.096</v>
      </c>
      <c r="K1605">
        <v>802.74</v>
      </c>
      <c r="L1605">
        <v>642.19200000000001</v>
      </c>
      <c r="M1605">
        <v>481.64400000000001</v>
      </c>
      <c r="O1605">
        <v>201911</v>
      </c>
      <c r="P1605">
        <v>201912</v>
      </c>
      <c r="Q1605" s="9">
        <f t="shared" si="50"/>
        <v>0</v>
      </c>
      <c r="R1605">
        <v>2019</v>
      </c>
      <c r="S1605">
        <v>2019</v>
      </c>
      <c r="T1605" t="s">
        <v>281</v>
      </c>
      <c r="U1605" s="14">
        <f t="shared" si="51"/>
        <v>481.64400000000001</v>
      </c>
    </row>
    <row r="1606" spans="1:21" x14ac:dyDescent="0.25">
      <c r="A1606" t="s">
        <v>6</v>
      </c>
      <c r="B1606" t="s">
        <v>7</v>
      </c>
      <c r="C1606" t="s">
        <v>57</v>
      </c>
      <c r="D1606" t="s">
        <v>58</v>
      </c>
      <c r="E1606" t="s">
        <v>10</v>
      </c>
      <c r="F1606" t="s">
        <v>59</v>
      </c>
      <c r="G1606" s="9">
        <v>15000</v>
      </c>
      <c r="H1606" s="9">
        <v>2250</v>
      </c>
      <c r="I1606">
        <v>2250</v>
      </c>
      <c r="J1606">
        <v>1500</v>
      </c>
      <c r="K1606">
        <v>3750</v>
      </c>
      <c r="L1606">
        <v>3000</v>
      </c>
      <c r="M1606">
        <v>2250</v>
      </c>
      <c r="O1606">
        <v>201911</v>
      </c>
      <c r="P1606">
        <v>201912</v>
      </c>
      <c r="Q1606" s="9">
        <f t="shared" si="50"/>
        <v>0</v>
      </c>
      <c r="R1606">
        <v>2019</v>
      </c>
      <c r="S1606">
        <v>2019</v>
      </c>
      <c r="T1606" t="s">
        <v>281</v>
      </c>
      <c r="U1606" s="14">
        <f t="shared" si="51"/>
        <v>2250</v>
      </c>
    </row>
    <row r="1607" spans="1:21" x14ac:dyDescent="0.25">
      <c r="A1607" t="s">
        <v>60</v>
      </c>
      <c r="B1607" t="s">
        <v>61</v>
      </c>
      <c r="C1607" t="s">
        <v>8</v>
      </c>
      <c r="D1607" t="s">
        <v>9</v>
      </c>
      <c r="E1607" t="s">
        <v>10</v>
      </c>
      <c r="F1607" t="s">
        <v>11</v>
      </c>
      <c r="G1607" s="9">
        <v>28848.63</v>
      </c>
      <c r="H1607" s="9">
        <v>4327.2945</v>
      </c>
      <c r="I1607">
        <v>4327.2945</v>
      </c>
      <c r="J1607">
        <v>2884.8629999999998</v>
      </c>
      <c r="K1607">
        <v>7212.1575000000003</v>
      </c>
      <c r="L1607">
        <v>5769.7259999999997</v>
      </c>
      <c r="M1607">
        <v>4327.2945</v>
      </c>
      <c r="O1607">
        <v>201911</v>
      </c>
      <c r="P1607">
        <v>201912</v>
      </c>
      <c r="Q1607" s="9">
        <f t="shared" si="50"/>
        <v>0</v>
      </c>
      <c r="R1607">
        <v>2019</v>
      </c>
      <c r="S1607">
        <v>2019</v>
      </c>
      <c r="T1607" t="s">
        <v>281</v>
      </c>
      <c r="U1607" s="14">
        <f t="shared" si="51"/>
        <v>4327.2945</v>
      </c>
    </row>
    <row r="1608" spans="1:21" x14ac:dyDescent="0.25">
      <c r="A1608" t="s">
        <v>60</v>
      </c>
      <c r="B1608" t="s">
        <v>61</v>
      </c>
      <c r="C1608" t="s">
        <v>88</v>
      </c>
      <c r="D1608" t="s">
        <v>89</v>
      </c>
      <c r="E1608" t="s">
        <v>10</v>
      </c>
      <c r="F1608" t="s">
        <v>90</v>
      </c>
      <c r="G1608" s="9">
        <v>394.1</v>
      </c>
      <c r="H1608" s="9">
        <v>59.115000000000002</v>
      </c>
      <c r="I1608">
        <v>59.115000000000002</v>
      </c>
      <c r="J1608">
        <v>39.409999999999997</v>
      </c>
      <c r="K1608">
        <v>98.525000000000006</v>
      </c>
      <c r="L1608">
        <v>78.819999999999993</v>
      </c>
      <c r="M1608">
        <v>59.115000000000002</v>
      </c>
      <c r="O1608">
        <v>201911</v>
      </c>
      <c r="P1608">
        <v>201912</v>
      </c>
      <c r="Q1608" s="9">
        <f t="shared" si="50"/>
        <v>0</v>
      </c>
      <c r="R1608">
        <v>2019</v>
      </c>
      <c r="S1608">
        <v>2019</v>
      </c>
      <c r="T1608" t="s">
        <v>281</v>
      </c>
      <c r="U1608" s="14">
        <f t="shared" si="51"/>
        <v>59.115000000000002</v>
      </c>
    </row>
    <row r="1609" spans="1:21" x14ac:dyDescent="0.25">
      <c r="A1609" t="s">
        <v>60</v>
      </c>
      <c r="B1609" t="s">
        <v>61</v>
      </c>
      <c r="C1609" t="s">
        <v>97</v>
      </c>
      <c r="D1609" t="s">
        <v>98</v>
      </c>
      <c r="E1609" t="s">
        <v>10</v>
      </c>
      <c r="F1609" t="s">
        <v>99</v>
      </c>
      <c r="G1609" s="9">
        <v>0</v>
      </c>
      <c r="H1609" s="9">
        <v>0</v>
      </c>
      <c r="I1609">
        <v>0</v>
      </c>
      <c r="J1609">
        <v>0</v>
      </c>
      <c r="K1609">
        <v>0</v>
      </c>
      <c r="L1609">
        <v>0</v>
      </c>
      <c r="M1609">
        <v>0</v>
      </c>
      <c r="O1609">
        <v>201911</v>
      </c>
      <c r="P1609">
        <v>201912</v>
      </c>
      <c r="Q1609" s="9">
        <f t="shared" ref="Q1609:Q1627" si="52">N1609*-1</f>
        <v>0</v>
      </c>
      <c r="R1609">
        <v>2019</v>
      </c>
      <c r="S1609">
        <v>2019</v>
      </c>
      <c r="T1609" t="s">
        <v>281</v>
      </c>
      <c r="U1609" s="14">
        <f t="shared" si="51"/>
        <v>0</v>
      </c>
    </row>
    <row r="1610" spans="1:21" x14ac:dyDescent="0.25">
      <c r="A1610" t="s">
        <v>60</v>
      </c>
      <c r="B1610" t="s">
        <v>61</v>
      </c>
      <c r="C1610" t="s">
        <v>12</v>
      </c>
      <c r="D1610" t="s">
        <v>13</v>
      </c>
      <c r="E1610" t="s">
        <v>10</v>
      </c>
      <c r="F1610" t="s">
        <v>14</v>
      </c>
      <c r="G1610" s="9">
        <v>2116.84</v>
      </c>
      <c r="H1610" s="9">
        <v>317.52600000000001</v>
      </c>
      <c r="I1610">
        <v>317.52600000000001</v>
      </c>
      <c r="J1610">
        <v>211.684</v>
      </c>
      <c r="K1610">
        <v>529.21</v>
      </c>
      <c r="L1610">
        <v>423.36799999999999</v>
      </c>
      <c r="M1610">
        <v>317.52600000000001</v>
      </c>
      <c r="O1610">
        <v>201911</v>
      </c>
      <c r="P1610">
        <v>201912</v>
      </c>
      <c r="Q1610" s="9">
        <f t="shared" si="52"/>
        <v>0</v>
      </c>
      <c r="R1610">
        <v>2019</v>
      </c>
      <c r="S1610">
        <v>2019</v>
      </c>
      <c r="T1610" t="s">
        <v>281</v>
      </c>
      <c r="U1610" s="14">
        <f t="shared" si="51"/>
        <v>317.52600000000001</v>
      </c>
    </row>
    <row r="1611" spans="1:21" x14ac:dyDescent="0.25">
      <c r="A1611" t="s">
        <v>60</v>
      </c>
      <c r="B1611" t="s">
        <v>61</v>
      </c>
      <c r="C1611" t="s">
        <v>62</v>
      </c>
      <c r="D1611" t="s">
        <v>63</v>
      </c>
      <c r="E1611" t="s">
        <v>10</v>
      </c>
      <c r="F1611" t="s">
        <v>64</v>
      </c>
      <c r="G1611" s="9">
        <v>30175.9</v>
      </c>
      <c r="H1611" s="9">
        <v>4526.3850000000002</v>
      </c>
      <c r="I1611">
        <v>4526.3850000000002</v>
      </c>
      <c r="J1611">
        <v>3017.59</v>
      </c>
      <c r="K1611">
        <v>7543.9750000000004</v>
      </c>
      <c r="L1611">
        <v>6035.18</v>
      </c>
      <c r="M1611">
        <v>4526.3850000000002</v>
      </c>
      <c r="O1611">
        <v>201911</v>
      </c>
      <c r="P1611">
        <v>201912</v>
      </c>
      <c r="Q1611" s="9">
        <f t="shared" si="52"/>
        <v>0</v>
      </c>
      <c r="R1611">
        <v>2019</v>
      </c>
      <c r="S1611">
        <v>2019</v>
      </c>
      <c r="T1611" t="s">
        <v>281</v>
      </c>
      <c r="U1611" s="14">
        <f t="shared" si="51"/>
        <v>4526.3850000000002</v>
      </c>
    </row>
    <row r="1612" spans="1:21" x14ac:dyDescent="0.25">
      <c r="A1612" t="s">
        <v>60</v>
      </c>
      <c r="B1612" t="s">
        <v>61</v>
      </c>
      <c r="C1612" t="s">
        <v>18</v>
      </c>
      <c r="D1612" t="s">
        <v>19</v>
      </c>
      <c r="E1612" t="s">
        <v>10</v>
      </c>
      <c r="F1612" t="s">
        <v>20</v>
      </c>
      <c r="G1612" s="9">
        <v>23934.94</v>
      </c>
      <c r="H1612" s="9">
        <v>3590.241</v>
      </c>
      <c r="I1612">
        <v>3590.241</v>
      </c>
      <c r="J1612">
        <v>2393.4940000000001</v>
      </c>
      <c r="K1612">
        <v>5983.7349999999997</v>
      </c>
      <c r="L1612">
        <v>4786.9880000000003</v>
      </c>
      <c r="M1612">
        <v>3590.241</v>
      </c>
      <c r="O1612">
        <v>201911</v>
      </c>
      <c r="P1612">
        <v>201912</v>
      </c>
      <c r="Q1612" s="9">
        <f t="shared" si="52"/>
        <v>0</v>
      </c>
      <c r="R1612">
        <v>2019</v>
      </c>
      <c r="S1612">
        <v>2019</v>
      </c>
      <c r="T1612" t="s">
        <v>281</v>
      </c>
      <c r="U1612" s="14">
        <f t="shared" si="51"/>
        <v>3590.241</v>
      </c>
    </row>
    <row r="1613" spans="1:21" x14ac:dyDescent="0.25">
      <c r="A1613" t="s">
        <v>60</v>
      </c>
      <c r="B1613" t="s">
        <v>61</v>
      </c>
      <c r="C1613" t="s">
        <v>21</v>
      </c>
      <c r="D1613" t="s">
        <v>22</v>
      </c>
      <c r="E1613" t="s">
        <v>10</v>
      </c>
      <c r="F1613" t="s">
        <v>23</v>
      </c>
      <c r="G1613" s="9">
        <v>49585.43</v>
      </c>
      <c r="H1613" s="9">
        <v>7437.8145000000004</v>
      </c>
      <c r="I1613">
        <v>7437.8145000000004</v>
      </c>
      <c r="J1613">
        <v>4958.5429999999997</v>
      </c>
      <c r="K1613">
        <v>12396.3575</v>
      </c>
      <c r="L1613">
        <v>9917.0859999999993</v>
      </c>
      <c r="M1613">
        <v>7437.8145000000004</v>
      </c>
      <c r="O1613">
        <v>201911</v>
      </c>
      <c r="P1613">
        <v>201912</v>
      </c>
      <c r="Q1613" s="9">
        <f t="shared" si="52"/>
        <v>0</v>
      </c>
      <c r="R1613">
        <v>2019</v>
      </c>
      <c r="S1613">
        <v>2019</v>
      </c>
      <c r="T1613" t="s">
        <v>281</v>
      </c>
      <c r="U1613" s="14">
        <f t="shared" si="51"/>
        <v>7437.8145000000004</v>
      </c>
    </row>
    <row r="1614" spans="1:21" x14ac:dyDescent="0.25">
      <c r="A1614" t="s">
        <v>60</v>
      </c>
      <c r="B1614" t="s">
        <v>61</v>
      </c>
      <c r="C1614" t="s">
        <v>24</v>
      </c>
      <c r="D1614" t="s">
        <v>25</v>
      </c>
      <c r="E1614" t="s">
        <v>10</v>
      </c>
      <c r="F1614" t="s">
        <v>26</v>
      </c>
      <c r="G1614" s="9">
        <v>41632.22</v>
      </c>
      <c r="H1614" s="9">
        <v>6244.8329999999996</v>
      </c>
      <c r="I1614">
        <v>6244.8329999999996</v>
      </c>
      <c r="J1614">
        <v>4163.2219999999998</v>
      </c>
      <c r="K1614">
        <v>10408.055</v>
      </c>
      <c r="L1614">
        <v>8326.4439999999995</v>
      </c>
      <c r="M1614">
        <v>6244.8329999999996</v>
      </c>
      <c r="O1614">
        <v>201911</v>
      </c>
      <c r="P1614">
        <v>201912</v>
      </c>
      <c r="Q1614" s="9">
        <f t="shared" si="52"/>
        <v>0</v>
      </c>
      <c r="R1614">
        <v>2019</v>
      </c>
      <c r="S1614">
        <v>2019</v>
      </c>
      <c r="T1614" t="s">
        <v>281</v>
      </c>
      <c r="U1614" s="14">
        <f t="shared" si="51"/>
        <v>6244.8329999999996</v>
      </c>
    </row>
    <row r="1615" spans="1:21" x14ac:dyDescent="0.25">
      <c r="A1615" t="s">
        <v>60</v>
      </c>
      <c r="B1615" t="s">
        <v>61</v>
      </c>
      <c r="C1615" t="s">
        <v>27</v>
      </c>
      <c r="D1615" t="s">
        <v>28</v>
      </c>
      <c r="E1615" t="s">
        <v>10</v>
      </c>
      <c r="F1615" t="s">
        <v>29</v>
      </c>
      <c r="G1615" s="9">
        <v>56351.519999999997</v>
      </c>
      <c r="H1615" s="9">
        <v>8452.7279999999992</v>
      </c>
      <c r="I1615">
        <v>8452.7279999999992</v>
      </c>
      <c r="J1615">
        <v>5635.152</v>
      </c>
      <c r="K1615">
        <v>14087.88</v>
      </c>
      <c r="L1615">
        <v>11270.304</v>
      </c>
      <c r="M1615">
        <v>8452.7279999999992</v>
      </c>
      <c r="O1615">
        <v>201911</v>
      </c>
      <c r="P1615">
        <v>201912</v>
      </c>
      <c r="Q1615" s="9">
        <f t="shared" si="52"/>
        <v>0</v>
      </c>
      <c r="R1615">
        <v>2019</v>
      </c>
      <c r="S1615">
        <v>2019</v>
      </c>
      <c r="T1615" t="s">
        <v>281</v>
      </c>
      <c r="U1615" s="14">
        <f t="shared" si="51"/>
        <v>8452.7279999999992</v>
      </c>
    </row>
    <row r="1616" spans="1:21" x14ac:dyDescent="0.25">
      <c r="A1616" t="s">
        <v>60</v>
      </c>
      <c r="B1616" t="s">
        <v>61</v>
      </c>
      <c r="C1616" t="s">
        <v>33</v>
      </c>
      <c r="D1616" t="s">
        <v>34</v>
      </c>
      <c r="E1616" t="s">
        <v>10</v>
      </c>
      <c r="F1616" t="s">
        <v>35</v>
      </c>
      <c r="G1616" s="9">
        <v>3005.35</v>
      </c>
      <c r="H1616" s="9">
        <v>450.80250000000001</v>
      </c>
      <c r="I1616">
        <v>450.80250000000001</v>
      </c>
      <c r="J1616">
        <v>300.53500000000003</v>
      </c>
      <c r="K1616">
        <v>751.33749999999998</v>
      </c>
      <c r="L1616">
        <v>601.07000000000005</v>
      </c>
      <c r="M1616">
        <v>450.80250000000001</v>
      </c>
      <c r="O1616">
        <v>201911</v>
      </c>
      <c r="P1616">
        <v>201912</v>
      </c>
      <c r="Q1616" s="9">
        <f t="shared" si="52"/>
        <v>0</v>
      </c>
      <c r="R1616">
        <v>2019</v>
      </c>
      <c r="S1616">
        <v>2019</v>
      </c>
      <c r="T1616" t="s">
        <v>281</v>
      </c>
      <c r="U1616" s="14">
        <f t="shared" si="51"/>
        <v>450.80250000000001</v>
      </c>
    </row>
    <row r="1617" spans="1:21" x14ac:dyDescent="0.25">
      <c r="A1617" t="s">
        <v>60</v>
      </c>
      <c r="B1617" t="s">
        <v>61</v>
      </c>
      <c r="C1617" t="s">
        <v>581</v>
      </c>
      <c r="D1617" t="s">
        <v>582</v>
      </c>
      <c r="E1617" t="s">
        <v>10</v>
      </c>
      <c r="F1617" t="s">
        <v>583</v>
      </c>
      <c r="G1617" s="9">
        <v>74080.5</v>
      </c>
      <c r="H1617" s="9">
        <v>11112.075000000001</v>
      </c>
      <c r="I1617">
        <v>11112.075000000001</v>
      </c>
      <c r="J1617">
        <v>7408.05</v>
      </c>
      <c r="K1617">
        <v>18520.125</v>
      </c>
      <c r="L1617">
        <v>14816.1</v>
      </c>
      <c r="M1617">
        <v>11112.075000000001</v>
      </c>
      <c r="O1617">
        <v>201911</v>
      </c>
      <c r="P1617">
        <v>201912</v>
      </c>
      <c r="Q1617" s="9">
        <f t="shared" si="52"/>
        <v>0</v>
      </c>
      <c r="R1617">
        <v>2019</v>
      </c>
      <c r="S1617">
        <v>2019</v>
      </c>
      <c r="T1617" t="s">
        <v>281</v>
      </c>
      <c r="U1617" s="14">
        <f t="shared" si="51"/>
        <v>11112.075000000001</v>
      </c>
    </row>
    <row r="1618" spans="1:21" x14ac:dyDescent="0.25">
      <c r="A1618" t="s">
        <v>60</v>
      </c>
      <c r="B1618" t="s">
        <v>61</v>
      </c>
      <c r="C1618" t="s">
        <v>36</v>
      </c>
      <c r="D1618" t="s">
        <v>37</v>
      </c>
      <c r="E1618" t="s">
        <v>10</v>
      </c>
      <c r="F1618" t="s">
        <v>38</v>
      </c>
      <c r="G1618" s="9">
        <v>138.19</v>
      </c>
      <c r="H1618" s="9">
        <v>20.7285</v>
      </c>
      <c r="I1618">
        <v>20.7285</v>
      </c>
      <c r="J1618">
        <v>13.819000000000001</v>
      </c>
      <c r="K1618">
        <v>34.547499999999999</v>
      </c>
      <c r="L1618">
        <v>27.638000000000002</v>
      </c>
      <c r="M1618">
        <v>20.7285</v>
      </c>
      <c r="O1618">
        <v>201911</v>
      </c>
      <c r="P1618">
        <v>201912</v>
      </c>
      <c r="Q1618" s="9">
        <f t="shared" si="52"/>
        <v>0</v>
      </c>
      <c r="R1618">
        <v>2019</v>
      </c>
      <c r="S1618">
        <v>2019</v>
      </c>
      <c r="T1618" t="s">
        <v>281</v>
      </c>
      <c r="U1618" s="14">
        <f t="shared" si="51"/>
        <v>20.7285</v>
      </c>
    </row>
    <row r="1619" spans="1:21" x14ac:dyDescent="0.25">
      <c r="A1619" t="s">
        <v>60</v>
      </c>
      <c r="B1619" t="s">
        <v>61</v>
      </c>
      <c r="C1619" t="s">
        <v>39</v>
      </c>
      <c r="D1619" t="s">
        <v>40</v>
      </c>
      <c r="E1619" t="s">
        <v>10</v>
      </c>
      <c r="F1619" t="s">
        <v>41</v>
      </c>
      <c r="G1619" s="9">
        <v>3998.03</v>
      </c>
      <c r="H1619" s="9">
        <v>599.70450000000005</v>
      </c>
      <c r="I1619">
        <v>599.70450000000005</v>
      </c>
      <c r="J1619">
        <v>399.803</v>
      </c>
      <c r="K1619">
        <v>999.50750000000005</v>
      </c>
      <c r="L1619">
        <v>799.60599999999999</v>
      </c>
      <c r="M1619">
        <v>599.70450000000005</v>
      </c>
      <c r="O1619">
        <v>201911</v>
      </c>
      <c r="P1619">
        <v>201912</v>
      </c>
      <c r="Q1619" s="9">
        <f t="shared" si="52"/>
        <v>0</v>
      </c>
      <c r="R1619">
        <v>2019</v>
      </c>
      <c r="S1619">
        <v>2019</v>
      </c>
      <c r="T1619" t="s">
        <v>281</v>
      </c>
      <c r="U1619" s="14">
        <f t="shared" si="51"/>
        <v>599.70450000000005</v>
      </c>
    </row>
    <row r="1620" spans="1:21" x14ac:dyDescent="0.25">
      <c r="A1620" t="s">
        <v>60</v>
      </c>
      <c r="B1620" t="s">
        <v>61</v>
      </c>
      <c r="C1620" t="s">
        <v>45</v>
      </c>
      <c r="D1620" t="s">
        <v>46</v>
      </c>
      <c r="E1620" t="s">
        <v>10</v>
      </c>
      <c r="F1620" t="s">
        <v>47</v>
      </c>
      <c r="G1620" s="9">
        <v>3189.23</v>
      </c>
      <c r="H1620" s="9">
        <v>478.3845</v>
      </c>
      <c r="I1620">
        <v>478.3845</v>
      </c>
      <c r="J1620">
        <v>318.923</v>
      </c>
      <c r="K1620">
        <v>797.3075</v>
      </c>
      <c r="L1620">
        <v>637.846</v>
      </c>
      <c r="M1620">
        <v>478.3845</v>
      </c>
      <c r="O1620">
        <v>201911</v>
      </c>
      <c r="P1620">
        <v>201912</v>
      </c>
      <c r="Q1620" s="9">
        <f t="shared" si="52"/>
        <v>0</v>
      </c>
      <c r="R1620">
        <v>2019</v>
      </c>
      <c r="S1620">
        <v>2019</v>
      </c>
      <c r="T1620" t="s">
        <v>281</v>
      </c>
      <c r="U1620" s="14">
        <f t="shared" si="51"/>
        <v>478.3845</v>
      </c>
    </row>
    <row r="1621" spans="1:21" x14ac:dyDescent="0.25">
      <c r="A1621" t="s">
        <v>60</v>
      </c>
      <c r="B1621" t="s">
        <v>61</v>
      </c>
      <c r="C1621" t="s">
        <v>48</v>
      </c>
      <c r="D1621" t="s">
        <v>49</v>
      </c>
      <c r="E1621" t="s">
        <v>10</v>
      </c>
      <c r="F1621" t="s">
        <v>50</v>
      </c>
      <c r="G1621" s="9">
        <v>11493.12</v>
      </c>
      <c r="H1621" s="9">
        <v>1723.9680000000001</v>
      </c>
      <c r="I1621">
        <v>1723.9680000000001</v>
      </c>
      <c r="J1621">
        <v>1149.3119999999999</v>
      </c>
      <c r="K1621">
        <v>2873.28</v>
      </c>
      <c r="L1621">
        <v>2298.6239999999998</v>
      </c>
      <c r="M1621">
        <v>1723.9680000000001</v>
      </c>
      <c r="N1621" s="9">
        <v>1723.97</v>
      </c>
      <c r="O1621">
        <v>201911</v>
      </c>
      <c r="P1621">
        <v>201912</v>
      </c>
      <c r="Q1621" s="9">
        <f t="shared" si="52"/>
        <v>-1723.97</v>
      </c>
      <c r="R1621">
        <v>2019</v>
      </c>
      <c r="S1621">
        <v>2019</v>
      </c>
      <c r="T1621" t="s">
        <v>281</v>
      </c>
      <c r="U1621" s="14">
        <f t="shared" si="51"/>
        <v>-1.9999999999527063E-3</v>
      </c>
    </row>
    <row r="1622" spans="1:21" x14ac:dyDescent="0.25">
      <c r="A1622" t="s">
        <v>60</v>
      </c>
      <c r="B1622" t="s">
        <v>61</v>
      </c>
      <c r="C1622" t="s">
        <v>51</v>
      </c>
      <c r="D1622" t="s">
        <v>52</v>
      </c>
      <c r="E1622" t="s">
        <v>10</v>
      </c>
      <c r="F1622" t="s">
        <v>53</v>
      </c>
      <c r="G1622" s="9">
        <v>-2272.14</v>
      </c>
      <c r="H1622" s="9">
        <v>-340.82100000000003</v>
      </c>
      <c r="I1622">
        <v>-340.82100000000003</v>
      </c>
      <c r="J1622">
        <v>-227.214</v>
      </c>
      <c r="K1622">
        <v>-568.03499999999997</v>
      </c>
      <c r="L1622">
        <v>-454.428</v>
      </c>
      <c r="M1622">
        <v>-340.82100000000003</v>
      </c>
      <c r="O1622">
        <v>201911</v>
      </c>
      <c r="P1622">
        <v>201912</v>
      </c>
      <c r="Q1622" s="9">
        <f t="shared" si="52"/>
        <v>0</v>
      </c>
      <c r="R1622">
        <v>2019</v>
      </c>
      <c r="S1622">
        <v>2019</v>
      </c>
      <c r="T1622" t="s">
        <v>281</v>
      </c>
      <c r="U1622" s="14">
        <f t="shared" si="51"/>
        <v>-340.82100000000003</v>
      </c>
    </row>
    <row r="1623" spans="1:21" x14ac:dyDescent="0.25">
      <c r="A1623" t="s">
        <v>60</v>
      </c>
      <c r="B1623" t="s">
        <v>61</v>
      </c>
      <c r="C1623" t="s">
        <v>68</v>
      </c>
      <c r="D1623" t="s">
        <v>69</v>
      </c>
      <c r="E1623" t="s">
        <v>10</v>
      </c>
      <c r="F1623" t="s">
        <v>70</v>
      </c>
      <c r="G1623" s="9">
        <v>247.62</v>
      </c>
      <c r="H1623" s="9">
        <v>37.143000000000001</v>
      </c>
      <c r="I1623">
        <v>37.143000000000001</v>
      </c>
      <c r="J1623">
        <v>24.762</v>
      </c>
      <c r="K1623">
        <v>61.905000000000001</v>
      </c>
      <c r="L1623">
        <v>49.524000000000001</v>
      </c>
      <c r="M1623">
        <v>37.143000000000001</v>
      </c>
      <c r="O1623">
        <v>201911</v>
      </c>
      <c r="P1623">
        <v>201912</v>
      </c>
      <c r="Q1623" s="9">
        <f t="shared" si="52"/>
        <v>0</v>
      </c>
      <c r="R1623">
        <v>2019</v>
      </c>
      <c r="S1623">
        <v>2019</v>
      </c>
      <c r="T1623" t="s">
        <v>281</v>
      </c>
      <c r="U1623" s="14">
        <f t="shared" si="51"/>
        <v>37.143000000000001</v>
      </c>
    </row>
    <row r="1624" spans="1:21" x14ac:dyDescent="0.25">
      <c r="A1624" t="s">
        <v>60</v>
      </c>
      <c r="B1624" t="s">
        <v>61</v>
      </c>
      <c r="C1624" t="s">
        <v>121</v>
      </c>
      <c r="D1624" t="s">
        <v>122</v>
      </c>
      <c r="E1624" t="s">
        <v>10</v>
      </c>
      <c r="F1624" t="s">
        <v>123</v>
      </c>
      <c r="G1624" s="9">
        <v>0</v>
      </c>
      <c r="H1624" s="9">
        <v>0</v>
      </c>
      <c r="I1624">
        <v>0</v>
      </c>
      <c r="J1624">
        <v>0</v>
      </c>
      <c r="K1624">
        <v>0</v>
      </c>
      <c r="L1624">
        <v>0</v>
      </c>
      <c r="M1624">
        <v>0</v>
      </c>
      <c r="O1624">
        <v>201911</v>
      </c>
      <c r="P1624">
        <v>201912</v>
      </c>
      <c r="Q1624" s="9">
        <f t="shared" si="52"/>
        <v>0</v>
      </c>
      <c r="R1624">
        <v>2019</v>
      </c>
      <c r="S1624">
        <v>2019</v>
      </c>
      <c r="T1624" t="s">
        <v>281</v>
      </c>
      <c r="U1624" s="14">
        <f t="shared" si="51"/>
        <v>0</v>
      </c>
    </row>
    <row r="1625" spans="1:21" x14ac:dyDescent="0.25">
      <c r="A1625" t="s">
        <v>60</v>
      </c>
      <c r="B1625" t="s">
        <v>61</v>
      </c>
      <c r="C1625" t="s">
        <v>124</v>
      </c>
      <c r="D1625" t="s">
        <v>125</v>
      </c>
      <c r="E1625" t="s">
        <v>10</v>
      </c>
      <c r="F1625" t="s">
        <v>126</v>
      </c>
      <c r="G1625" s="9">
        <v>0</v>
      </c>
      <c r="H1625" s="9">
        <v>0</v>
      </c>
      <c r="I1625">
        <v>0</v>
      </c>
      <c r="J1625">
        <v>0</v>
      </c>
      <c r="K1625">
        <v>0</v>
      </c>
      <c r="L1625">
        <v>0</v>
      </c>
      <c r="M1625">
        <v>0</v>
      </c>
      <c r="O1625">
        <v>201911</v>
      </c>
      <c r="P1625">
        <v>201912</v>
      </c>
      <c r="Q1625" s="9">
        <f t="shared" si="52"/>
        <v>0</v>
      </c>
      <c r="R1625">
        <v>2019</v>
      </c>
      <c r="S1625">
        <v>2019</v>
      </c>
      <c r="T1625" t="s">
        <v>281</v>
      </c>
      <c r="U1625" s="14">
        <f t="shared" si="51"/>
        <v>0</v>
      </c>
    </row>
    <row r="1626" spans="1:21" x14ac:dyDescent="0.25">
      <c r="A1626" t="s">
        <v>60</v>
      </c>
      <c r="B1626" t="s">
        <v>61</v>
      </c>
      <c r="C1626" t="s">
        <v>54</v>
      </c>
      <c r="D1626" t="s">
        <v>55</v>
      </c>
      <c r="E1626" t="s">
        <v>10</v>
      </c>
      <c r="F1626" t="s">
        <v>56</v>
      </c>
      <c r="G1626" s="9">
        <v>3210.9</v>
      </c>
      <c r="H1626" s="9">
        <v>481.63499999999999</v>
      </c>
      <c r="I1626">
        <v>481.63499999999999</v>
      </c>
      <c r="J1626">
        <v>321.08999999999997</v>
      </c>
      <c r="K1626">
        <v>802.72500000000002</v>
      </c>
      <c r="L1626">
        <v>642.17999999999995</v>
      </c>
      <c r="M1626">
        <v>481.63499999999999</v>
      </c>
      <c r="O1626">
        <v>201911</v>
      </c>
      <c r="P1626">
        <v>201912</v>
      </c>
      <c r="Q1626" s="9">
        <f t="shared" si="52"/>
        <v>0</v>
      </c>
      <c r="R1626">
        <v>2019</v>
      </c>
      <c r="S1626">
        <v>2019</v>
      </c>
      <c r="T1626" t="s">
        <v>281</v>
      </c>
      <c r="U1626" s="14">
        <f t="shared" si="51"/>
        <v>481.63499999999999</v>
      </c>
    </row>
    <row r="1627" spans="1:21" x14ac:dyDescent="0.25">
      <c r="A1627" t="s">
        <v>60</v>
      </c>
      <c r="B1627" t="s">
        <v>61</v>
      </c>
      <c r="C1627" t="s">
        <v>57</v>
      </c>
      <c r="D1627" t="s">
        <v>58</v>
      </c>
      <c r="E1627" t="s">
        <v>10</v>
      </c>
      <c r="F1627" t="s">
        <v>59</v>
      </c>
      <c r="G1627" s="9">
        <v>15000</v>
      </c>
      <c r="H1627" s="9">
        <v>2250</v>
      </c>
      <c r="I1627">
        <v>2250</v>
      </c>
      <c r="J1627">
        <v>1500</v>
      </c>
      <c r="K1627">
        <v>3750</v>
      </c>
      <c r="L1627">
        <v>3000</v>
      </c>
      <c r="M1627">
        <v>2250</v>
      </c>
      <c r="O1627">
        <v>201911</v>
      </c>
      <c r="P1627">
        <v>201912</v>
      </c>
      <c r="Q1627" s="9">
        <f t="shared" si="52"/>
        <v>0</v>
      </c>
      <c r="R1627">
        <v>2019</v>
      </c>
      <c r="S1627">
        <v>2019</v>
      </c>
      <c r="T1627" t="s">
        <v>281</v>
      </c>
      <c r="U1627" s="14">
        <f t="shared" si="51"/>
        <v>2250</v>
      </c>
    </row>
  </sheetData>
  <autoFilter ref="A1:S1627" xr:uid="{00000000-0009-0000-0000-000004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Date1 xmlns="dc463f71-b30c-4ab2-9473-d307f9d35888">2021-05-28T07:00:00+00:00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5549FE7-A5BE-44B1-9DDA-CC530A7154EC}"/>
</file>

<file path=customXml/itemProps2.xml><?xml version="1.0" encoding="utf-8"?>
<ds:datastoreItem xmlns:ds="http://schemas.openxmlformats.org/officeDocument/2006/customXml" ds:itemID="{29DCD6AC-8D8D-41AD-8778-11C14B75B695}"/>
</file>

<file path=customXml/itemProps3.xml><?xml version="1.0" encoding="utf-8"?>
<ds:datastoreItem xmlns:ds="http://schemas.openxmlformats.org/officeDocument/2006/customXml" ds:itemID="{6949B49C-8E2F-47DF-AEB6-CC13CB3AF44B}"/>
</file>

<file path=customXml/itemProps4.xml><?xml version="1.0" encoding="utf-8"?>
<ds:datastoreItem xmlns:ds="http://schemas.openxmlformats.org/officeDocument/2006/customXml" ds:itemID="{96316962-1039-45D3-BF54-0B25A883B9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over $200k</vt:lpstr>
      <vt:lpstr>Pivot-Per Talen Invoice</vt:lpstr>
      <vt:lpstr>Pivot-Per GL</vt:lpstr>
      <vt:lpstr>Data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Andrews, Liz</cp:lastModifiedBy>
  <cp:lastPrinted>2021-02-26T21:28:02Z</cp:lastPrinted>
  <dcterms:created xsi:type="dcterms:W3CDTF">2021-01-29T13:46:13Z</dcterms:created>
  <dcterms:modified xsi:type="dcterms:W3CDTF">2021-02-26T21:28:05Z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