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A11A0E65-DB94-4570-A317-6D1257F74747}" xr6:coauthVersionLast="36" xr6:coauthVersionMax="36" xr10:uidLastSave="{00000000-0000-0000-0000-000000000000}"/>
  <bookViews>
    <workbookView xWindow="0" yWindow="0" windowWidth="51600" windowHeight="17025" xr2:uid="{101B9746-C396-4497-B901-E53355B6B718}"/>
  </bookViews>
  <sheets>
    <sheet name="Indirect allocation" sheetId="1" r:id="rId1"/>
    <sheet name="detail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I7" i="2"/>
  <c r="C8" i="1" l="1"/>
  <c r="E7" i="1"/>
  <c r="D7" i="1"/>
  <c r="C7" i="1"/>
  <c r="F8" i="1" l="1"/>
  <c r="H8" i="1"/>
  <c r="F7" i="1"/>
  <c r="F9" i="1" s="1"/>
  <c r="H7" i="1"/>
  <c r="H9" i="1" l="1"/>
</calcChain>
</file>

<file path=xl/sharedStrings.xml><?xml version="1.0" encoding="utf-8"?>
<sst xmlns="http://schemas.openxmlformats.org/spreadsheetml/2006/main" count="146" uniqueCount="71">
  <si>
    <t>Company Code</t>
  </si>
  <si>
    <t>Fiscal Year</t>
  </si>
  <si>
    <t>Period</t>
  </si>
  <si>
    <t>Aux. acct assignment_1</t>
  </si>
  <si>
    <t>Cost Element</t>
  </si>
  <si>
    <t>Cost element name</t>
  </si>
  <si>
    <t>Order</t>
  </si>
  <si>
    <t>CO object name</t>
  </si>
  <si>
    <t>Val.in rep.cur.</t>
  </si>
  <si>
    <t>Total quantity</t>
  </si>
  <si>
    <t>Offsetting acct no.</t>
  </si>
  <si>
    <t>Offsetting account type</t>
  </si>
  <si>
    <t>Name of offsetting account</t>
  </si>
  <si>
    <t>Posting Date</t>
  </si>
  <si>
    <t>Document Number</t>
  </si>
  <si>
    <t>Document type</t>
  </si>
  <si>
    <t>Name</t>
  </si>
  <si>
    <t>Personnel Number</t>
  </si>
  <si>
    <t>Document Header Text</t>
  </si>
  <si>
    <t>Purchase order text</t>
  </si>
  <si>
    <t>Purchasing Document</t>
  </si>
  <si>
    <t>5000</t>
  </si>
  <si>
    <t>2019</t>
  </si>
  <si>
    <t>12</t>
  </si>
  <si>
    <t>CTR 84099</t>
  </si>
  <si>
    <t>508400</t>
  </si>
  <si>
    <t>ADMINISTRATIVE EXPEN</t>
  </si>
  <si>
    <t>922-02015</t>
  </si>
  <si>
    <t>ADMIN EXP TRF – COMMON COST ALLOC OUT</t>
  </si>
  <si>
    <t>234010</t>
  </si>
  <si>
    <t>S</t>
  </si>
  <si>
    <t>A/P INTERCO-HLD</t>
  </si>
  <si>
    <t>1011032141</t>
  </si>
  <si>
    <t>SA</t>
  </si>
  <si>
    <t>2019 indrection Cost Allocation to Utility</t>
  </si>
  <si>
    <t>0</t>
  </si>
  <si>
    <t>Indirect Common Costs All</t>
  </si>
  <si>
    <t/>
  </si>
  <si>
    <t>1011032143</t>
  </si>
  <si>
    <t>2019 Indirect Cost Allocation - out</t>
  </si>
  <si>
    <t>2020</t>
  </si>
  <si>
    <t>6</t>
  </si>
  <si>
    <t>1011578647</t>
  </si>
  <si>
    <t>2020 Indirect Cost Allocation - out</t>
  </si>
  <si>
    <t>Q2 Indirect Com Costs Alo</t>
  </si>
  <si>
    <t>9</t>
  </si>
  <si>
    <t>1011860980</t>
  </si>
  <si>
    <t>Ind Comm Costs All Q3</t>
  </si>
  <si>
    <t>930-02015</t>
  </si>
  <si>
    <t>ADMIN EXP TRF -  COMMON COST ALLOC IN</t>
  </si>
  <si>
    <t>1011860993</t>
  </si>
  <si>
    <t>2020 Indirect Cost Allocation from HLDs - Gas</t>
  </si>
  <si>
    <t>HLD Ind Com Cost All Q3</t>
  </si>
  <si>
    <t xml:space="preserve">Total </t>
  </si>
  <si>
    <t xml:space="preserve">Indirect allocations </t>
  </si>
  <si>
    <t>10/1/2019-9/30/2020</t>
  </si>
  <si>
    <t>12/31/2019*</t>
  </si>
  <si>
    <t>6/30/2020**</t>
  </si>
  <si>
    <t xml:space="preserve">Internal Orders : </t>
  </si>
  <si>
    <t>Cost center :  84099</t>
  </si>
  <si>
    <t xml:space="preserve">Allocated out of NWN Utility </t>
  </si>
  <si>
    <t xml:space="preserve">* This represent a full year allocation. Starting in Q2 2020 we moved the allocation to a quarterly basis. </t>
  </si>
  <si>
    <r>
      <t xml:space="preserve">** This represent a half year allocation. Starting in Q2 2020 we moved the allocation to a quarterly basis.  Also, we assessed the </t>
    </r>
    <r>
      <rPr>
        <b/>
        <sz val="10"/>
        <color theme="1"/>
        <rFont val="Calibri"/>
        <family val="2"/>
        <scheme val="minor"/>
      </rPr>
      <t>"costs into NWN"</t>
    </r>
    <r>
      <rPr>
        <sz val="10"/>
        <color theme="1"/>
        <rFont val="Calibri"/>
        <family val="2"/>
        <scheme val="minor"/>
      </rPr>
      <t xml:space="preserve"> and determined them to be immaterial at the time. </t>
    </r>
  </si>
  <si>
    <t>Allocated into NWN Utility  ****</t>
  </si>
  <si>
    <r>
      <t>*** "</t>
    </r>
    <r>
      <rPr>
        <b/>
        <i/>
        <sz val="10"/>
        <color theme="1"/>
        <rFont val="Calibri"/>
        <family val="2"/>
        <scheme val="minor"/>
      </rPr>
      <t>Allocated into NWN utility</t>
    </r>
    <r>
      <rPr>
        <sz val="10"/>
        <color theme="1"/>
        <rFont val="Calibri"/>
        <family val="2"/>
        <scheme val="minor"/>
      </rPr>
      <t>" mostly represents costs that are annual only and the 9/30/2020 allocation only reflects the same costs in the 12/31/19 allocation. 10/1/2019 - 9/30/2020 results include MORE than a full years amount of Holdings indirect common costs allocated into the Utility. Recommend averaging the two as an adjustment.</t>
    </r>
  </si>
  <si>
    <t>10/1/2019 - 9/30/2020 Base Year</t>
  </si>
  <si>
    <t>Includes one year and 9 months of indirect costs allocated out</t>
  </si>
  <si>
    <t>10/1/2019 - 9/30/2020 Base Year - Proposed in Results</t>
  </si>
  <si>
    <t>930-02105</t>
  </si>
  <si>
    <t>930-02015 and 922-02015</t>
  </si>
  <si>
    <t>Includes two years of indirect costs allocated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</si>
</sst>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3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  <xf numFmtId="0" fontId="3" fillId="0" borderId="0" xfId="0" applyFont="1"/>
    <xf numFmtId="43" fontId="3" fillId="0" borderId="0" xfId="1" applyFont="1"/>
    <xf numFmtId="43" fontId="3" fillId="0" borderId="0" xfId="0" applyNumberFormat="1" applyFont="1"/>
    <xf numFmtId="4" fontId="3" fillId="0" borderId="0" xfId="0" applyNumberFormat="1" applyFont="1"/>
    <xf numFmtId="43" fontId="3" fillId="0" borderId="2" xfId="0" applyNumberFormat="1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14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43" fontId="3" fillId="0" borderId="2" xfId="1" applyFont="1" applyBorder="1"/>
    <xf numFmtId="43" fontId="4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34140</xdr:rowOff>
    </xdr:from>
    <xdr:to>
      <xdr:col>9</xdr:col>
      <xdr:colOff>21884</xdr:colOff>
      <xdr:row>27</xdr:row>
      <xdr:rowOff>117473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F5AEF1-8810-4A8B-AA3E-F17E4C1E1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80060"/>
          <a:ext cx="5744504" cy="3740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32F86-D128-4891-A0D8-0D280D962BE3}">
  <dimension ref="A1:H15"/>
  <sheetViews>
    <sheetView showGridLines="0" tabSelected="1" zoomScaleNormal="100" workbookViewId="0">
      <selection activeCell="B20" sqref="B20"/>
    </sheetView>
  </sheetViews>
  <sheetFormatPr defaultColWidth="8.85546875" defaultRowHeight="15" customHeight="1" x14ac:dyDescent="0.2"/>
  <cols>
    <col min="1" max="1" width="14.140625" style="11" customWidth="1"/>
    <col min="2" max="2" width="25.5703125" style="11" customWidth="1"/>
    <col min="3" max="3" width="11.85546875" style="11" bestFit="1" customWidth="1"/>
    <col min="4" max="4" width="11.7109375" style="11" bestFit="1" customWidth="1"/>
    <col min="5" max="5" width="11.5703125" style="11" customWidth="1"/>
    <col min="6" max="6" width="11.7109375" style="11" bestFit="1" customWidth="1"/>
    <col min="7" max="7" width="46.140625" style="11" bestFit="1" customWidth="1"/>
    <col min="8" max="8" width="23.5703125" style="11" customWidth="1"/>
    <col min="9" max="16384" width="8.85546875" style="11"/>
  </cols>
  <sheetData>
    <row r="1" spans="1:8" ht="15" customHeight="1" x14ac:dyDescent="0.2">
      <c r="A1" s="17" t="s">
        <v>54</v>
      </c>
      <c r="C1" s="17"/>
    </row>
    <row r="2" spans="1:8" ht="15" customHeight="1" x14ac:dyDescent="0.2">
      <c r="A2" s="17" t="s">
        <v>55</v>
      </c>
    </row>
    <row r="3" spans="1:8" ht="15" customHeight="1" x14ac:dyDescent="0.2">
      <c r="A3" s="17" t="s">
        <v>58</v>
      </c>
      <c r="B3" s="11" t="s">
        <v>69</v>
      </c>
      <c r="H3" s="13"/>
    </row>
    <row r="4" spans="1:8" ht="15" customHeight="1" x14ac:dyDescent="0.2">
      <c r="A4" s="17" t="s">
        <v>59</v>
      </c>
      <c r="C4" s="13"/>
      <c r="E4" s="14"/>
    </row>
    <row r="5" spans="1:8" ht="15" customHeight="1" x14ac:dyDescent="0.2">
      <c r="A5" s="20"/>
      <c r="C5" s="13"/>
      <c r="D5" s="13"/>
      <c r="E5" s="13"/>
    </row>
    <row r="6" spans="1:8" ht="38.25" x14ac:dyDescent="0.2">
      <c r="C6" s="18" t="s">
        <v>56</v>
      </c>
      <c r="D6" s="18" t="s">
        <v>57</v>
      </c>
      <c r="E6" s="18">
        <v>44104</v>
      </c>
      <c r="F6" s="19" t="s">
        <v>53</v>
      </c>
      <c r="G6" s="22" t="s">
        <v>65</v>
      </c>
      <c r="H6" s="23" t="s">
        <v>67</v>
      </c>
    </row>
    <row r="7" spans="1:8" ht="31.5" customHeight="1" x14ac:dyDescent="0.2">
      <c r="A7" s="11" t="s">
        <v>27</v>
      </c>
      <c r="B7" s="16" t="s">
        <v>60</v>
      </c>
      <c r="C7" s="12">
        <f>'detail '!I3</f>
        <v>-238705</v>
      </c>
      <c r="D7" s="12">
        <f>'detail '!I4</f>
        <v>-155867.39000000001</v>
      </c>
      <c r="E7" s="12">
        <f>'detail '!I5</f>
        <v>-62142.400000000001</v>
      </c>
      <c r="F7" s="13">
        <f>SUM(C7:E7)</f>
        <v>-456714.79000000004</v>
      </c>
      <c r="G7" s="21" t="s">
        <v>66</v>
      </c>
      <c r="H7" s="12">
        <f>(SUM(C7:E7)/21)*12</f>
        <v>-260979.88</v>
      </c>
    </row>
    <row r="8" spans="1:8" ht="31.5" customHeight="1" x14ac:dyDescent="0.2">
      <c r="A8" s="11" t="s">
        <v>68</v>
      </c>
      <c r="B8" s="16" t="s">
        <v>63</v>
      </c>
      <c r="C8" s="12">
        <f>'detail '!I2</f>
        <v>65721</v>
      </c>
      <c r="D8" s="12">
        <v>0</v>
      </c>
      <c r="E8" s="14">
        <f>'detail '!$I$6</f>
        <v>92349.59</v>
      </c>
      <c r="F8" s="15">
        <f>SUM(C8:E8)</f>
        <v>158070.59</v>
      </c>
      <c r="G8" s="11" t="s">
        <v>70</v>
      </c>
      <c r="H8" s="24">
        <f>(SUM(C8:E8)/21)*12</f>
        <v>90326.051428571431</v>
      </c>
    </row>
    <row r="9" spans="1:8" ht="28.5" customHeight="1" x14ac:dyDescent="0.2">
      <c r="F9" s="25">
        <f>SUM(F7:F8)</f>
        <v>-298644.20000000007</v>
      </c>
      <c r="G9" s="17"/>
      <c r="H9" s="25">
        <f>SUM(H7:H8)</f>
        <v>-170653.82857142857</v>
      </c>
    </row>
    <row r="11" spans="1:8" ht="15" customHeight="1" x14ac:dyDescent="0.2">
      <c r="B11" s="11" t="s">
        <v>61</v>
      </c>
    </row>
    <row r="12" spans="1:8" ht="33.75" customHeight="1" x14ac:dyDescent="0.25">
      <c r="B12" s="26" t="s">
        <v>62</v>
      </c>
      <c r="C12" s="27"/>
      <c r="D12" s="27"/>
      <c r="E12" s="27"/>
      <c r="F12" s="27"/>
      <c r="G12" s="27"/>
      <c r="H12" s="21"/>
    </row>
    <row r="13" spans="1:8" ht="38.65" customHeight="1" x14ac:dyDescent="0.25">
      <c r="B13" s="26" t="s">
        <v>64</v>
      </c>
      <c r="C13" s="27"/>
      <c r="D13" s="27"/>
      <c r="E13" s="27"/>
      <c r="F13" s="27"/>
      <c r="G13" s="27"/>
      <c r="H13" s="21"/>
    </row>
    <row r="15" spans="1:8" ht="12.75" x14ac:dyDescent="0.2"/>
  </sheetData>
  <mergeCells count="2">
    <mergeCell ref="B13:G13"/>
    <mergeCell ref="B12:G12"/>
  </mergeCells>
  <pageMargins left="0.7" right="0.7" top="0.75" bottom="0.75" header="0.3" footer="0.3"/>
  <pageSetup orientation="portrait" r:id="rId1"/>
  <headerFooter>
    <oddHeader>&amp;RExh. KTW-4 Walker WP16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F30B-8B0C-472B-B66A-5CDB1A901DB7}">
  <dimension ref="A1:U7"/>
  <sheetViews>
    <sheetView showGridLines="0" zoomScaleNormal="100" workbookViewId="0">
      <selection activeCell="I6" sqref="I6"/>
    </sheetView>
  </sheetViews>
  <sheetFormatPr defaultRowHeight="15" x14ac:dyDescent="0.25"/>
  <cols>
    <col min="9" max="9" width="12.28515625" bestFit="1" customWidth="1"/>
    <col min="13" max="13" width="23.85546875" bestFit="1" customWidth="1"/>
    <col min="14" max="14" width="11.140625" bestFit="1" customWidth="1"/>
    <col min="19" max="19" width="26" customWidth="1"/>
  </cols>
  <sheetData>
    <row r="1" spans="1:21" ht="60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2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4">
        <v>65721</v>
      </c>
      <c r="J2" s="5">
        <v>0</v>
      </c>
      <c r="K2" s="3" t="s">
        <v>29</v>
      </c>
      <c r="L2" s="3" t="s">
        <v>30</v>
      </c>
      <c r="M2" s="3" t="s">
        <v>31</v>
      </c>
      <c r="N2" s="6">
        <v>43830</v>
      </c>
      <c r="O2" s="3" t="s">
        <v>32</v>
      </c>
      <c r="P2" s="3" t="s">
        <v>33</v>
      </c>
      <c r="Q2" s="3" t="s">
        <v>34</v>
      </c>
      <c r="R2" s="3" t="s">
        <v>35</v>
      </c>
      <c r="S2" s="3" t="s">
        <v>36</v>
      </c>
      <c r="T2" s="3" t="s">
        <v>37</v>
      </c>
      <c r="U2" s="3" t="s">
        <v>37</v>
      </c>
    </row>
    <row r="3" spans="1:21" x14ac:dyDescent="0.25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4">
        <v>-238705</v>
      </c>
      <c r="J3" s="5">
        <v>0</v>
      </c>
      <c r="K3" s="3" t="s">
        <v>25</v>
      </c>
      <c r="L3" s="3" t="s">
        <v>30</v>
      </c>
      <c r="M3" s="3" t="s">
        <v>26</v>
      </c>
      <c r="N3" s="6">
        <v>43830</v>
      </c>
      <c r="O3" s="3" t="s">
        <v>38</v>
      </c>
      <c r="P3" s="3" t="s">
        <v>33</v>
      </c>
      <c r="Q3" s="3" t="s">
        <v>39</v>
      </c>
      <c r="R3" s="3" t="s">
        <v>35</v>
      </c>
      <c r="S3" s="3" t="s">
        <v>36</v>
      </c>
      <c r="T3" s="3" t="s">
        <v>37</v>
      </c>
      <c r="U3" s="3" t="s">
        <v>37</v>
      </c>
    </row>
    <row r="4" spans="1:21" x14ac:dyDescent="0.25">
      <c r="A4" s="3" t="s">
        <v>21</v>
      </c>
      <c r="B4" s="3" t="s">
        <v>40</v>
      </c>
      <c r="C4" s="3" t="s">
        <v>41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4">
        <v>-155867.39000000001</v>
      </c>
      <c r="J4" s="5">
        <v>0</v>
      </c>
      <c r="K4" s="3" t="s">
        <v>25</v>
      </c>
      <c r="L4" s="3" t="s">
        <v>30</v>
      </c>
      <c r="M4" s="3" t="s">
        <v>26</v>
      </c>
      <c r="N4" s="6">
        <v>44012</v>
      </c>
      <c r="O4" s="3" t="s">
        <v>42</v>
      </c>
      <c r="P4" s="3" t="s">
        <v>33</v>
      </c>
      <c r="Q4" s="3" t="s">
        <v>43</v>
      </c>
      <c r="R4" s="3" t="s">
        <v>35</v>
      </c>
      <c r="S4" s="3" t="s">
        <v>44</v>
      </c>
      <c r="T4" s="3" t="s">
        <v>37</v>
      </c>
      <c r="U4" s="3" t="s">
        <v>37</v>
      </c>
    </row>
    <row r="5" spans="1:21" x14ac:dyDescent="0.25">
      <c r="A5" s="3" t="s">
        <v>21</v>
      </c>
      <c r="B5" s="3" t="s">
        <v>40</v>
      </c>
      <c r="C5" s="3" t="s">
        <v>45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4">
        <v>-62142.400000000001</v>
      </c>
      <c r="J5" s="5">
        <v>0</v>
      </c>
      <c r="K5" s="3" t="s">
        <v>25</v>
      </c>
      <c r="L5" s="3" t="s">
        <v>30</v>
      </c>
      <c r="M5" s="3" t="s">
        <v>26</v>
      </c>
      <c r="N5" s="6">
        <v>44104</v>
      </c>
      <c r="O5" s="3" t="s">
        <v>46</v>
      </c>
      <c r="P5" s="3" t="s">
        <v>33</v>
      </c>
      <c r="Q5" s="3" t="s">
        <v>43</v>
      </c>
      <c r="R5" s="3" t="s">
        <v>35</v>
      </c>
      <c r="S5" s="3" t="s">
        <v>47</v>
      </c>
      <c r="T5" s="3" t="s">
        <v>37</v>
      </c>
      <c r="U5" s="3" t="s">
        <v>37</v>
      </c>
    </row>
    <row r="6" spans="1:21" x14ac:dyDescent="0.25">
      <c r="A6" s="3" t="s">
        <v>21</v>
      </c>
      <c r="B6" s="3" t="s">
        <v>40</v>
      </c>
      <c r="C6" s="3" t="s">
        <v>45</v>
      </c>
      <c r="D6" s="3" t="s">
        <v>24</v>
      </c>
      <c r="E6" s="3" t="s">
        <v>25</v>
      </c>
      <c r="F6" s="3" t="s">
        <v>26</v>
      </c>
      <c r="G6" s="3" t="s">
        <v>48</v>
      </c>
      <c r="H6" s="3" t="s">
        <v>49</v>
      </c>
      <c r="I6" s="4">
        <v>92349.59</v>
      </c>
      <c r="J6" s="5">
        <v>0</v>
      </c>
      <c r="K6" s="3" t="s">
        <v>29</v>
      </c>
      <c r="L6" s="3" t="s">
        <v>30</v>
      </c>
      <c r="M6" s="3" t="s">
        <v>31</v>
      </c>
      <c r="N6" s="6">
        <v>44104</v>
      </c>
      <c r="O6" s="3" t="s">
        <v>50</v>
      </c>
      <c r="P6" s="3" t="s">
        <v>33</v>
      </c>
      <c r="Q6" s="3" t="s">
        <v>51</v>
      </c>
      <c r="R6" s="3" t="s">
        <v>35</v>
      </c>
      <c r="S6" s="3" t="s">
        <v>52</v>
      </c>
      <c r="T6" s="7" t="s">
        <v>37</v>
      </c>
      <c r="U6" s="7" t="s">
        <v>37</v>
      </c>
    </row>
    <row r="7" spans="1:21" x14ac:dyDescent="0.25">
      <c r="A7" s="7" t="s">
        <v>37</v>
      </c>
      <c r="B7" s="7" t="s">
        <v>37</v>
      </c>
      <c r="C7" s="7" t="s">
        <v>37</v>
      </c>
      <c r="D7" s="7" t="s">
        <v>37</v>
      </c>
      <c r="E7" s="7" t="s">
        <v>37</v>
      </c>
      <c r="F7" s="7" t="s">
        <v>37</v>
      </c>
      <c r="G7" s="7" t="s">
        <v>37</v>
      </c>
      <c r="H7" s="7" t="s">
        <v>37</v>
      </c>
      <c r="I7" s="8">
        <f>SUM(I2:I6)</f>
        <v>-298644.20000000007</v>
      </c>
      <c r="J7" s="9"/>
      <c r="K7" s="7" t="s">
        <v>37</v>
      </c>
      <c r="L7" s="7" t="s">
        <v>37</v>
      </c>
      <c r="M7" s="7" t="s">
        <v>37</v>
      </c>
      <c r="N7" s="10"/>
      <c r="O7" s="7" t="s">
        <v>37</v>
      </c>
      <c r="P7" s="7" t="s">
        <v>37</v>
      </c>
      <c r="Q7" s="7" t="s">
        <v>37</v>
      </c>
      <c r="R7" s="7" t="s">
        <v>37</v>
      </c>
      <c r="S7" s="7" t="s">
        <v>37</v>
      </c>
    </row>
  </sheetData>
  <pageMargins left="0.7" right="0.7" top="0.75" bottom="0.75" header="0.3" footer="0.3"/>
  <pageSetup orientation="portrait" horizontalDpi="0" verticalDpi="0" r:id="rId1"/>
  <headerFooter>
    <oddHeader>&amp;RExh. KTW-4 Walker WP16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0781C7-E5FD-4EF6-A94E-C2A9632442F9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71915F-4308-4859-A5A1-01024DE97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EE5FEA-B995-40CC-938D-7C8307C4DE85}"/>
</file>

<file path=customXml/itemProps4.xml><?xml version="1.0" encoding="utf-8"?>
<ds:datastoreItem xmlns:ds="http://schemas.openxmlformats.org/officeDocument/2006/customXml" ds:itemID="{AC99DDFE-CD21-4E20-840D-0CA5D35D3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Indirect allocation</vt:lpstr>
      <vt:lpstr>detail 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Norcott, Celeste</dc:creator>
  <cp:lastModifiedBy>Lee-Pella, Erica N.</cp:lastModifiedBy>
  <cp:lastPrinted>2020-12-17T20:31:39Z</cp:lastPrinted>
  <dcterms:created xsi:type="dcterms:W3CDTF">2020-10-27T20:17:58Z</dcterms:created>
  <dcterms:modified xsi:type="dcterms:W3CDTF">2020-12-17T20:31:41Z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