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p58506\Desktop\"/>
    </mc:Choice>
  </mc:AlternateContent>
  <xr:revisionPtr revIDLastSave="0" documentId="13_ncr:1_{84F52B36-C0E2-4423-9AD9-32DD9878FD50}" xr6:coauthVersionLast="47" xr6:coauthVersionMax="47" xr10:uidLastSave="{00000000-0000-0000-0000-000000000000}"/>
  <bookViews>
    <workbookView xWindow="-110" yWindow="-110" windowWidth="19420" windowHeight="10420" firstSheet="1" activeTab="1" xr2:uid="{00000000-000D-0000-FFFF-FFFF00000000}"/>
  </bookViews>
  <sheets>
    <sheet name="Sheet1" sheetId="2" state="hidden" r:id="rId1"/>
    <sheet name="Requested and Completed Removal" sheetId="1" r:id="rId2"/>
  </sheets>
  <definedNames>
    <definedName name="_xlnm._FilterDatabase" localSheetId="1" hidden="1">'Requested and Completed Removal'!$A$2:$AE$111</definedName>
    <definedName name="CustType">Sheet1!$B$3:$B$7</definedName>
    <definedName name="District">Sheet1!$D$3:$D$4</definedName>
    <definedName name="_xlnm.Print_Area" localSheetId="1">'Requested and Completed Removal'!$B$2:$AE$16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39" i="1" l="1"/>
  <c r="P138" i="1"/>
  <c r="P137" i="1"/>
  <c r="P135" i="1"/>
  <c r="P134" i="1"/>
  <c r="P133" i="1"/>
  <c r="P131" i="1" l="1"/>
  <c r="P130" i="1"/>
  <c r="P129" i="1"/>
  <c r="P128" i="1"/>
  <c r="P127" i="1"/>
  <c r="P126" i="1"/>
  <c r="P125" i="1"/>
  <c r="P124" i="1"/>
  <c r="P123" i="1"/>
  <c r="P122" i="1"/>
  <c r="P84" i="1" l="1"/>
  <c r="M51" i="1" l="1"/>
  <c r="Z4" i="1" l="1"/>
  <c r="AA4" i="1" s="1"/>
  <c r="Z5" i="1" l="1"/>
  <c r="Z6" i="1"/>
  <c r="Z11" i="1"/>
  <c r="Z12" i="1"/>
  <c r="Z3" i="1" l="1"/>
  <c r="AA3" i="1" s="1"/>
  <c r="W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Ingram, James</author>
  </authors>
  <commentList>
    <comment ref="A112" authorId="0" shapeId="0" xr:uid="{00000000-0006-0000-0100-000001000000}">
      <text>
        <r>
          <rPr>
            <b/>
            <sz val="9"/>
            <color indexed="81"/>
            <rFont val="Tahoma"/>
            <family val="2"/>
          </rPr>
          <t>Ingram, James:</t>
        </r>
        <r>
          <rPr>
            <sz val="9"/>
            <color indexed="81"/>
            <rFont val="Tahoma"/>
            <family val="2"/>
          </rPr>
          <t xml:space="preserve">
Updated for 2019</t>
        </r>
      </text>
    </comment>
  </commentList>
</comments>
</file>

<file path=xl/sharedStrings.xml><?xml version="1.0" encoding="utf-8"?>
<sst xmlns="http://schemas.openxmlformats.org/spreadsheetml/2006/main" count="1030" uniqueCount="451">
  <si>
    <t>Actual Removal Costs</t>
  </si>
  <si>
    <t>Date of Request</t>
  </si>
  <si>
    <t>Reason for Removal</t>
  </si>
  <si>
    <t>Customer's I&amp;R Costs</t>
  </si>
  <si>
    <t>Customer's Net Book Value</t>
  </si>
  <si>
    <t>Customer's Total Removal Costs</t>
  </si>
  <si>
    <t>Date Customer Paid</t>
  </si>
  <si>
    <t>Final Customer Removal Costs</t>
  </si>
  <si>
    <t>Final Company Removal Costs</t>
  </si>
  <si>
    <t>Comments</t>
  </si>
  <si>
    <t>District</t>
  </si>
  <si>
    <t>Residential</t>
  </si>
  <si>
    <t>Commercial</t>
  </si>
  <si>
    <t>Industrial</t>
  </si>
  <si>
    <t>Irrigation</t>
  </si>
  <si>
    <t>Other</t>
  </si>
  <si>
    <t>Yakima</t>
  </si>
  <si>
    <t>Walla Walla</t>
  </si>
  <si>
    <t>Customer's Salvage Credit</t>
  </si>
  <si>
    <t>Going to another service provider</t>
  </si>
  <si>
    <t xml:space="preserve">                                                                           </t>
  </si>
  <si>
    <t>Hamir Takhar</t>
  </si>
  <si>
    <t>Columbia REA</t>
  </si>
  <si>
    <t>10/30/2012  2nd Estimate</t>
  </si>
  <si>
    <t>Ben Case</t>
  </si>
  <si>
    <t>Customer Name -             Site ID #</t>
  </si>
  <si>
    <t>Broughton Land Company                     048985622-001</t>
  </si>
  <si>
    <t>Walla Walla City                   590638214-001</t>
  </si>
  <si>
    <t>Walla Walla City                   087753073-001</t>
  </si>
  <si>
    <t>Walla Walla City                     450982567-001</t>
  </si>
  <si>
    <t>Walla Walla City                       450782767-001</t>
  </si>
  <si>
    <t>Walla Walla City                       451581967-001</t>
  </si>
  <si>
    <t>Kenny Farms Inc.                      232401589-001</t>
  </si>
  <si>
    <t>College Place School                    91542811-001</t>
  </si>
  <si>
    <t>Sean Mountain                       194839189-001</t>
  </si>
  <si>
    <t>Robert Greene                992240767-001</t>
  </si>
  <si>
    <t>Robert Greene                991441567-001</t>
  </si>
  <si>
    <t>Leland Helberg               837995611-001                 (WA Side of job)</t>
  </si>
  <si>
    <t>Michael McKernan                     601979440-001</t>
  </si>
  <si>
    <t>Michael McKernan                    340892989-001</t>
  </si>
  <si>
    <t>Prescott School Dist                   854179411-002</t>
  </si>
  <si>
    <t>Prescott School Dist                   854179411-006</t>
  </si>
  <si>
    <t>Prescott School Dist                            875957611-001</t>
  </si>
  <si>
    <t>Seneca Foods           393440833 001</t>
  </si>
  <si>
    <t>Seneca Foods          393640633 001</t>
  </si>
  <si>
    <t>Seneca Foods              394040233 001</t>
  </si>
  <si>
    <t>Seneca Foods              116518033 001</t>
  </si>
  <si>
    <t>Seneca Foods            292941433 001</t>
  </si>
  <si>
    <t>Seneca Foods            292541833 002</t>
  </si>
  <si>
    <t>Seneca Foods             393840433 001</t>
  </si>
  <si>
    <t>Seneca Foods             213890583 001</t>
  </si>
  <si>
    <t>Seneca Foods                 292741633 001</t>
  </si>
  <si>
    <t>Seneca Foods               388046233 002</t>
  </si>
  <si>
    <t>Seneca Foods                388046233 001</t>
  </si>
  <si>
    <t>Kaylee Investments LLC                   667965589 001</t>
  </si>
  <si>
    <t>Port of Walla Walla                  822611011 003</t>
  </si>
  <si>
    <t>Walla Walla Country Club                     694938589 001</t>
  </si>
  <si>
    <t>Port of Walla Walla                      809034648 001</t>
  </si>
  <si>
    <t>Port of Walla Walla                822611011 001</t>
  </si>
  <si>
    <t>Port of Walla Walla                        822611011 002</t>
  </si>
  <si>
    <t>Karen Hart/ Ben Case                   239594389 001</t>
  </si>
  <si>
    <t>Washington State Pen.                     267566167 002</t>
  </si>
  <si>
    <t>College Place School   091542811 001</t>
  </si>
  <si>
    <t>Seneca Foods                    432084570 001</t>
  </si>
  <si>
    <t>Seneca Foods                      388246033 001</t>
  </si>
  <si>
    <t>Seneca Foods                 048785833 001</t>
  </si>
  <si>
    <t>Seneca Foods                     836807510 001</t>
  </si>
  <si>
    <t>Seneca Foods                       393440833 001</t>
  </si>
  <si>
    <t>Annual kWH                                  Energy Usage</t>
  </si>
  <si>
    <t xml:space="preserve">Annual Revenue                                  </t>
  </si>
  <si>
    <t>Request
 OR 
Work Order #</t>
  </si>
  <si>
    <t>Credit from Original Line Extension</t>
  </si>
  <si>
    <t>Remove facilities to enable developer to build subdivision powered by another service provider</t>
  </si>
  <si>
    <t>Remove service so house can be tore down to build new library served by another service provider</t>
  </si>
  <si>
    <t>Did not charge customer for removal of facilities on Road R/W crossing into Oregon.</t>
  </si>
  <si>
    <t>Did not charge customer  for removal of facilities on Road R/W crossing into Oregon.</t>
  </si>
  <si>
    <t>Walla Walla Country Club
694139389 001</t>
  </si>
  <si>
    <t>Walla Walla Country Club
393566909 001</t>
  </si>
  <si>
    <t>Walla Walla Country Club
887163224 001</t>
  </si>
  <si>
    <t>Walla Walla Country Club
698335189 001</t>
  </si>
  <si>
    <t>Walla Walla Country Club
695338189 001</t>
  </si>
  <si>
    <t>Walla Walla Country Club
694339189  001</t>
  </si>
  <si>
    <t>Customer Advance Payment</t>
  </si>
  <si>
    <t>Joel Huesby               837995611-001
(Wa Portion)</t>
  </si>
  <si>
    <t>Estimated Removal Costs Provided To Customer</t>
  </si>
  <si>
    <t>Walla Walla Country Club 
696337189 001</t>
  </si>
  <si>
    <t>Walla Walla Country Club
 694538989 002</t>
  </si>
  <si>
    <t>5647296 &amp;
5719384</t>
  </si>
  <si>
    <t>NA</t>
  </si>
  <si>
    <t>Facilities serving customer in county road right-of-way.</t>
  </si>
  <si>
    <t>Actual job costs exceeded estimate by $7 but Company did not invoice customer the difference.</t>
  </si>
  <si>
    <t>Improper coordination between tree trimming and line crew.  Adjusted crew time off job.</t>
  </si>
  <si>
    <t>Not Available</t>
  </si>
  <si>
    <t>Flat Fee Charged - No Estimate Created</t>
  </si>
  <si>
    <t xml:space="preserve">Key Technology Inc
436197367 001                </t>
  </si>
  <si>
    <t>Key Technology Inc
861645660 001</t>
  </si>
  <si>
    <t>Request cancelled 11/7/2013</t>
  </si>
  <si>
    <t>Request cancelled 11/6/2013</t>
  </si>
  <si>
    <t>Request cancelled 12/19/2013</t>
  </si>
  <si>
    <t>Request cancelled 10/10/13</t>
  </si>
  <si>
    <t>Explanation of Company Removal Costs</t>
  </si>
  <si>
    <t>Remove 130' 4/0 tplx service and CT metering</t>
  </si>
  <si>
    <t>Remove 115' 1/0 quad secondary, 30' secondary pole, down guy and anchor, 30' 1/0 quad service.</t>
  </si>
  <si>
    <t xml:space="preserve">Remove 430' (3) #6 BC primary, 430' #4 ACSR primary neutral, 2-45' poles, 3-25kVA 277/480V transformers, 15' 1/0 quad service, 2-down guys and anchors.
 </t>
  </si>
  <si>
    <t>Remove 5-15kVA pole mount transformers, 85' #2 quad secondary, 55' #2 quad service, meter, 30' secondary pole, 2-40' poles, 625' (X3) #6 CU primary, 525' (1) #2 AAAC primary neutral, down guy and anchor.  Install down guy and three phase  deadend framing.</t>
  </si>
  <si>
    <t>Remove 5" primary riser, 380' #2 AL primary underground cable, 750kVA pad mount transformer, transformer vault, 5-45' poles, 2-40' poles, 720' (3) 4/0AL primary, 720' 1/0AS neutral, 690' (3) #6CU primary, 690' #4AS neutral, 3-100kVA transformers, 3-75kVA transformer, 3-50kVA transformers.</t>
  </si>
  <si>
    <t>Remove 10kVA transformer assembly, 295' (2 Spans) secondary service, 35' secondary pole, 60'/55'/45' three phase primary pole, 740' (3 Spans) of three phase #6CU primary wire, 3 down guys and anchors, 25kVA transformer assembly, 3-25kVA transformer bank, three phase buck arms, 42'/90'/ #2TX service, 90' #2QX service and 4 meters.  Contract Flaggers</t>
  </si>
  <si>
    <t>Description of Work Required for Removal</t>
  </si>
  <si>
    <t>Remove 4-35' poles 450' QDX service, install 1 deep set 45' secondary pole, 150W HPS streetlight and 11' #2 TPX service wire, service attachment bracket at house and CL200 meter</t>
  </si>
  <si>
    <t>Remove span of #2AAAC primary and neutral, 180' secondary, 2 guys and anchors, 45'pole, 4" riser, 180' 350 tpx underground service, 150' conduit and CT metering, transfer transformer.</t>
  </si>
  <si>
    <t>Remove 245' of #2 underground primary, riser, underground transformer, 210' service, 2 meters and conduits.</t>
  </si>
  <si>
    <t>Remove 260' #2 three phase primary, 225kVA transformer, 70' multiple runs of service , CT metering and transformer pad.</t>
  </si>
  <si>
    <t>Remove 210' 350 TPX service and meter</t>
  </si>
  <si>
    <t>Install 10kVA transformer, remove 3-333kVA, 1-20kVA, 3-50kVA and 5-25kVA transformers, 4" primary riser, 2-4" service risers and 2-3" service risers, 80' three phase primary underground cable, 140' 350 QX underground service, 40' 4/0QX underground service, 150' 4/0Ts underground service, 3-35' service poles, 30' 1/oQX overhead service, 295' #2 TX overhead service, 50' 1/0TX overhead service, #2TX overhead services, 2-CT metering installations and 1-three phase Cl 200 meter and 2-single phase Cl 200 meters.</t>
  </si>
  <si>
    <t>Remove 1,420' three phase underground primary, 5 risers, 75kVA, 225 kVA, 300kVA transformers, service wire in 6 locations, 3 CT metering installations, 3 self contained meters, 3 vaults and approximately 1,995' of conduit.</t>
  </si>
  <si>
    <t>Remove 4- 35' poles, 450' #4 QDX, meter and service.  Install 1-45' secondary pole, 150W HPS streetlight and 110' #2 TPX service wire, service attachment bracket and CL200 meter.</t>
  </si>
  <si>
    <t>Remove 3-25kVA transformers, 20' #4 quad overhead service, 720' three phase primary and neutral, 2-40' poles, 2-10kVA transformers, 2 guys, 40'quad overhead service and 2 meters.</t>
  </si>
  <si>
    <t>Remove 255' three phase primary and neutral, 45' pole, 40' pole, 30' pole, 25kVA transformer, 170' 1/0ts, 2 down guys and meter.</t>
  </si>
  <si>
    <t>Customer began receiving service from other utility prior to Company disconnecting service. Company has  de-energized its facilities and is locating an excavation contractor to remove underground facilities.</t>
  </si>
  <si>
    <t>$925 Net Book Value was not billed to customer in error. The Net Book Value is included in the Final Company Removal Costs.</t>
  </si>
  <si>
    <t>Seneca Foods            393241033 001</t>
  </si>
  <si>
    <t xml:space="preserve">REMOVE 45' POLE, 3-100 KVA 277/480V POLE MOUNT TRANSFORMERS, 20' 1/0 QUAD SERVICE, C.T.'S, C.T. METERING,60' #2ACSR,120' 1/0 ACSR PRIMARY CONDUCTOR </t>
  </si>
  <si>
    <t xml:space="preserve"> Walla Walla Pawn Shop   334898767 001</t>
  </si>
  <si>
    <t>REMOVE 35' POLE, DOWN GUY AND ANCHOR, 25 KVA 120/240V TRANSFORMER, 75' #2 TX OH SERVICE, METER, 240'(2) #6 BC PRIMARY &amp;
PRIMARY NEUTRAL</t>
  </si>
  <si>
    <t xml:space="preserve"> Walla Walla Pawn Shop   334499167 001</t>
  </si>
  <si>
    <t xml:space="preserve"> Walla Walla Pawn Shop   334698967 001</t>
  </si>
  <si>
    <t>Andy's Market, LLC   917515789 003</t>
  </si>
  <si>
    <t>11/07/2014</t>
  </si>
  <si>
    <t>REMOVE 85' #4 TX OH SERVICE, NON DEMAND METER</t>
  </si>
  <si>
    <t>Andy's Market, LLC    917515789 004</t>
  </si>
  <si>
    <t>REMOVE 3-100 KVA POLE MOUNT TRANSFORMERS, (2) 4/0 QUAD SERVICES, 200:5 C.T. METERING</t>
  </si>
  <si>
    <t>Andy's Market, LLC  917515789 002</t>
  </si>
  <si>
    <t>REMOVE 3-50 KVA POLE MOUNT TRANSFORMERS(120/240V), 20' (3) 4/0 QUAD SERVICES, 200-5 C.T. METERING</t>
  </si>
  <si>
    <t>Andy's Market, LLC  917515789 005</t>
  </si>
  <si>
    <t>REMOVE 75 KVA, 2-50 KVA POLE MOUNT TRANSFORMERS, 20' 500 QUAD  SERVICE, AND C.T. METERING, INSTALL A 25 KVA POLE MOUNT TRANSFORMER.</t>
  </si>
  <si>
    <t>Standard Enterprises Cheri Berg                  201032989 001</t>
  </si>
  <si>
    <t>REMOVE PRIMARY, SERVICE, TRANSFORMERS, SECONDARY, AND METER</t>
  </si>
  <si>
    <t>Elaine Vandiver    444589189 001</t>
  </si>
  <si>
    <t>College Place S D 250   091343011-001</t>
  </si>
  <si>
    <t xml:space="preserve"> REPLACE 2 REJECT POLES (COMPANY RESPONSIBILITY) AND REMOVE
ALL EXISTING FACILITIES SERVING DAVIS SCHOOL(CUSTOMER RESPON
SIBILITY). INSTALL UNDERGROUND PRIMARY VOLTAGE FACILITIES
WITHIN P.U.E. TO REPLACE EXISTING OVERHEAD FACILITIES BEING
REMOVED (CUSTOMER RESPONSIBILITY).
</t>
  </si>
  <si>
    <t>College Place S D 250   091343011-002</t>
  </si>
  <si>
    <t>Tom Schafer                   374117698 001</t>
  </si>
  <si>
    <t>REMOVE 300' #2 SOL AL URD PRIMARY CABLE, 15 KVA RANCH RUNNER
50' 4/0 ALXLP U.G. SERVICE, 200A NON DEMAND METER.REMOVE 
300' 2" PVC CONDUIT, 50' 3" PVC CONDUIT</t>
  </si>
  <si>
    <t>Tom Schafer             470642468 001</t>
  </si>
  <si>
    <t>REMOVE 30' #2 TX OH SERVICE, 200A DEMAND METER</t>
  </si>
  <si>
    <t>WW Vintners        462970567 001</t>
  </si>
  <si>
    <t>REMOVE 20' 4/0 ALXLP U.G. SERVICE, 200A DEMAND METER</t>
  </si>
  <si>
    <t xml:space="preserve">WW Vintners        462970567 </t>
  </si>
  <si>
    <t>REMOVE 110' 4/0 ALXLP U.G. SERVICE, 200A NON-DEMAND METER</t>
  </si>
  <si>
    <t>WW Vintners       562770767 001</t>
  </si>
  <si>
    <t>REMOVE 20' 4/0 ALXLP U.G. SERVICE, NON DEMAND METER, 20' 3" PVC CONDUIT</t>
  </si>
  <si>
    <t>WW Vintners        914626648 001</t>
  </si>
  <si>
    <t>REMOVE 50 KVA PADMOUNT 240/120V TRANSFORMER, 175' 4/0 ALXLP U.G. SERVICE, METER, 250' #2 SOL AL URD PRIMARY CABLE</t>
  </si>
  <si>
    <t>WW Vintners        482970070 001</t>
  </si>
  <si>
    <t xml:space="preserve">REMOVE 75' 4/0 ALXLP U.G. SERVICE, 200A NON-DEMAND METER </t>
  </si>
  <si>
    <t>Walla Walla Motors        917730172 002</t>
  </si>
  <si>
    <t>Remove two 30' 4" risers, 2 runs of 150' of 350 QD UG service conductor, and CT metering.</t>
  </si>
  <si>
    <t>20% of costs not customers responsibiily, due to facilities being in PUE.</t>
  </si>
  <si>
    <t>Portion of costs not customer's responsibility.</t>
  </si>
  <si>
    <t>REMOVE 35' POLE, 130' 1/0 TX OH SECONDARY, 150' 1/0 TX OH SERVICE &amp; METER</t>
  </si>
  <si>
    <t xml:space="preserve"> REMOVE 855' #2AL PRIMARY NEUTRAL, 2565'(3) #6 CU PRIMARY, 5-40' POLES, 3-50 KVA 240-480V TRANSFORMERS, 150' 1/0 QUAD
SERVICE, POLE MOUNTED CT'S.</t>
  </si>
  <si>
    <t xml:space="preserve"> REMOVE 1-40' POLE, THREE PHASE RISER, 330' 3 phase #2 SOL URD
PRIMARY CABLE, Pad Vault, 225 THREE PHASE 277/480V PADMOUNT TRANSFORMER
20'(2) 350 QUAD SERVICES, CT METERING.</t>
  </si>
  <si>
    <t xml:space="preserve">REMOVE 40' POLE, 10 KVA POLE MOUNT TRANSFORMER, 300'(3)#6 BC
PRIMARY, 300' #2AAAC </t>
  </si>
  <si>
    <t>REMOVE 3-40' POLES, 2-50 KVA POLE MOUNT TRANSFORMERS,870'(2)</t>
  </si>
  <si>
    <t xml:space="preserve">REMOVE 1500 KVA 12.5-480V PADMOUNT TRANSFORMER, 960' 4/0 AL 
15 KV PRIMARY CABLE, 40' POLE, DOWN GUY AND ANCHOR, 210' 350
QUAD SERVICE, 1500-5 C.T.'S AND METERING, 180' 1/0 ACSR PRIMARY OVERHEAD CONDUCTOR, 60' #2 ACSR PRIMARY NEUTRAL. 
EXTERNAL CONTRACTOR TO REMOVE 4" CONDUIT AT $ 150.00 A FOOT 
$42,750 PLUS OVERHEADS (285') 
EXTERNAL CRANE SERVICE NEEDED TO REMOVE PADMOUNT FROM INSIDE CUSTOMER COMPLEX, FLAGGING. </t>
  </si>
  <si>
    <t>INSTALL DEADEND FRAMING ON POLE# 307900, DOWN GUY AND ANCHOR
REMOVE 3-45' POLES, 1260'(3) 1/0 ACSR PRIMARY, 420' #2ACSR
PRIMARY NEUTRAL, 37.5 KVA POLE MOUNT TRANSFORMER, 15' 1/0
QUAD SERVICE, C.T. METER AND C.T.'S</t>
  </si>
  <si>
    <t>REMOVE 1440' #4ACSR PRIMARY WIRE, 1 45',1-40' POLES, 2 DOWN
GUYS AND ANCHORS, 3-50 KVA 120-240V 7.2KV POLE MOUNT TRANS-
FORMERS, 25' 4/0 QUAD SERVICE, C.T. METERING</t>
  </si>
  <si>
    <t xml:space="preserve">
INSTALL DOWN GUY AND ANCHOR, THREE PHASE DEADEND FRAMING ON POLE# 020700 REMOVE 3-40' POLES, 3-10 KVA 120/240V POLE MOUNT TRANSFORMERS, 20' QUAD SERVICE, DEMAND METER, 965' #2AAAC PRIMARY
NEUTRAL, 2895' #4ACSR PRIMARY, DOWN GUY AND ANCHOR.
</t>
  </si>
  <si>
    <t>REMOVE 10 KVA 120-240V TRANSFORMER, TRANSFORMER CUT OUT,8' SINGLE CROSSARM, 110' 1/0 QUAD SERVICE, DEMAND METER REHANG EXISTING 50  TRANSFORMER AND REFRAME LINE CUT OUT, RECONNECT 1/0 TX OVERHEAD SECONDARY CONDUCTOR FOR RESIDENTIAL CUSTOMERS TO THE SOUTH.</t>
  </si>
  <si>
    <t xml:space="preserve">REMOVE 3-100 KVA 277/480V POLE MOUNT TRANSFORMERS,100'(2) 
4/0 QUAD SERVICES, C.T. METERING, </t>
  </si>
  <si>
    <t>REMOVE 100' #1/0 TX SERVICE, 200A NON-DEMAND METER</t>
  </si>
  <si>
    <t>REMOVE 90' 1/0 TX OH SERVICE, 200A</t>
  </si>
  <si>
    <t>REMOVE 65' #2 TX OVERHEAD SERVICE, 200A NON-DEMAND METER</t>
  </si>
  <si>
    <t>REMOVE 150' 1/0 TX OH SERVICE, 200A DEMAND METER, 10 KVA 
POLE MOUNT TRANSFORMER, TANGENT 40' POLE, 900'(3) #6BC 
PRIMARY, 300' #4ACSR PRIMARY NEUTRAL</t>
  </si>
  <si>
    <t>REMOVE 35' POLE, 130' 1/0 TX OH SECONDARY, 150' 1/0 TX OH 
SERVICE, METER</t>
  </si>
  <si>
    <t>REMOVE 110' 1/0 QUAD SERVICE, DEMAND METER, 200:5, C.T.'S
900'(3) #6BC PRIMARY WIRE, 300' #4ASCR PRIMARY NEUTRAL 
INSTALL DOWN GUY AND ANCHOR, DEAD END PRIMARY CONSTRUCTION</t>
  </si>
  <si>
    <t>Seneca Foods        432084570 001</t>
  </si>
  <si>
    <t>Refunded $146.00</t>
  </si>
  <si>
    <t>N/A</t>
  </si>
  <si>
    <t>n/a</t>
  </si>
  <si>
    <t>REMOVE 1 -35' WOOD POLE, 180' #6 DUPLEX, 30' POLE, M-7 AREA LIGHT, 100'#2 TX
SERVICE, 60' #2 SECONDARY</t>
  </si>
  <si>
    <t>Columbia County     Court House      059974633 001</t>
  </si>
  <si>
    <t>REMOVE 3 PHASE SLACK SPAN DEAD END POLE, 3-75KVA OVHD 
120/208V TRANSFORMERS, 3-4" SERVICE RISERS, 3 RUNS OF 350-QD UNDERGROUND SERVICE, CT METERING, AND 20' OF 3 PHASE #2 
PRIMARY.</t>
  </si>
  <si>
    <t>REMOVE 3 PHASE DEAD END SLACK SPAN WITH 45' WOOD POLE, 3 PHASE 45' TANGEANT POLE, 3-50KVA OVHD 120/208V XFMRS, 2-4" 
SVC RISERS, 2 RUNS OF 115' OF 350-QD SVC UG, CT METERING, 
AND 75' 3 PHASE OVHD PRIMARY.</t>
  </si>
  <si>
    <t>Residential UG Service Removal Charge Collected - $400. Request is still open, since we have not removed facilities.</t>
  </si>
  <si>
    <t>Cancelled. No response from Customer.</t>
  </si>
  <si>
    <t xml:space="preserve"> REMOVE 65' 1/0 TX OH SERVICE, DEMAND METER.</t>
  </si>
  <si>
    <t>REMOVE 1-480/277V PADMOUNT TRANSFORMER, 150'(INCL RISER) #2 SOL AL URD PRIMARY CABLE, 5 RUNS OF 350 QUAD SERVICES (25') C.T. METERING</t>
  </si>
  <si>
    <t>Portion of the facilities removed were in the public easement.</t>
  </si>
  <si>
    <t>"Ballpark" estimate given</t>
  </si>
  <si>
    <t>Customer was only billed $296.65 for the removal.</t>
  </si>
  <si>
    <t>Date Removal Completed</t>
  </si>
  <si>
    <t>Date Estimate Provided</t>
  </si>
  <si>
    <t>Customer Type</t>
  </si>
  <si>
    <t>Outstanding Invoice</t>
  </si>
  <si>
    <t>Invoice or Refund Amount</t>
  </si>
  <si>
    <t>Date of Final Invoice / Refund</t>
  </si>
  <si>
    <t>REPLACE WOOD CROSS ARM &amp; PIN INSULATORS WITH FIBERGLASS ARM AND DEADENDS.  REMOVE SIDE GUY &amp; INSTALL NEW D/E GUY &amp; ANCHOR. REMOVE 590' 2#4-ACSR PRIMARY AND NEUTRAL ACSR, 2-40' WOOD POLES, D/G AND ANCHOR, 2-10KVA OVERHEAD 120/240V 3 PHASE XFMRS, 140' #4-QUAD SVC OVERHEAD, AND METER.</t>
  </si>
  <si>
    <t>Ben Case                                239993989   001</t>
  </si>
  <si>
    <t>Culbert Construction  76854654 001</t>
  </si>
  <si>
    <t>Remove UG service from 0736/321381 up to and including meter</t>
  </si>
  <si>
    <t xml:space="preserve">Dayton Historical Society Inc     44358651 001  </t>
  </si>
  <si>
    <t>Remove 60' #2 TX OH service and meter</t>
  </si>
  <si>
    <t>Borleske Stadium    43319991 001</t>
  </si>
  <si>
    <t>Borleske Stadium    43319991 002</t>
  </si>
  <si>
    <t>Borleske Stadium    43319991 003</t>
  </si>
  <si>
    <t>Generations LLC      531650554 001</t>
  </si>
  <si>
    <t>Remove 20' 4/0 Quad Service &amp; 200A Demand Meter</t>
  </si>
  <si>
    <t>James Robert Jess</t>
  </si>
  <si>
    <t>Mary Kirk</t>
  </si>
  <si>
    <t>Kathy Carpenter</t>
  </si>
  <si>
    <t>9-28-15 As per Mike Gavin this WRD 5903948 was void/cancelled and RMS 6095906 was created for the meter and service cable removal only</t>
  </si>
  <si>
    <t>Walla Walla County Library                     341292589 001</t>
  </si>
  <si>
    <t>Phi Tau Farms                     306727189 001</t>
  </si>
  <si>
    <t>Rmv 415' (3) #6CW V Phase Pri &amp; neut, 40' pole, 2-10 KVA 120/240V OH Transformers, 2 Dwn-guys &amp; Anchors</t>
  </si>
  <si>
    <t>?</t>
  </si>
  <si>
    <t>Abandoned pump in developer's way</t>
  </si>
  <si>
    <t>Remove 20' 4/0ALXP service, 200A demand meter</t>
  </si>
  <si>
    <t>Remove 150kva padmount transformer (480/277v), 4/0 Quad (2) services, demand meters, install 3 phase sectionalizing cabinet.</t>
  </si>
  <si>
    <t>Went to another service provider to pump in the past.  Customer building building under line.</t>
  </si>
  <si>
    <t>Remove 45', 1 phase D/E pole, down guy, 25kva ovhd 1 phase transformer, 30'1/0-TX ovhd service, meter, dbl arm with D/E's and 270' #4 ACSR primary and neutral.</t>
  </si>
  <si>
    <t>Remove secondary, 35' pole service, CT's and meter.</t>
  </si>
  <si>
    <t>Remove 575' (3) #6 BC primary and neutral conductor, 45' pole, 2-10KVA pole mount 120/240v transformers, 75' #2 quad service, 2- downguys and anchors.</t>
  </si>
  <si>
    <t>Kali Products LLC                          874131194</t>
  </si>
  <si>
    <t xml:space="preserve">Temporary Service      Disconnct </t>
  </si>
  <si>
    <t>Remove 25KVA pad mt transformer, 180' 350 tx, secondary ped, 2 services, 2 meters, conduit and transf vault</t>
  </si>
  <si>
    <t>DOUG OLIVA</t>
  </si>
  <si>
    <t>Wants to be served by Yakama Power</t>
  </si>
  <si>
    <t>REMOVE 46' OF #4-QX OH SERVICE AND DEMAND METER</t>
  </si>
  <si>
    <t>REMOVE 165' OF 1/0 QX OH SECONDARY, 2 SECONDARY POLES, 111' OF 1/0 QX OH SERVICE AND DEMAND METER</t>
  </si>
  <si>
    <t>REMOVE 90' OF #4-QX OH SECONDARY, REMOVE 35' SECONDARY POLE REMOVE 84' OF #2-QX OH SERVICE AND METER 66622637</t>
  </si>
  <si>
    <t>YAKAMA FOREST PRODUCTS</t>
  </si>
  <si>
    <t>REMOVE 74' OF #2-TX OVERHEAD SECONDARY, REMOVE 35' SECONDARY POLE, REMOVE 149' OF #2-TX OH SVC AND 15' OF #2-TX OPH SERVICE AND METERS 66604213 AND 66604262</t>
  </si>
  <si>
    <t>VAUGHN LOVELL</t>
  </si>
  <si>
    <t>REMOVE 5 POLES, 1368' OF 3#4-AS,N#4-AS, 2 10KVA 120/240V OH XFRMR BANK.  SERVICES AND METERS HAVE ALREADY BEEN REMOVED</t>
  </si>
  <si>
    <t>Waiting on ground conditions to improve to complete removal of facilities.</t>
  </si>
  <si>
    <t>Waiting on Customer to proceed.</t>
  </si>
  <si>
    <t>Cancelled per Customer request.</t>
  </si>
  <si>
    <t>Pending outcome of formal commission complaint</t>
  </si>
  <si>
    <t xml:space="preserve"> REMOVE TWO CONDUCTORS FROM POLE 331202 TO 331100, AND CONVERT 3 PHASE LINE TO SINGLE PHASE CONSTRUCTION, REMOVING ALL CROSS-ARMS.  REMOVE 1-480/277V PADMOUNT TRANSFORMER, 150'(INCL RISER)#2  
SOL AL URD PRIMARY CABLE, 5 RUNS OF 350 QUAD SERVICES (25') C.T. METERING.</t>
  </si>
  <si>
    <t>REMOVE 1-45', 4-40', 2-35' POLES, 1625'(3)#6 CU, 545' #2AL 
PRIMARY NEUTRAL, 260'(2) #4ACSR PRIMARY AND NEUTRAL, 2-25 
KVA POLE MOUNT TRANSFORMERS, 130' 1/0 OH TX SECONDARY, 50'#2 TX OH SERVICE.</t>
  </si>
  <si>
    <t>REMOVE 170' #2 TX OH SECONDARY, 145' #2 TX OVERHEAD SERVICE,
200A NON DEMAND METER</t>
  </si>
  <si>
    <t>If the estimate been provided to Phi Tau Farms, you can proceed with removal and then invoice actual costs.</t>
  </si>
  <si>
    <t>Why are we not removing the facilities and billing the customer? If the estimate been provided to James Jess you can proceed with removal and then invoice actual costs.</t>
  </si>
  <si>
    <t>Company performed temporary disconnect on 10/23/15. After disconnect, Company confirmed Customer switched utility providers. Customer will be invoiced for the actual removal costs.</t>
  </si>
  <si>
    <t>We will procede with removal  after Regulation and Legal approva.</t>
  </si>
  <si>
    <t>AL</t>
  </si>
  <si>
    <t>AM</t>
  </si>
  <si>
    <t>AN</t>
  </si>
  <si>
    <t>AP</t>
  </si>
  <si>
    <t>AO</t>
  </si>
  <si>
    <t>AQ</t>
  </si>
  <si>
    <t>AR</t>
  </si>
  <si>
    <t>AS</t>
  </si>
  <si>
    <t>Cancelled. No response from Customer.  However, due to safety concerns, the Company deenergized line over barn.</t>
  </si>
  <si>
    <t>Estimate for removal was not provided.  Customer was not charged for removal.</t>
  </si>
  <si>
    <t>Refund processed in 2017. Removal took place in 2016, but actual costs determined in 2017.</t>
  </si>
  <si>
    <t>Zappas
401632411</t>
  </si>
  <si>
    <t>REMOVE 380' #6-CU PRIMARY AND NEUTRAL WIRE, 2-40' 1-PH VERT POLES, 2 DOWNGUY/ANCHORS, 25KVA OH XFMR, 170' 1/0-TX OH SEC. AND SERVICE, 35' SEC. POLE AND CL320 METER</t>
  </si>
  <si>
    <t>Andy's 99721898</t>
  </si>
  <si>
    <t>Customer wishes to be served by CREA</t>
  </si>
  <si>
    <t>REMOVE 75 KVA, 2-50 KVA POLE MOUNT TRANSFORMER, 20' 500 QUAD
SERVICE, C.T. METERING
INSTALL 25 KVA POLE MOUNT TRANSFORMER</t>
  </si>
  <si>
    <t>REMOVE 3-50 KVA POLE MOUNT TRANSFORMERS(120/240V), 20' (3)
4/0 QUAD SERVICES, 200-5 C.T. METERING</t>
  </si>
  <si>
    <t>REMOVE 3-100 KVA POLE MOUNT TRANSFORMERS, (2) 4/0 QUAD
SERVICES, 200:5 C.T. METERING</t>
  </si>
  <si>
    <t>REMOVE 150' 1/O-QD OH SEC, 35' 1/O-QD OH SVC AND CT'S</t>
  </si>
  <si>
    <t>Charles S Konen  43640451 009</t>
  </si>
  <si>
    <t>Remove Approx 130' 1/0-TX OH Sec Wire, 35' pole approx 105' 1/0-TX OH svc wire, RF meter</t>
  </si>
  <si>
    <t>Karen Hart 42481251 002</t>
  </si>
  <si>
    <t>REMOVE 25KVA OVERHEAD TRANSFORMER, 100' 1/0-TX OVERHEAD_</t>
  </si>
  <si>
    <t>John J Allessio 01675048 001</t>
  </si>
  <si>
    <t>General</t>
  </si>
  <si>
    <t>CREA removal</t>
  </si>
  <si>
    <t>Rmv 115' #2-TX OH Sec, 75' #2-TX Svc, 30' Sec Pole &amp; CL200 Mtr</t>
  </si>
  <si>
    <t xml:space="preserve">Amber Lopez 594838789 001 </t>
  </si>
  <si>
    <t>Existing structure demo</t>
  </si>
  <si>
    <t>Remove 55' #2-TX OH Secondary, 75' #2-TX OH Service and CL200 Res Meter. Abandoning 35' Secondary pole to JU</t>
  </si>
  <si>
    <t>Mary Kirk 77977350 001</t>
  </si>
  <si>
    <t>Existing structure demo see RMS 6263336 and going to CREA see GEW 6267572</t>
  </si>
  <si>
    <t>Remove 45' 4/0-QX OH Sec and 35' Sec Pole</t>
  </si>
  <si>
    <t>Michele M Reyes 92197103 002</t>
  </si>
  <si>
    <t>Rmv 65' 2-TX OH service and CL200 res meter</t>
  </si>
  <si>
    <r>
      <t xml:space="preserve">Facilities serving customer in road right-of-way crossing into Oregon.
</t>
    </r>
    <r>
      <rPr>
        <b/>
        <sz val="11"/>
        <color theme="1"/>
        <rFont val="Calibri"/>
        <family val="2"/>
        <scheme val="minor"/>
      </rPr>
      <t xml:space="preserve">Included Work: </t>
    </r>
    <r>
      <rPr>
        <sz val="11"/>
        <color theme="1"/>
        <rFont val="Calibri"/>
        <family val="2"/>
        <scheme val="minor"/>
      </rPr>
      <t xml:space="preserve">Remove Transformer Facilities and 60' 1/0 Quad Secondary.   </t>
    </r>
  </si>
  <si>
    <r>
      <t xml:space="preserve">Facilities serving customer in road right-of-way crossing into Oregon.
</t>
    </r>
    <r>
      <rPr>
        <b/>
        <sz val="11"/>
        <color theme="1"/>
        <rFont val="Calibri"/>
        <family val="2"/>
        <scheme val="minor"/>
      </rPr>
      <t xml:space="preserve">Included Work: </t>
    </r>
    <r>
      <rPr>
        <sz val="11"/>
        <color theme="1"/>
        <rFont val="Calibri"/>
        <family val="2"/>
        <scheme val="minor"/>
      </rPr>
      <t xml:space="preserve">Remove 3 Phase Buck X-Arm,  60' (3) #6 CU Primary, 60' #4 ACSR Primary Neutral. </t>
    </r>
  </si>
  <si>
    <t>Columbia County Shop               059974633 006</t>
  </si>
  <si>
    <t>Customer is being served by CREA on a separate pump on same property. Cost for customer to convert to all CREA service provider is less than to convert to PP as sole provider.</t>
  </si>
  <si>
    <t>Invoice needed for  $1182 removal costs exceeded estimate.</t>
  </si>
  <si>
    <t xml:space="preserve">Refund request of $5180 for actuals exceeding estimate. </t>
  </si>
  <si>
    <t>Pending</t>
  </si>
  <si>
    <t xml:space="preserve">Refund request of $1970 for actuals exceeding estimate. </t>
  </si>
  <si>
    <t xml:space="preserve">Refund request of $2837 for actuals exceeding estimate. </t>
  </si>
  <si>
    <t>Customer tranfering to CREA.</t>
  </si>
  <si>
    <t>Invoice needed for  $736 removal costs exceeded estimate.</t>
  </si>
  <si>
    <t>Invoice needed for  $1003 removal costs exceeded estimate.</t>
  </si>
  <si>
    <t>Invoice needed for  $569 removal costs exceeded estimate.</t>
  </si>
  <si>
    <t>No further contact from customer.</t>
  </si>
  <si>
    <t xml:space="preserve">No further contact from customer. </t>
  </si>
  <si>
    <t>Residential flat rate charged.</t>
  </si>
  <si>
    <t>AT</t>
  </si>
  <si>
    <t>AU</t>
  </si>
  <si>
    <t>AV</t>
  </si>
  <si>
    <t>AX</t>
  </si>
  <si>
    <t>AY</t>
  </si>
  <si>
    <t>AZ</t>
  </si>
  <si>
    <t>BA</t>
  </si>
  <si>
    <t>BB</t>
  </si>
  <si>
    <t>BC</t>
  </si>
  <si>
    <t>BD</t>
  </si>
  <si>
    <t>BE</t>
  </si>
  <si>
    <t>CMBELL Company 78008625 001</t>
  </si>
  <si>
    <t>David Beamer
538329999-001</t>
  </si>
  <si>
    <t>Resd Use - Gen Svc</t>
  </si>
  <si>
    <t>Dismantled</t>
  </si>
  <si>
    <t>OH Svc &amp; Mtr</t>
  </si>
  <si>
    <t>Flat rate charge for removal of resd svc - $200 - no need for actual true up</t>
  </si>
  <si>
    <t>Davis Beamer
850182745-001</t>
  </si>
  <si>
    <t>Demolished</t>
  </si>
  <si>
    <t>OH Svc &amp; Meter</t>
  </si>
  <si>
    <t>Stranded Cost Recovery Fee</t>
  </si>
  <si>
    <t>City of Walla Walla - 881551567-001</t>
  </si>
  <si>
    <t>Ug Svc &amp; Meter</t>
  </si>
  <si>
    <t>It was determined that the customer will rebuild in the future and leaving the padmount in place would be best option. Order closed, no bill or credit due to customer</t>
  </si>
  <si>
    <t>Ken Harrison - Abeja - house/office
457975567-001</t>
  </si>
  <si>
    <t>CREA</t>
  </si>
  <si>
    <t>REMOVE 3" SERVICE RISER, 510' 350-TX UG SVC WIRE,CL320 RF METER.</t>
  </si>
  <si>
    <t>Residential rate but this is used as an office</t>
  </si>
  <si>
    <t>Ken Harrison - Abeja - Warehouse
230879675-001</t>
  </si>
  <si>
    <t>REMOVE 45' POLE, 2-4" SERVICE RISERS,
2 RUNS @ 215' EACH OF 350-QX UG SVC WIRE, OVERHEAD
TRANSFORMER BANK (1-75KVA, 2-50KVA).3 PHASE DEMAND METER &amp;
CT METERING.</t>
  </si>
  <si>
    <t xml:space="preserve">No reason given, but suspect given the verbiage of request (coordination) they want to go to CREA </t>
  </si>
  <si>
    <t>This is also on the 2017 tracker - Closed request 6/2/2018 due to no further contact from the customer</t>
  </si>
  <si>
    <t>Ron Tokar 43359331 001</t>
  </si>
  <si>
    <t>/</t>
  </si>
  <si>
    <t>\</t>
  </si>
  <si>
    <t>no response from customer within the contract time frame</t>
  </si>
  <si>
    <t>Ken Harrison - Abeja - 120/240v 3-ph 457775767-004</t>
  </si>
  <si>
    <t>-</t>
  </si>
  <si>
    <t>Customer decided to not move forward at this time (3/22/2018)</t>
  </si>
  <si>
    <t>Blue Mtn Humane Society
363885534-002</t>
  </si>
  <si>
    <t>REMOVE 50' 3#2-AL, 2 RUNS 350-QX UG SVC WIRE 100' EACH RUN, 3 PHASE RISER, 75KVA 120/208V PADMOUNT TRANSFORMER, C.T METERING, RF DEMAND METER, UNDERGROUND 3 PHASE VAULT.</t>
  </si>
  <si>
    <t>Customer decided to not move forward (7/22/2018)</t>
  </si>
  <si>
    <t>Sarah Baker 206-354-9052</t>
  </si>
  <si>
    <t>Speculative, not property owner (closed request)</t>
  </si>
  <si>
    <t>Walla Walla Sch Dist - 269062261</t>
  </si>
  <si>
    <t>Remove 75' 1#2-AA,N#2-AA, 45' Pri Pole, 75KVA OH Xfmr, 2 runs (75' ea) 4/0-TX OH Svc Wire, CT Metering</t>
  </si>
  <si>
    <t>Customer decided to keep Pacific Power as their service provider</t>
  </si>
  <si>
    <t>Walla Walla Sch Dist - 049393701</t>
  </si>
  <si>
    <t>Remove 4" Pri riser, 700' 3#2-AL UG Pri wire, 75KVA 3PH Pdmnt Xfmr, 2  runs of 350-QX UG svc wire, CT Metering</t>
  </si>
  <si>
    <t>Walla Walla Sch Dist - 506463521</t>
  </si>
  <si>
    <t>Remove 10KVA OH xfmr, 130' 2TX OH svc wire, RF Meter</t>
  </si>
  <si>
    <t>Walla Walla Sch Dist - 849383323</t>
  </si>
  <si>
    <t>Remove 100' 6DX Wire, Streetlight &amp; Mast Arm</t>
  </si>
  <si>
    <t>Walla Walla Sch Dist - 543640949</t>
  </si>
  <si>
    <t>Remove 135' 2TX OH Sec Sire, 35' Sec Pole, 50' 2TX OH Svc Wire, RF Meter</t>
  </si>
  <si>
    <t>Walla Walla Sch Dist - 130303789</t>
  </si>
  <si>
    <t>Remove 4" Pri Riser, 250' 3#2-AL UG Pri Wire, 225KVA Pdmnt Xfmr, CT Metering, 2 runs of 500-CU UG Svc Wire</t>
  </si>
  <si>
    <t>Walla Walla Sch Dist - 825807811</t>
  </si>
  <si>
    <t>Remove Apprx 750' 3#4/0-AS,N#6-CU OH Pri Wire, 1-50' Pole, 3-45', 1-40' Poles: 1-4" Pri Riser, 160' 3#2-AL UG Pri Wire, Pri Metering. 62' 6DX OH Area Light Wire, 480' 2TX OH Sec Wire</t>
  </si>
  <si>
    <t>Walla Walla Sch Dist - 130503589</t>
  </si>
  <si>
    <t>Remove 10KVA OH Xfmr, 65' 1/0-QX Sec Wire, 35' Sec Pole, 100' 1/0-QX Svc Wire, RF Demand Meter</t>
  </si>
  <si>
    <t>my Dad's Place - 310723633-001</t>
  </si>
  <si>
    <t>The total cost of removal included both SRCF costs from both meters at My Dad's Place. All of the costs were captured on one request.</t>
  </si>
  <si>
    <t>Customer requested to remove from Pacific Power after receiving a quote to convert power to 3-phase power, thinking it was too high of a cost. After the customer received the cost to remove they decided to remain with Pacific Power and convert to 3 phase power.</t>
  </si>
  <si>
    <t>My Dad's Place - 310723633-002</t>
  </si>
  <si>
    <t>Robison Ranch - 260246817</t>
  </si>
  <si>
    <t>Origional request was for 6 meters in total. After a serviceman met with land ower and explained the outages and power intruptions they were happy enough to remove the request for perm disconnect. Estimates were never provided due to the custoemr changing direction.</t>
  </si>
  <si>
    <t>BF</t>
  </si>
  <si>
    <t>BG</t>
  </si>
  <si>
    <t>BH</t>
  </si>
  <si>
    <t>BI</t>
  </si>
  <si>
    <t>BJ</t>
  </si>
  <si>
    <t>BK</t>
  </si>
  <si>
    <t>BL</t>
  </si>
  <si>
    <t>BM</t>
  </si>
  <si>
    <t>BN</t>
  </si>
  <si>
    <t>BO</t>
  </si>
  <si>
    <t>BP</t>
  </si>
  <si>
    <t>BQ</t>
  </si>
  <si>
    <t>BR</t>
  </si>
  <si>
    <t>BS</t>
  </si>
  <si>
    <t>BT</t>
  </si>
  <si>
    <t>BU</t>
  </si>
  <si>
    <t>BV</t>
  </si>
  <si>
    <t>BW</t>
  </si>
  <si>
    <t>BX</t>
  </si>
  <si>
    <t>BY</t>
  </si>
  <si>
    <t>BZ</t>
  </si>
  <si>
    <t>CA</t>
  </si>
  <si>
    <t>Cust Ref</t>
  </si>
  <si>
    <t>AK</t>
  </si>
  <si>
    <t>AJ</t>
  </si>
  <si>
    <t>AI</t>
  </si>
  <si>
    <t>AH</t>
  </si>
  <si>
    <t>AG</t>
  </si>
  <si>
    <t>AF</t>
  </si>
  <si>
    <t>AE</t>
  </si>
  <si>
    <t>AD</t>
  </si>
  <si>
    <t>AC</t>
  </si>
  <si>
    <t>AB</t>
  </si>
  <si>
    <t>AA</t>
  </si>
  <si>
    <t>Z</t>
  </si>
  <si>
    <t>Y</t>
  </si>
  <si>
    <t>X</t>
  </si>
  <si>
    <t>W</t>
  </si>
  <si>
    <t>V</t>
  </si>
  <si>
    <t>U</t>
  </si>
  <si>
    <t>T</t>
  </si>
  <si>
    <t>S</t>
  </si>
  <si>
    <t>Q</t>
  </si>
  <si>
    <t>P</t>
  </si>
  <si>
    <t>O</t>
  </si>
  <si>
    <t>N</t>
  </si>
  <si>
    <t>M</t>
  </si>
  <si>
    <t>L</t>
  </si>
  <si>
    <t>K</t>
  </si>
  <si>
    <t>J</t>
  </si>
  <si>
    <t>I</t>
  </si>
  <si>
    <t>H</t>
  </si>
  <si>
    <t>G</t>
  </si>
  <si>
    <t>F</t>
  </si>
  <si>
    <t>E</t>
  </si>
  <si>
    <t>D</t>
  </si>
  <si>
    <t>C</t>
  </si>
  <si>
    <t>B</t>
  </si>
  <si>
    <t>A</t>
  </si>
  <si>
    <t>CB</t>
  </si>
  <si>
    <t>CC</t>
  </si>
  <si>
    <t>To many power interuptions in 2019 - going to CREA</t>
  </si>
  <si>
    <t>Bissell-309724189-001</t>
  </si>
  <si>
    <t>Remove Remove 4 poles, 3720' of condutor and 25kva pot</t>
  </si>
  <si>
    <t>Cost communicated, Customer has not responded</t>
  </si>
  <si>
    <t>Bush-408825211-001</t>
  </si>
  <si>
    <t>Remove 8 poles, 4485' conductor, remove 10 kva pot</t>
  </si>
  <si>
    <t>Total Comfort Solution-435797767-001</t>
  </si>
  <si>
    <t>Remove SVS wire</t>
  </si>
  <si>
    <t>CD</t>
  </si>
  <si>
    <t>Cornerstone</t>
  </si>
  <si>
    <t>Removed 2-25kva 120/240 overhead transformers and 51' of #2-QX OH service and meter</t>
  </si>
  <si>
    <t xml:space="preserve">Customer wanted to add larger motors and Yakima power had higher capacity lines closer and thus more affordable from a line extension perspective.  </t>
  </si>
  <si>
    <t>Remove 2-25kva 120/240 overhead transformers and 51' of #2-QX OH service and meter</t>
  </si>
  <si>
    <t xml:space="preserve">Updated 2/16/2022 </t>
  </si>
  <si>
    <r>
      <t xml:space="preserve">Cost communicated, Customer has not responded.  </t>
    </r>
    <r>
      <rPr>
        <sz val="16"/>
        <color rgb="FF0070C0"/>
        <rFont val="Calibri"/>
        <family val="2"/>
        <scheme val="minor"/>
      </rPr>
      <t>WO voided, facilities were removed on a road move job.  It was more expensive to reroute her lines because of the road move than to let her go to CREA.  Let her go at no charge.  Saved money on not moving 7 spans of conductor because of wsdot road move job.</t>
    </r>
    <r>
      <rPr>
        <sz val="16"/>
        <color theme="1"/>
        <rFont val="Calibri"/>
        <family val="2"/>
        <scheme val="minor"/>
      </rPr>
      <t xml:space="preserve">  </t>
    </r>
  </si>
  <si>
    <t>Yakama Power</t>
  </si>
  <si>
    <t>Customer is requesting permanent disconnection from pacific power to switch to yakima power Remove 2-25kva 120/240 overhead transformers and 51' of #2-QX OH service and meter</t>
  </si>
  <si>
    <t>No Requests in 2021</t>
  </si>
  <si>
    <t>Remove 105' 1/0-QX OH svc wire &amp; meter</t>
  </si>
  <si>
    <t>CE</t>
  </si>
  <si>
    <t>CF</t>
  </si>
  <si>
    <t>CG</t>
  </si>
  <si>
    <t>CH</t>
  </si>
  <si>
    <t>CI</t>
  </si>
  <si>
    <t>Anticipated 2024</t>
  </si>
  <si>
    <t>Removal not yet completed. The Company anticipates that the facilities will be removed in March of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</si>
</sst>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8" formatCode="&quot;$&quot;#,##0.00_);[Red]\(&quot;$&quot;#,##0.00\)"/>
    <numFmt numFmtId="44" formatCode="_(&quot;$&quot;* #,##0.00_);_(&quot;$&quot;* \(#,##0.00\);_(&quot;$&quot;* &quot;-&quot;??_);_(@_)"/>
    <numFmt numFmtId="164" formatCode="mm/dd/yy;@"/>
    <numFmt numFmtId="165" formatCode="&quot;$&quot;#,##0"/>
    <numFmt numFmtId="166" formatCode="m/d/yy;@"/>
    <numFmt numFmtId="167" formatCode="_([$$-409]* #,##0_);_([$$-409]* \(#,##0\);_([$$-409]* &quot;-&quot;??_);_(@_)"/>
    <numFmt numFmtId="168" formatCode="_(&quot;$&quot;* #,##0_);_(&quot;$&quot;* \(#,##0\);_(&quot;$&quot;* &quot;-&quot;??_);_(@_)"/>
  </numFmts>
  <fonts count="14" x14ac:knownFonts="1">
    <font>
      <sz val="11"/>
      <color theme="1"/>
      <name val="Calibri"/>
      <family val="2"/>
      <scheme val="minor"/>
    </font>
    <font>
      <b/>
      <sz val="11"/>
      <color theme="1"/>
      <name val="Calibri"/>
      <family val="2"/>
      <scheme val="minor"/>
    </font>
    <font>
      <sz val="10"/>
      <name val="Arial"/>
      <family val="2"/>
    </font>
    <font>
      <sz val="11"/>
      <name val="Calibri"/>
      <family val="2"/>
      <scheme val="minor"/>
    </font>
    <font>
      <sz val="11"/>
      <color rgb="FFFF0000"/>
      <name val="Calibri"/>
      <family val="2"/>
      <scheme val="minor"/>
    </font>
    <font>
      <b/>
      <sz val="14"/>
      <name val="Calibri"/>
      <family val="2"/>
      <scheme val="minor"/>
    </font>
    <font>
      <sz val="14"/>
      <color theme="1"/>
      <name val="Calibri"/>
      <family val="2"/>
      <scheme val="minor"/>
    </font>
    <font>
      <sz val="16"/>
      <color theme="1"/>
      <name val="Calibri"/>
      <family val="2"/>
      <scheme val="minor"/>
    </font>
    <font>
      <sz val="9"/>
      <color indexed="81"/>
      <name val="Tahoma"/>
      <family val="2"/>
    </font>
    <font>
      <b/>
      <sz val="9"/>
      <color indexed="81"/>
      <name val="Tahoma"/>
      <family val="2"/>
    </font>
    <font>
      <sz val="11"/>
      <color theme="1"/>
      <name val="Calibri"/>
      <family val="2"/>
      <scheme val="minor"/>
    </font>
    <font>
      <sz val="12"/>
      <color theme="1"/>
      <name val="Calibri"/>
      <family val="2"/>
      <scheme val="minor"/>
    </font>
    <font>
      <sz val="16"/>
      <color rgb="FF0070C0"/>
      <name val="Calibri"/>
      <family val="2"/>
      <scheme val="minor"/>
    </font>
    <font>
      <sz val="12"/>
      <color rgb="FF0070C0"/>
      <name val="Calibri"/>
      <family val="2"/>
      <scheme val="minor"/>
    </font>
  </fonts>
  <fills count="11">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92D05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bottom style="thick">
        <color indexed="64"/>
      </bottom>
      <diagonal/>
    </border>
    <border>
      <left/>
      <right/>
      <top style="thin">
        <color theme="0" tint="-0.24994659260841701"/>
      </top>
      <bottom style="thin">
        <color theme="0" tint="-0.24994659260841701"/>
      </bottom>
      <diagonal/>
    </border>
  </borders>
  <cellStyleXfs count="3">
    <xf numFmtId="0" fontId="0" fillId="0" borderId="0"/>
    <xf numFmtId="0" fontId="2" fillId="0" borderId="0"/>
    <xf numFmtId="44" fontId="10" fillId="0" borderId="0" applyFont="0" applyFill="0" applyBorder="0" applyAlignment="0" applyProtection="0"/>
  </cellStyleXfs>
  <cellXfs count="446">
    <xf numFmtId="0" fontId="0" fillId="0" borderId="0" xfId="0"/>
    <xf numFmtId="164" fontId="0" fillId="0" borderId="0" xfId="0" applyNumberFormat="1" applyAlignment="1">
      <alignment horizontal="center" vertical="center"/>
    </xf>
    <xf numFmtId="1" fontId="0" fillId="0" borderId="0" xfId="0" applyNumberFormat="1" applyAlignment="1">
      <alignment horizontal="center" vertical="center"/>
    </xf>
    <xf numFmtId="0" fontId="0" fillId="0" borderId="0" xfId="0" applyAlignment="1">
      <alignment horizontal="center" vertical="center"/>
    </xf>
    <xf numFmtId="3" fontId="0" fillId="0" borderId="0" xfId="0" applyNumberFormat="1" applyAlignment="1">
      <alignment horizontal="center" vertical="center"/>
    </xf>
    <xf numFmtId="165" fontId="0" fillId="0" borderId="0" xfId="0" applyNumberFormat="1"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left" vertical="center" wrapText="1"/>
    </xf>
    <xf numFmtId="1" fontId="0" fillId="0" borderId="1" xfId="0" applyNumberFormat="1" applyBorder="1" applyAlignment="1">
      <alignment horizontal="center" vertical="center"/>
    </xf>
    <xf numFmtId="0" fontId="0" fillId="0" borderId="1" xfId="0" applyBorder="1" applyAlignment="1">
      <alignment horizontal="center" vertical="center"/>
    </xf>
    <xf numFmtId="3" fontId="0" fillId="0" borderId="1" xfId="0" applyNumberFormat="1" applyBorder="1" applyAlignment="1">
      <alignment horizontal="center" vertical="center"/>
    </xf>
    <xf numFmtId="165" fontId="0" fillId="0" borderId="1" xfId="0" applyNumberFormat="1" applyBorder="1" applyAlignment="1">
      <alignment horizontal="center" vertical="center"/>
    </xf>
    <xf numFmtId="0" fontId="0" fillId="0" borderId="1" xfId="0" applyBorder="1" applyAlignment="1">
      <alignment horizontal="center" vertical="center" wrapText="1"/>
    </xf>
    <xf numFmtId="6" fontId="0" fillId="2" borderId="1" xfId="0" applyNumberFormat="1" applyFill="1" applyBorder="1" applyAlignment="1">
      <alignment horizontal="center" vertical="center"/>
    </xf>
    <xf numFmtId="164" fontId="0" fillId="0" borderId="1" xfId="0" applyNumberFormat="1" applyBorder="1" applyAlignment="1">
      <alignment horizontal="center" vertical="center"/>
    </xf>
    <xf numFmtId="6" fontId="0" fillId="3" borderId="1" xfId="0" applyNumberFormat="1" applyFill="1" applyBorder="1" applyAlignment="1">
      <alignment horizontal="center" vertical="center"/>
    </xf>
    <xf numFmtId="164" fontId="0" fillId="3" borderId="1" xfId="0" applyNumberFormat="1" applyFill="1" applyBorder="1" applyAlignment="1">
      <alignment horizontal="center" vertical="center"/>
    </xf>
    <xf numFmtId="164" fontId="0" fillId="4" borderId="1" xfId="0" applyNumberFormat="1" applyFill="1" applyBorder="1" applyAlignment="1">
      <alignment horizontal="center" vertical="center"/>
    </xf>
    <xf numFmtId="3" fontId="0" fillId="4" borderId="1" xfId="0" applyNumberFormat="1" applyFill="1" applyBorder="1" applyAlignment="1">
      <alignment horizontal="center" vertical="center"/>
    </xf>
    <xf numFmtId="165" fontId="0" fillId="4" borderId="1" xfId="0" applyNumberFormat="1" applyFill="1" applyBorder="1" applyAlignment="1">
      <alignment horizontal="center" vertical="center"/>
    </xf>
    <xf numFmtId="1" fontId="0" fillId="0" borderId="1" xfId="0" applyNumberFormat="1" applyBorder="1" applyAlignment="1">
      <alignment horizontal="center" vertical="center" wrapText="1"/>
    </xf>
    <xf numFmtId="6" fontId="0" fillId="0" borderId="0" xfId="0" applyNumberFormat="1" applyAlignment="1">
      <alignment horizontal="center" vertical="center"/>
    </xf>
    <xf numFmtId="164" fontId="0" fillId="0" borderId="1" xfId="0" applyNumberFormat="1" applyBorder="1" applyAlignment="1">
      <alignment horizontal="center" vertical="center" wrapText="1"/>
    </xf>
    <xf numFmtId="164" fontId="0" fillId="4" borderId="1" xfId="0" applyNumberFormat="1" applyFill="1" applyBorder="1" applyAlignment="1">
      <alignment horizontal="center" vertical="center" wrapText="1"/>
    </xf>
    <xf numFmtId="1" fontId="0" fillId="4" borderId="1" xfId="0" applyNumberFormat="1" applyFill="1" applyBorder="1" applyAlignment="1">
      <alignment horizontal="center" vertical="center" wrapText="1"/>
    </xf>
    <xf numFmtId="164" fontId="0" fillId="5" borderId="1" xfId="0" applyNumberFormat="1" applyFill="1" applyBorder="1" applyAlignment="1">
      <alignment horizontal="center" vertical="center" wrapText="1"/>
    </xf>
    <xf numFmtId="164" fontId="0" fillId="5" borderId="3" xfId="0" applyNumberFormat="1" applyFill="1" applyBorder="1" applyAlignment="1">
      <alignment horizontal="center" vertical="center"/>
    </xf>
    <xf numFmtId="1" fontId="0" fillId="5" borderId="1" xfId="0" applyNumberFormat="1" applyFill="1" applyBorder="1" applyAlignment="1">
      <alignment horizontal="center" vertical="center"/>
    </xf>
    <xf numFmtId="0" fontId="0" fillId="5" borderId="1" xfId="0" applyFill="1" applyBorder="1" applyAlignment="1">
      <alignment horizontal="center" vertical="center"/>
    </xf>
    <xf numFmtId="3" fontId="0" fillId="5" borderId="1" xfId="0" applyNumberFormat="1" applyFill="1" applyBorder="1" applyAlignment="1">
      <alignment horizontal="center" vertical="center"/>
    </xf>
    <xf numFmtId="165"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164" fontId="0" fillId="5" borderId="1" xfId="0" applyNumberFormat="1" applyFill="1" applyBorder="1" applyAlignment="1">
      <alignment horizontal="center" vertical="center"/>
    </xf>
    <xf numFmtId="164" fontId="0" fillId="5" borderId="5" xfId="0" applyNumberFormat="1" applyFill="1" applyBorder="1" applyAlignment="1">
      <alignment horizontal="center" vertical="center"/>
    </xf>
    <xf numFmtId="164" fontId="0" fillId="0" borderId="10" xfId="0" applyNumberFormat="1" applyBorder="1" applyAlignment="1">
      <alignment horizontal="center" vertical="center" wrapText="1"/>
    </xf>
    <xf numFmtId="164" fontId="0" fillId="0" borderId="11" xfId="0" applyNumberFormat="1" applyBorder="1" applyAlignment="1">
      <alignment horizontal="center" vertical="center"/>
    </xf>
    <xf numFmtId="164" fontId="0" fillId="0" borderId="11" xfId="0" applyNumberFormat="1" applyBorder="1" applyAlignment="1">
      <alignment horizontal="center" vertical="center" wrapText="1"/>
    </xf>
    <xf numFmtId="0" fontId="0" fillId="0" borderId="11" xfId="0" applyBorder="1" applyAlignment="1">
      <alignment horizontal="center" vertical="center"/>
    </xf>
    <xf numFmtId="3" fontId="0" fillId="0" borderId="11" xfId="0" applyNumberFormat="1" applyBorder="1" applyAlignment="1">
      <alignment horizontal="center" vertical="center"/>
    </xf>
    <xf numFmtId="165" fontId="0" fillId="0" borderId="11" xfId="0" applyNumberFormat="1" applyBorder="1" applyAlignment="1">
      <alignment horizontal="center" vertical="center"/>
    </xf>
    <xf numFmtId="0" fontId="0" fillId="0" borderId="11" xfId="0" applyBorder="1" applyAlignment="1">
      <alignment horizontal="center" vertical="center" wrapText="1"/>
    </xf>
    <xf numFmtId="6" fontId="0" fillId="2" borderId="11" xfId="0" applyNumberFormat="1" applyFill="1" applyBorder="1" applyAlignment="1">
      <alignment horizontal="center" vertical="center"/>
    </xf>
    <xf numFmtId="6" fontId="0" fillId="3" borderId="11" xfId="0" applyNumberFormat="1" applyFill="1" applyBorder="1" applyAlignment="1">
      <alignment horizontal="center" vertical="center"/>
    </xf>
    <xf numFmtId="164" fontId="0" fillId="3" borderId="11" xfId="0" applyNumberFormat="1" applyFill="1" applyBorder="1" applyAlignment="1">
      <alignment horizontal="center" vertical="center"/>
    </xf>
    <xf numFmtId="0" fontId="0" fillId="0" borderId="11" xfId="0" applyBorder="1" applyAlignment="1">
      <alignment horizontal="left" vertical="center" wrapText="1"/>
    </xf>
    <xf numFmtId="164" fontId="0" fillId="4" borderId="17" xfId="0" applyNumberFormat="1" applyFill="1" applyBorder="1" applyAlignment="1">
      <alignment horizontal="center" vertical="center"/>
    </xf>
    <xf numFmtId="164" fontId="0" fillId="0" borderId="17" xfId="0" applyNumberFormat="1" applyBorder="1" applyAlignment="1">
      <alignment horizontal="center" vertical="center"/>
    </xf>
    <xf numFmtId="164" fontId="0" fillId="0" borderId="17" xfId="0" applyNumberFormat="1" applyBorder="1" applyAlignment="1">
      <alignment horizontal="center" vertical="center" wrapText="1"/>
    </xf>
    <xf numFmtId="1" fontId="0" fillId="0" borderId="17" xfId="0" applyNumberFormat="1" applyBorder="1" applyAlignment="1">
      <alignment horizontal="center" vertical="center"/>
    </xf>
    <xf numFmtId="0" fontId="0" fillId="0" borderId="17" xfId="0" applyBorder="1" applyAlignment="1">
      <alignment horizontal="center" vertical="center"/>
    </xf>
    <xf numFmtId="3" fontId="0" fillId="0" borderId="17" xfId="0" applyNumberFormat="1" applyBorder="1" applyAlignment="1">
      <alignment horizontal="center" vertical="center"/>
    </xf>
    <xf numFmtId="165" fontId="0" fillId="0" borderId="17" xfId="0" applyNumberFormat="1" applyBorder="1" applyAlignment="1">
      <alignment horizontal="center" vertical="center"/>
    </xf>
    <xf numFmtId="0" fontId="0" fillId="0" borderId="17" xfId="0" applyBorder="1" applyAlignment="1">
      <alignment horizontal="center" vertical="center" wrapText="1"/>
    </xf>
    <xf numFmtId="164" fontId="0" fillId="4" borderId="21" xfId="0" applyNumberFormat="1" applyFill="1" applyBorder="1" applyAlignment="1">
      <alignment horizontal="center" vertical="center"/>
    </xf>
    <xf numFmtId="164" fontId="0" fillId="0" borderId="21" xfId="0" applyNumberFormat="1" applyBorder="1" applyAlignment="1">
      <alignment horizontal="center" vertical="center"/>
    </xf>
    <xf numFmtId="164" fontId="0" fillId="0" borderId="21" xfId="0" applyNumberFormat="1" applyBorder="1" applyAlignment="1">
      <alignment horizontal="center" vertical="center" wrapText="1"/>
    </xf>
    <xf numFmtId="1" fontId="0" fillId="0" borderId="21" xfId="0" applyNumberFormat="1" applyBorder="1" applyAlignment="1">
      <alignment horizontal="center" vertical="center"/>
    </xf>
    <xf numFmtId="0" fontId="0" fillId="0" borderId="21" xfId="0" applyBorder="1" applyAlignment="1">
      <alignment horizontal="center" vertical="center"/>
    </xf>
    <xf numFmtId="3" fontId="0" fillId="0" borderId="21" xfId="0" applyNumberFormat="1" applyBorder="1" applyAlignment="1">
      <alignment horizontal="center" vertical="center"/>
    </xf>
    <xf numFmtId="165" fontId="0" fillId="0" borderId="21" xfId="0" applyNumberFormat="1" applyBorder="1" applyAlignment="1">
      <alignment horizontal="center" vertical="center"/>
    </xf>
    <xf numFmtId="0" fontId="0" fillId="0" borderId="21" xfId="0" applyBorder="1" applyAlignment="1">
      <alignment horizontal="center" vertical="center" wrapText="1"/>
    </xf>
    <xf numFmtId="164" fontId="0" fillId="4" borderId="17" xfId="0" applyNumberFormat="1" applyFill="1" applyBorder="1" applyAlignment="1">
      <alignment horizontal="center" vertical="center" wrapText="1"/>
    </xf>
    <xf numFmtId="3" fontId="0" fillId="4" borderId="17" xfId="0" applyNumberFormat="1" applyFill="1" applyBorder="1" applyAlignment="1">
      <alignment horizontal="center" vertical="center"/>
    </xf>
    <xf numFmtId="165" fontId="0" fillId="4" borderId="17" xfId="0" applyNumberFormat="1" applyFill="1" applyBorder="1" applyAlignment="1">
      <alignment horizontal="center" vertical="center"/>
    </xf>
    <xf numFmtId="164" fontId="0" fillId="4" borderId="21" xfId="0" applyNumberFormat="1" applyFill="1" applyBorder="1" applyAlignment="1">
      <alignment horizontal="center" vertical="center" wrapText="1"/>
    </xf>
    <xf numFmtId="3" fontId="0" fillId="4" borderId="21" xfId="0" applyNumberFormat="1" applyFill="1" applyBorder="1" applyAlignment="1">
      <alignment horizontal="center" vertical="center"/>
    </xf>
    <xf numFmtId="165" fontId="0" fillId="4" borderId="21" xfId="0" applyNumberFormat="1" applyFill="1" applyBorder="1" applyAlignment="1">
      <alignment horizontal="center" vertical="center"/>
    </xf>
    <xf numFmtId="1" fontId="0" fillId="0" borderId="17" xfId="0" applyNumberFormat="1" applyBorder="1" applyAlignment="1">
      <alignment horizontal="center" vertical="center" wrapText="1"/>
    </xf>
    <xf numFmtId="164" fontId="0" fillId="4" borderId="11" xfId="0" applyNumberFormat="1" applyFill="1" applyBorder="1" applyAlignment="1">
      <alignment horizontal="center" vertical="center" wrapText="1"/>
    </xf>
    <xf numFmtId="6" fontId="0" fillId="3" borderId="17" xfId="0" applyNumberFormat="1" applyFill="1" applyBorder="1" applyAlignment="1">
      <alignment horizontal="center" vertical="center"/>
    </xf>
    <xf numFmtId="164" fontId="0" fillId="3" borderId="17" xfId="0" applyNumberFormat="1" applyFill="1" applyBorder="1" applyAlignment="1">
      <alignment horizontal="center" vertical="center"/>
    </xf>
    <xf numFmtId="6" fontId="0" fillId="3" borderId="21" xfId="0" applyNumberFormat="1" applyFill="1" applyBorder="1" applyAlignment="1">
      <alignment horizontal="center" vertical="center"/>
    </xf>
    <xf numFmtId="164" fontId="0" fillId="3" borderId="21" xfId="0" applyNumberFormat="1" applyFill="1" applyBorder="1" applyAlignment="1">
      <alignment horizontal="center" vertical="center"/>
    </xf>
    <xf numFmtId="6" fontId="0" fillId="2" borderId="17" xfId="0" applyNumberFormat="1" applyFill="1" applyBorder="1" applyAlignment="1">
      <alignment horizontal="center" vertical="center"/>
    </xf>
    <xf numFmtId="6" fontId="0" fillId="2" borderId="21" xfId="0" applyNumberFormat="1" applyFill="1" applyBorder="1" applyAlignment="1">
      <alignment horizontal="center" vertical="center"/>
    </xf>
    <xf numFmtId="1" fontId="0" fillId="0" borderId="21" xfId="0" applyNumberFormat="1" applyBorder="1" applyAlignment="1">
      <alignment horizontal="center" vertical="center" wrapText="1"/>
    </xf>
    <xf numFmtId="1" fontId="0" fillId="0" borderId="11" xfId="0" applyNumberFormat="1" applyBorder="1" applyAlignment="1">
      <alignment horizontal="center" vertical="center" wrapText="1"/>
    </xf>
    <xf numFmtId="1" fontId="0" fillId="0" borderId="11" xfId="0" applyNumberFormat="1" applyBorder="1" applyAlignment="1">
      <alignment horizontal="center" vertical="center"/>
    </xf>
    <xf numFmtId="164" fontId="0" fillId="5" borderId="10" xfId="0" applyNumberFormat="1" applyFill="1" applyBorder="1" applyAlignment="1">
      <alignment horizontal="center" vertical="center" wrapText="1"/>
    </xf>
    <xf numFmtId="164" fontId="0" fillId="5" borderId="11" xfId="0" applyNumberFormat="1" applyFill="1" applyBorder="1" applyAlignment="1">
      <alignment horizontal="center" vertical="center"/>
    </xf>
    <xf numFmtId="164" fontId="0" fillId="5" borderId="11" xfId="0" applyNumberFormat="1" applyFill="1" applyBorder="1" applyAlignment="1">
      <alignment horizontal="center" vertical="center" wrapText="1"/>
    </xf>
    <xf numFmtId="1" fontId="0" fillId="5" borderId="11" xfId="0" applyNumberFormat="1" applyFill="1" applyBorder="1" applyAlignment="1">
      <alignment horizontal="center" vertical="center"/>
    </xf>
    <xf numFmtId="0" fontId="0" fillId="5" borderId="11" xfId="0" applyFill="1" applyBorder="1" applyAlignment="1">
      <alignment horizontal="center" vertical="center"/>
    </xf>
    <xf numFmtId="3" fontId="0" fillId="5" borderId="11" xfId="0" applyNumberFormat="1" applyFill="1" applyBorder="1" applyAlignment="1">
      <alignment horizontal="center" vertical="center"/>
    </xf>
    <xf numFmtId="165" fontId="0" fillId="5" borderId="11" xfId="0" applyNumberFormat="1" applyFill="1" applyBorder="1" applyAlignment="1">
      <alignment horizontal="center" vertical="center"/>
    </xf>
    <xf numFmtId="0" fontId="0" fillId="5" borderId="11" xfId="0" applyFill="1" applyBorder="1" applyAlignment="1">
      <alignment horizontal="center" vertical="center" wrapText="1"/>
    </xf>
    <xf numFmtId="6" fontId="0" fillId="5" borderId="11" xfId="0" applyNumberFormat="1" applyFill="1" applyBorder="1" applyAlignment="1">
      <alignment horizontal="center" vertical="center"/>
    </xf>
    <xf numFmtId="0" fontId="0" fillId="5" borderId="11" xfId="0" applyFill="1" applyBorder="1" applyAlignment="1">
      <alignment horizontal="left" vertical="center" wrapText="1"/>
    </xf>
    <xf numFmtId="164" fontId="0" fillId="5" borderId="17" xfId="0" applyNumberFormat="1" applyFill="1" applyBorder="1" applyAlignment="1">
      <alignment horizontal="center" vertical="center" wrapText="1"/>
    </xf>
    <xf numFmtId="0" fontId="0" fillId="5" borderId="17" xfId="0" applyFill="1" applyBorder="1" applyAlignment="1">
      <alignment horizontal="center" vertical="center"/>
    </xf>
    <xf numFmtId="3" fontId="0" fillId="5" borderId="17" xfId="0" applyNumberFormat="1" applyFill="1" applyBorder="1" applyAlignment="1">
      <alignment horizontal="center" vertical="center"/>
    </xf>
    <xf numFmtId="165" fontId="0" fillId="5" borderId="17" xfId="0" applyNumberFormat="1" applyFill="1" applyBorder="1" applyAlignment="1">
      <alignment horizontal="center" vertical="center"/>
    </xf>
    <xf numFmtId="6" fontId="0" fillId="5" borderId="17" xfId="0" applyNumberFormat="1" applyFill="1" applyBorder="1" applyAlignment="1">
      <alignment horizontal="center" vertical="center"/>
    </xf>
    <xf numFmtId="164" fontId="0" fillId="5" borderId="17" xfId="0" applyNumberFormat="1" applyFill="1" applyBorder="1" applyAlignment="1">
      <alignment horizontal="center" vertical="center"/>
    </xf>
    <xf numFmtId="164" fontId="0" fillId="5" borderId="21" xfId="0" applyNumberFormat="1" applyFill="1" applyBorder="1" applyAlignment="1">
      <alignment horizontal="center" vertical="center" wrapText="1"/>
    </xf>
    <xf numFmtId="0" fontId="0" fillId="5" borderId="21" xfId="0" applyFill="1" applyBorder="1" applyAlignment="1">
      <alignment horizontal="center" vertical="center"/>
    </xf>
    <xf numFmtId="3" fontId="0" fillId="5" borderId="21" xfId="0" applyNumberFormat="1" applyFill="1" applyBorder="1" applyAlignment="1">
      <alignment horizontal="center" vertical="center"/>
    </xf>
    <xf numFmtId="165" fontId="0" fillId="5" borderId="21" xfId="0" applyNumberFormat="1" applyFill="1" applyBorder="1" applyAlignment="1">
      <alignment horizontal="center" vertical="center"/>
    </xf>
    <xf numFmtId="6" fontId="0" fillId="5" borderId="21" xfId="0" applyNumberFormat="1" applyFill="1" applyBorder="1" applyAlignment="1">
      <alignment horizontal="center" vertical="center"/>
    </xf>
    <xf numFmtId="164" fontId="0" fillId="5" borderId="21" xfId="0" applyNumberFormat="1" applyFill="1" applyBorder="1" applyAlignment="1">
      <alignment horizontal="center" vertical="center"/>
    </xf>
    <xf numFmtId="164" fontId="0" fillId="5" borderId="14" xfId="0" applyNumberFormat="1" applyFill="1" applyBorder="1" applyAlignment="1">
      <alignment horizontal="center" vertical="center"/>
    </xf>
    <xf numFmtId="6" fontId="3" fillId="5" borderId="11" xfId="0" applyNumberFormat="1" applyFont="1" applyFill="1" applyBorder="1" applyAlignment="1">
      <alignment horizontal="center" vertical="center"/>
    </xf>
    <xf numFmtId="1" fontId="0" fillId="5" borderId="17" xfId="0" applyNumberFormat="1" applyFill="1" applyBorder="1" applyAlignment="1">
      <alignment horizontal="center" vertical="center"/>
    </xf>
    <xf numFmtId="0" fontId="0" fillId="5" borderId="17" xfId="0" applyFill="1" applyBorder="1" applyAlignment="1">
      <alignment horizontal="center" vertical="center" wrapText="1"/>
    </xf>
    <xf numFmtId="1" fontId="0" fillId="5" borderId="21" xfId="0" applyNumberFormat="1" applyFill="1" applyBorder="1" applyAlignment="1">
      <alignment horizontal="center" vertical="center"/>
    </xf>
    <xf numFmtId="0" fontId="0" fillId="5" borderId="21" xfId="0" applyFill="1" applyBorder="1" applyAlignment="1">
      <alignment horizontal="center" vertical="center" wrapText="1"/>
    </xf>
    <xf numFmtId="5" fontId="0" fillId="5" borderId="11" xfId="0" applyNumberFormat="1" applyFill="1" applyBorder="1" applyAlignment="1">
      <alignment horizontal="center" vertical="center"/>
    </xf>
    <xf numFmtId="6" fontId="0" fillId="2" borderId="4" xfId="0" applyNumberFormat="1" applyFill="1" applyBorder="1" applyAlignment="1">
      <alignment horizontal="center" vertical="center"/>
    </xf>
    <xf numFmtId="164" fontId="0" fillId="0" borderId="4" xfId="0" applyNumberFormat="1" applyBorder="1" applyAlignment="1">
      <alignment horizontal="center" vertical="center"/>
    </xf>
    <xf numFmtId="6" fontId="0" fillId="3" borderId="4" xfId="0" applyNumberFormat="1" applyFill="1" applyBorder="1" applyAlignment="1">
      <alignment horizontal="center" vertical="center"/>
    </xf>
    <xf numFmtId="164" fontId="0" fillId="3" borderId="4" xfId="0" applyNumberFormat="1" applyFill="1" applyBorder="1" applyAlignment="1">
      <alignment horizontal="center" vertical="center"/>
    </xf>
    <xf numFmtId="164" fontId="0" fillId="0" borderId="4" xfId="0" applyNumberFormat="1" applyBorder="1" applyAlignment="1">
      <alignment horizontal="center" vertical="center" wrapText="1"/>
    </xf>
    <xf numFmtId="0" fontId="0" fillId="0" borderId="4" xfId="0" applyBorder="1" applyAlignment="1">
      <alignment horizontal="center" vertical="center"/>
    </xf>
    <xf numFmtId="3" fontId="0" fillId="0" borderId="4" xfId="0" applyNumberFormat="1" applyBorder="1" applyAlignment="1">
      <alignment horizontal="center" vertical="center"/>
    </xf>
    <xf numFmtId="165" fontId="0" fillId="0" borderId="4" xfId="0" applyNumberFormat="1" applyBorder="1" applyAlignment="1">
      <alignment horizontal="center" vertical="center"/>
    </xf>
    <xf numFmtId="0" fontId="0" fillId="0" borderId="4" xfId="0" applyBorder="1" applyAlignment="1">
      <alignment horizontal="center" vertical="center" wrapText="1"/>
    </xf>
    <xf numFmtId="164" fontId="0" fillId="4" borderId="18" xfId="0" applyNumberFormat="1" applyFill="1" applyBorder="1" applyAlignment="1">
      <alignment horizontal="center" vertical="center" wrapText="1"/>
    </xf>
    <xf numFmtId="1" fontId="0" fillId="0" borderId="18" xfId="0" applyNumberFormat="1" applyBorder="1" applyAlignment="1">
      <alignment horizontal="center" vertical="center" wrapText="1"/>
    </xf>
    <xf numFmtId="3" fontId="0" fillId="0" borderId="18" xfId="0" applyNumberFormat="1" applyBorder="1" applyAlignment="1">
      <alignment horizontal="center" vertical="center"/>
    </xf>
    <xf numFmtId="165" fontId="0" fillId="0" borderId="18" xfId="0" applyNumberFormat="1" applyBorder="1" applyAlignment="1">
      <alignment horizontal="center" vertical="center"/>
    </xf>
    <xf numFmtId="0" fontId="0" fillId="0" borderId="1" xfId="0" applyBorder="1" applyAlignment="1">
      <alignment horizontal="left" vertical="center" wrapText="1"/>
    </xf>
    <xf numFmtId="0" fontId="0" fillId="0" borderId="21" xfId="0" applyBorder="1" applyAlignment="1">
      <alignment horizontal="left" vertical="center" wrapText="1"/>
    </xf>
    <xf numFmtId="6" fontId="0" fillId="5" borderId="1" xfId="0" applyNumberFormat="1" applyFill="1" applyBorder="1" applyAlignment="1">
      <alignment horizontal="center" vertical="center"/>
    </xf>
    <xf numFmtId="164" fontId="0" fillId="5" borderId="4" xfId="0" applyNumberFormat="1" applyFill="1" applyBorder="1" applyAlignment="1">
      <alignment horizontal="center" vertical="center"/>
    </xf>
    <xf numFmtId="164" fontId="0" fillId="5" borderId="4" xfId="0" applyNumberFormat="1" applyFill="1" applyBorder="1" applyAlignment="1">
      <alignment horizontal="center" vertical="center" wrapText="1"/>
    </xf>
    <xf numFmtId="1" fontId="0" fillId="5" borderId="4" xfId="0" applyNumberFormat="1" applyFill="1" applyBorder="1" applyAlignment="1">
      <alignment horizontal="center" vertical="center"/>
    </xf>
    <xf numFmtId="0" fontId="0" fillId="5" borderId="4" xfId="0" applyFill="1" applyBorder="1" applyAlignment="1">
      <alignment horizontal="center" vertical="center"/>
    </xf>
    <xf numFmtId="3" fontId="0" fillId="5" borderId="4" xfId="0" applyNumberFormat="1" applyFill="1" applyBorder="1" applyAlignment="1">
      <alignment horizontal="center" vertical="center"/>
    </xf>
    <xf numFmtId="165" fontId="0" fillId="5" borderId="4" xfId="0" applyNumberFormat="1" applyFill="1" applyBorder="1" applyAlignment="1">
      <alignment horizontal="center" vertical="center"/>
    </xf>
    <xf numFmtId="0" fontId="0" fillId="5" borderId="4" xfId="0" applyFill="1" applyBorder="1" applyAlignment="1">
      <alignment horizontal="center" vertical="center" wrapText="1"/>
    </xf>
    <xf numFmtId="6" fontId="0" fillId="5" borderId="4" xfId="0" applyNumberFormat="1" applyFill="1" applyBorder="1" applyAlignment="1">
      <alignment horizontal="center" vertical="center"/>
    </xf>
    <xf numFmtId="0" fontId="0" fillId="5" borderId="22" xfId="0" applyFill="1" applyBorder="1" applyAlignment="1">
      <alignment horizontal="center" vertical="center"/>
    </xf>
    <xf numFmtId="3" fontId="0" fillId="5" borderId="22" xfId="0" applyNumberFormat="1" applyFill="1" applyBorder="1" applyAlignment="1">
      <alignment horizontal="center" vertical="center"/>
    </xf>
    <xf numFmtId="165" fontId="0" fillId="5" borderId="22" xfId="0" applyNumberFormat="1" applyFill="1" applyBorder="1" applyAlignment="1">
      <alignment horizontal="center" vertical="center"/>
    </xf>
    <xf numFmtId="1" fontId="0" fillId="5" borderId="11" xfId="0" applyNumberFormat="1" applyFill="1" applyBorder="1" applyAlignment="1">
      <alignment horizontal="center" vertical="center" wrapText="1"/>
    </xf>
    <xf numFmtId="0" fontId="0" fillId="0" borderId="10" xfId="0" applyBorder="1" applyAlignment="1">
      <alignment horizontal="center" vertical="center"/>
    </xf>
    <xf numFmtId="14" fontId="0" fillId="0" borderId="11" xfId="0" applyNumberFormat="1" applyBorder="1" applyAlignment="1">
      <alignment horizontal="center" vertical="center"/>
    </xf>
    <xf numFmtId="0" fontId="0" fillId="0" borderId="13" xfId="0" applyBorder="1" applyAlignment="1">
      <alignment horizontal="left" vertical="center" wrapText="1"/>
    </xf>
    <xf numFmtId="0" fontId="0" fillId="0" borderId="17" xfId="0" applyBorder="1" applyAlignment="1">
      <alignment horizontal="left" vertical="center" wrapText="1"/>
    </xf>
    <xf numFmtId="0" fontId="0" fillId="5" borderId="1" xfId="0" applyFill="1" applyBorder="1" applyAlignment="1">
      <alignment horizontal="left" vertical="center" wrapText="1"/>
    </xf>
    <xf numFmtId="0" fontId="0" fillId="0" borderId="4" xfId="0" applyBorder="1" applyAlignment="1">
      <alignment horizontal="left" vertical="center" wrapText="1"/>
    </xf>
    <xf numFmtId="0" fontId="0" fillId="0" borderId="18" xfId="0" applyBorder="1" applyAlignment="1">
      <alignment horizontal="left" vertical="center" wrapText="1"/>
    </xf>
    <xf numFmtId="0" fontId="0" fillId="0" borderId="11" xfId="0" applyBorder="1" applyAlignment="1">
      <alignment horizontal="left" vertical="center"/>
    </xf>
    <xf numFmtId="1" fontId="0" fillId="0" borderId="4" xfId="0" applyNumberFormat="1" applyBorder="1" applyAlignment="1">
      <alignment horizontal="center" vertical="center" wrapText="1"/>
    </xf>
    <xf numFmtId="165" fontId="0" fillId="2" borderId="21" xfId="0" applyNumberFormat="1" applyFill="1" applyBorder="1" applyAlignment="1">
      <alignment horizontal="center" vertical="center"/>
    </xf>
    <xf numFmtId="0" fontId="0" fillId="2" borderId="11" xfId="0" applyFill="1" applyBorder="1" applyAlignment="1">
      <alignment horizontal="center" vertical="center"/>
    </xf>
    <xf numFmtId="165" fontId="0" fillId="2" borderId="11" xfId="0" applyNumberFormat="1" applyFill="1" applyBorder="1" applyAlignment="1">
      <alignment horizontal="center" vertical="center"/>
    </xf>
    <xf numFmtId="0" fontId="3" fillId="0" borderId="0" xfId="0" applyFont="1" applyAlignment="1">
      <alignment horizontal="center" vertical="center" wrapText="1"/>
    </xf>
    <xf numFmtId="0" fontId="0" fillId="5" borderId="15" xfId="0" applyFill="1" applyBorder="1" applyAlignment="1">
      <alignment horizontal="center" vertical="center" wrapText="1"/>
    </xf>
    <xf numFmtId="0" fontId="0" fillId="5" borderId="32" xfId="0" applyFill="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3" fillId="5" borderId="27"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15" xfId="0" applyBorder="1" applyAlignment="1">
      <alignment horizontal="center" vertical="center" wrapText="1"/>
    </xf>
    <xf numFmtId="0" fontId="0" fillId="5" borderId="10" xfId="0" applyFill="1" applyBorder="1" applyAlignment="1">
      <alignment horizontal="center" vertical="center"/>
    </xf>
    <xf numFmtId="0" fontId="0" fillId="0" borderId="37" xfId="0" applyBorder="1" applyAlignment="1">
      <alignment horizontal="center" vertical="center"/>
    </xf>
    <xf numFmtId="0" fontId="0" fillId="3" borderId="21" xfId="0" applyFill="1" applyBorder="1" applyAlignment="1">
      <alignment horizontal="center" vertical="center"/>
    </xf>
    <xf numFmtId="0" fontId="0" fillId="3" borderId="11" xfId="0" applyFill="1" applyBorder="1" applyAlignment="1">
      <alignment horizontal="center" vertical="center"/>
    </xf>
    <xf numFmtId="0" fontId="0" fillId="0" borderId="38" xfId="0" applyBorder="1" applyAlignment="1">
      <alignment horizontal="center" vertical="center"/>
    </xf>
    <xf numFmtId="164" fontId="0" fillId="5" borderId="0" xfId="0" applyNumberFormat="1" applyFill="1" applyAlignment="1">
      <alignment horizontal="center" vertical="center" wrapText="1"/>
    </xf>
    <xf numFmtId="49" fontId="0" fillId="5" borderId="17" xfId="0" applyNumberFormat="1" applyFill="1" applyBorder="1" applyAlignment="1">
      <alignment horizontal="center" vertical="center" wrapText="1"/>
    </xf>
    <xf numFmtId="49" fontId="0" fillId="5" borderId="4" xfId="0" applyNumberFormat="1" applyFill="1" applyBorder="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1" xfId="0" applyFont="1" applyBorder="1" applyAlignment="1">
      <alignment horizontal="left" vertical="center" wrapText="1"/>
    </xf>
    <xf numFmtId="6" fontId="0" fillId="3" borderId="11" xfId="0" applyNumberFormat="1" applyFill="1" applyBorder="1" applyAlignment="1">
      <alignment horizontal="center" vertical="center" wrapText="1"/>
    </xf>
    <xf numFmtId="6" fontId="0" fillId="2" borderId="11" xfId="0" applyNumberFormat="1" applyFill="1" applyBorder="1" applyAlignment="1">
      <alignment horizontal="center" vertical="center" wrapText="1"/>
    </xf>
    <xf numFmtId="6" fontId="0" fillId="5" borderId="22" xfId="0" applyNumberFormat="1" applyFill="1" applyBorder="1" applyAlignment="1">
      <alignment horizontal="center" vertical="center"/>
    </xf>
    <xf numFmtId="0" fontId="0" fillId="5" borderId="23" xfId="0" applyFill="1" applyBorder="1" applyAlignment="1">
      <alignment horizontal="center" vertical="center" wrapText="1"/>
    </xf>
    <xf numFmtId="0" fontId="0" fillId="0" borderId="19" xfId="0" applyBorder="1" applyAlignment="1">
      <alignment horizontal="center" vertical="center" wrapText="1"/>
    </xf>
    <xf numFmtId="0" fontId="0" fillId="0" borderId="23" xfId="0" applyBorder="1" applyAlignment="1">
      <alignment horizontal="center" vertical="center" wrapText="1"/>
    </xf>
    <xf numFmtId="6" fontId="0" fillId="3" borderId="18" xfId="0" applyNumberFormat="1" applyFill="1" applyBorder="1" applyAlignment="1">
      <alignment horizontal="center" vertical="center"/>
    </xf>
    <xf numFmtId="6" fontId="0" fillId="3" borderId="6" xfId="0" applyNumberFormat="1" applyFill="1" applyBorder="1" applyAlignment="1">
      <alignment horizontal="center" vertical="center"/>
    </xf>
    <xf numFmtId="6" fontId="0" fillId="3" borderId="22" xfId="0" applyNumberFormat="1" applyFill="1" applyBorder="1" applyAlignment="1">
      <alignment horizontal="center" vertical="center"/>
    </xf>
    <xf numFmtId="0" fontId="0" fillId="0" borderId="18" xfId="0" applyBorder="1" applyAlignment="1">
      <alignment horizontal="center" vertical="center" wrapText="1"/>
    </xf>
    <xf numFmtId="164" fontId="0" fillId="5" borderId="18" xfId="0" applyNumberFormat="1" applyFill="1" applyBorder="1" applyAlignment="1">
      <alignment horizontal="center" vertical="center"/>
    </xf>
    <xf numFmtId="164" fontId="0" fillId="5" borderId="22" xfId="0" applyNumberFormat="1" applyFill="1" applyBorder="1" applyAlignment="1">
      <alignment horizontal="center" vertical="center"/>
    </xf>
    <xf numFmtId="0" fontId="0" fillId="5" borderId="18" xfId="0" applyFill="1" applyBorder="1" applyAlignment="1">
      <alignment horizontal="center" vertical="center" wrapText="1"/>
    </xf>
    <xf numFmtId="0" fontId="0" fillId="5" borderId="22" xfId="0" applyFill="1" applyBorder="1" applyAlignment="1">
      <alignment horizontal="center" vertical="center" wrapText="1"/>
    </xf>
    <xf numFmtId="164" fontId="0" fillId="5" borderId="22" xfId="0" applyNumberFormat="1" applyFill="1" applyBorder="1" applyAlignment="1">
      <alignment horizontal="center" vertical="center" wrapText="1"/>
    </xf>
    <xf numFmtId="1" fontId="0" fillId="5" borderId="22" xfId="0" applyNumberFormat="1" applyFill="1" applyBorder="1" applyAlignment="1">
      <alignment horizontal="center" vertical="center"/>
    </xf>
    <xf numFmtId="0" fontId="0" fillId="5" borderId="17" xfId="0" applyFill="1" applyBorder="1" applyAlignment="1">
      <alignment horizontal="left" vertical="center" wrapText="1"/>
    </xf>
    <xf numFmtId="0" fontId="0" fillId="5" borderId="21" xfId="0" applyFill="1" applyBorder="1" applyAlignment="1">
      <alignment horizontal="left" vertical="center" wrapText="1"/>
    </xf>
    <xf numFmtId="0" fontId="0" fillId="5" borderId="22" xfId="0" applyFill="1" applyBorder="1" applyAlignment="1">
      <alignment horizontal="left" vertical="center" wrapText="1"/>
    </xf>
    <xf numFmtId="164" fontId="0" fillId="5" borderId="31" xfId="0" applyNumberFormat="1" applyFill="1" applyBorder="1" applyAlignment="1">
      <alignment horizontal="center" vertical="center" wrapText="1"/>
    </xf>
    <xf numFmtId="164" fontId="0" fillId="4" borderId="11" xfId="0" applyNumberFormat="1" applyFill="1" applyBorder="1" applyAlignment="1">
      <alignment horizontal="center" vertical="center"/>
    </xf>
    <xf numFmtId="0" fontId="0" fillId="4" borderId="15" xfId="0" applyFill="1" applyBorder="1" applyAlignment="1">
      <alignment horizontal="left" vertical="center" wrapText="1"/>
    </xf>
    <xf numFmtId="0" fontId="0" fillId="6" borderId="0" xfId="0" applyFill="1" applyAlignment="1">
      <alignment horizontal="left" vertical="center" wrapText="1"/>
    </xf>
    <xf numFmtId="164" fontId="5" fillId="0" borderId="4" xfId="0" applyNumberFormat="1" applyFont="1" applyBorder="1" applyAlignment="1">
      <alignment horizontal="center" vertical="center" wrapText="1"/>
    </xf>
    <xf numFmtId="164" fontId="5" fillId="5" borderId="4" xfId="0" applyNumberFormat="1" applyFont="1" applyFill="1" applyBorder="1" applyAlignment="1">
      <alignment horizontal="center" vertical="center" wrapText="1"/>
    </xf>
    <xf numFmtId="1" fontId="5"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3" fontId="5" fillId="0" borderId="4" xfId="0" applyNumberFormat="1" applyFont="1" applyBorder="1" applyAlignment="1">
      <alignment horizontal="center" vertical="center" wrapText="1"/>
    </xf>
    <xf numFmtId="164" fontId="5" fillId="0" borderId="8" xfId="0" applyNumberFormat="1" applyFont="1" applyBorder="1" applyAlignment="1">
      <alignment horizontal="center" vertical="center" wrapText="1"/>
    </xf>
    <xf numFmtId="6" fontId="5" fillId="2" borderId="4" xfId="0" applyNumberFormat="1" applyFont="1" applyFill="1" applyBorder="1" applyAlignment="1">
      <alignment horizontal="center" vertical="center" wrapText="1"/>
    </xf>
    <xf numFmtId="164" fontId="5" fillId="0" borderId="4" xfId="0" applyNumberFormat="1" applyFont="1" applyBorder="1" applyAlignment="1">
      <alignment horizontal="left" vertical="center" wrapText="1"/>
    </xf>
    <xf numFmtId="164" fontId="5" fillId="0" borderId="9" xfId="0" applyNumberFormat="1" applyFont="1" applyBorder="1" applyAlignment="1">
      <alignment horizontal="center" vertical="center" wrapText="1"/>
    </xf>
    <xf numFmtId="6" fontId="5" fillId="3" borderId="4" xfId="0" applyNumberFormat="1" applyFont="1" applyFill="1" applyBorder="1" applyAlignment="1">
      <alignment horizontal="center" vertical="center" wrapText="1"/>
    </xf>
    <xf numFmtId="164" fontId="5" fillId="3" borderId="4" xfId="0" applyNumberFormat="1" applyFont="1" applyFill="1" applyBorder="1" applyAlignment="1">
      <alignment horizontal="center" vertical="center" wrapText="1"/>
    </xf>
    <xf numFmtId="164" fontId="6" fillId="5" borderId="10" xfId="0" applyNumberFormat="1" applyFont="1" applyFill="1" applyBorder="1" applyAlignment="1">
      <alignment horizontal="center" vertical="center" wrapText="1"/>
    </xf>
    <xf numFmtId="164" fontId="6" fillId="5" borderId="11" xfId="0" applyNumberFormat="1" applyFont="1" applyFill="1" applyBorder="1" applyAlignment="1">
      <alignment horizontal="center" vertical="center"/>
    </xf>
    <xf numFmtId="164" fontId="6" fillId="5" borderId="11" xfId="0" applyNumberFormat="1" applyFont="1" applyFill="1" applyBorder="1" applyAlignment="1">
      <alignment horizontal="center" vertical="center" wrapText="1"/>
    </xf>
    <xf numFmtId="1" fontId="6" fillId="5" borderId="11" xfId="0" applyNumberFormat="1" applyFont="1" applyFill="1" applyBorder="1" applyAlignment="1">
      <alignment horizontal="center" vertical="center"/>
    </xf>
    <xf numFmtId="0" fontId="6" fillId="5" borderId="11" xfId="0" applyFont="1" applyFill="1" applyBorder="1" applyAlignment="1">
      <alignment horizontal="center" vertical="center"/>
    </xf>
    <xf numFmtId="3" fontId="6" fillId="5" borderId="11" xfId="0" applyNumberFormat="1" applyFont="1" applyFill="1" applyBorder="1" applyAlignment="1">
      <alignment horizontal="center" vertical="center"/>
    </xf>
    <xf numFmtId="165" fontId="6" fillId="5" borderId="11" xfId="0" applyNumberFormat="1" applyFont="1" applyFill="1" applyBorder="1" applyAlignment="1">
      <alignment horizontal="center" vertical="center"/>
    </xf>
    <xf numFmtId="0" fontId="6" fillId="5" borderId="11" xfId="0" applyFont="1" applyFill="1" applyBorder="1" applyAlignment="1">
      <alignment horizontal="center" vertical="center" wrapText="1"/>
    </xf>
    <xf numFmtId="6" fontId="6" fillId="5" borderId="11" xfId="0" applyNumberFormat="1" applyFont="1" applyFill="1" applyBorder="1" applyAlignment="1">
      <alignment horizontal="center" vertical="center"/>
    </xf>
    <xf numFmtId="0" fontId="6" fillId="5" borderId="11" xfId="0" applyFont="1" applyFill="1" applyBorder="1" applyAlignment="1">
      <alignment horizontal="left" vertical="center" wrapText="1"/>
    </xf>
    <xf numFmtId="0" fontId="6" fillId="5" borderId="15" xfId="0" applyFont="1" applyFill="1" applyBorder="1" applyAlignment="1">
      <alignment horizontal="center" vertical="center" wrapText="1"/>
    </xf>
    <xf numFmtId="164" fontId="6" fillId="4" borderId="17" xfId="0" applyNumberFormat="1" applyFont="1" applyFill="1" applyBorder="1" applyAlignment="1">
      <alignment horizontal="center" vertical="center"/>
    </xf>
    <xf numFmtId="164" fontId="6" fillId="0" borderId="17" xfId="0" applyNumberFormat="1" applyFont="1" applyBorder="1" applyAlignment="1">
      <alignment horizontal="center" vertical="center"/>
    </xf>
    <xf numFmtId="164" fontId="6" fillId="5" borderId="17" xfId="0" applyNumberFormat="1" applyFont="1" applyFill="1" applyBorder="1" applyAlignment="1">
      <alignment horizontal="center" vertical="center" wrapText="1"/>
    </xf>
    <xf numFmtId="1" fontId="6" fillId="0" borderId="17" xfId="0" applyNumberFormat="1" applyFont="1" applyBorder="1" applyAlignment="1">
      <alignment horizontal="center" vertical="center"/>
    </xf>
    <xf numFmtId="0" fontId="6" fillId="0" borderId="17" xfId="0" applyFont="1" applyBorder="1" applyAlignment="1">
      <alignment horizontal="center" vertical="center"/>
    </xf>
    <xf numFmtId="3" fontId="6" fillId="0" borderId="17" xfId="0" applyNumberFormat="1" applyFont="1" applyBorder="1" applyAlignment="1">
      <alignment horizontal="center" vertical="center"/>
    </xf>
    <xf numFmtId="165" fontId="6" fillId="0" borderId="17" xfId="0" applyNumberFormat="1" applyFont="1" applyBorder="1" applyAlignment="1">
      <alignment horizontal="center" vertical="center"/>
    </xf>
    <xf numFmtId="0" fontId="6" fillId="0" borderId="17" xfId="0" applyFont="1" applyBorder="1" applyAlignment="1">
      <alignment horizontal="center" vertical="center" wrapText="1"/>
    </xf>
    <xf numFmtId="164" fontId="6" fillId="0" borderId="17" xfId="0" applyNumberFormat="1" applyFont="1" applyBorder="1" applyAlignment="1">
      <alignment horizontal="center" vertical="center" wrapText="1"/>
    </xf>
    <xf numFmtId="6" fontId="6" fillId="2" borderId="17" xfId="0" applyNumberFormat="1" applyFont="1" applyFill="1" applyBorder="1" applyAlignment="1">
      <alignment horizontal="center" vertical="center"/>
    </xf>
    <xf numFmtId="0" fontId="6" fillId="0" borderId="17" xfId="0" applyFont="1" applyBorder="1" applyAlignment="1">
      <alignment horizontal="left" vertical="center" wrapText="1"/>
    </xf>
    <xf numFmtId="6" fontId="6" fillId="3" borderId="17" xfId="0" applyNumberFormat="1" applyFont="1" applyFill="1" applyBorder="1" applyAlignment="1">
      <alignment horizontal="center" vertical="center"/>
    </xf>
    <xf numFmtId="164" fontId="6" fillId="3" borderId="17" xfId="0" applyNumberFormat="1" applyFont="1" applyFill="1" applyBorder="1" applyAlignment="1">
      <alignment horizontal="center" vertical="center"/>
    </xf>
    <xf numFmtId="0" fontId="6" fillId="0" borderId="26" xfId="0" applyFont="1" applyBorder="1" applyAlignment="1">
      <alignment horizontal="center" vertical="center" wrapText="1"/>
    </xf>
    <xf numFmtId="164" fontId="6" fillId="4"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xf>
    <xf numFmtId="164" fontId="6" fillId="5" borderId="1" xfId="0" applyNumberFormat="1" applyFont="1" applyFill="1" applyBorder="1" applyAlignment="1">
      <alignment horizontal="center" vertical="center" wrapText="1"/>
    </xf>
    <xf numFmtId="1" fontId="6" fillId="4"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xf>
    <xf numFmtId="165"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6" fontId="6" fillId="2" borderId="1" xfId="0" applyNumberFormat="1" applyFont="1" applyFill="1" applyBorder="1" applyAlignment="1">
      <alignment horizontal="center" vertical="center"/>
    </xf>
    <xf numFmtId="0" fontId="6" fillId="0" borderId="1" xfId="0" applyFont="1" applyBorder="1" applyAlignment="1">
      <alignment horizontal="left" vertical="center" wrapText="1"/>
    </xf>
    <xf numFmtId="6" fontId="6" fillId="3" borderId="1" xfId="0" applyNumberFormat="1" applyFont="1" applyFill="1" applyBorder="1" applyAlignment="1">
      <alignment horizontal="center" vertical="center"/>
    </xf>
    <xf numFmtId="164" fontId="6" fillId="3" borderId="1" xfId="0" applyNumberFormat="1" applyFont="1" applyFill="1" applyBorder="1" applyAlignment="1">
      <alignment horizontal="center" vertical="center"/>
    </xf>
    <xf numFmtId="0" fontId="6" fillId="0" borderId="27" xfId="0" applyFont="1" applyBorder="1" applyAlignment="1">
      <alignment horizontal="center" vertical="center" wrapText="1"/>
    </xf>
    <xf numFmtId="164" fontId="6" fillId="5" borderId="17" xfId="0" applyNumberFormat="1" applyFont="1" applyFill="1" applyBorder="1" applyAlignment="1">
      <alignment horizontal="center" vertical="center"/>
    </xf>
    <xf numFmtId="1" fontId="6" fillId="5" borderId="17" xfId="0" applyNumberFormat="1" applyFont="1" applyFill="1" applyBorder="1" applyAlignment="1">
      <alignment horizontal="center" vertical="center" wrapText="1"/>
    </xf>
    <xf numFmtId="0" fontId="6" fillId="5" borderId="17" xfId="0" applyFont="1" applyFill="1" applyBorder="1" applyAlignment="1">
      <alignment horizontal="center" vertical="center"/>
    </xf>
    <xf numFmtId="3" fontId="6" fillId="5" borderId="17" xfId="0" applyNumberFormat="1" applyFont="1" applyFill="1" applyBorder="1" applyAlignment="1">
      <alignment horizontal="center" vertical="center"/>
    </xf>
    <xf numFmtId="165" fontId="6" fillId="5" borderId="17" xfId="0" applyNumberFormat="1" applyFont="1" applyFill="1" applyBorder="1" applyAlignment="1">
      <alignment horizontal="center" vertical="center"/>
    </xf>
    <xf numFmtId="0" fontId="6" fillId="5" borderId="17" xfId="0" applyFont="1" applyFill="1" applyBorder="1" applyAlignment="1">
      <alignment horizontal="center" vertical="center" wrapText="1"/>
    </xf>
    <xf numFmtId="164" fontId="6" fillId="5" borderId="1" xfId="0" applyNumberFormat="1" applyFont="1" applyFill="1" applyBorder="1" applyAlignment="1">
      <alignment horizontal="center" vertical="center"/>
    </xf>
    <xf numFmtId="1"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xf>
    <xf numFmtId="3" fontId="6" fillId="5" borderId="1" xfId="0" applyNumberFormat="1" applyFont="1" applyFill="1" applyBorder="1" applyAlignment="1">
      <alignment horizontal="center" vertical="center"/>
    </xf>
    <xf numFmtId="165" fontId="6" fillId="5" borderId="1" xfId="0" applyNumberFormat="1" applyFont="1" applyFill="1" applyBorder="1" applyAlignment="1">
      <alignment horizontal="center" vertical="center"/>
    </xf>
    <xf numFmtId="0" fontId="6" fillId="5" borderId="1" xfId="0" applyFont="1" applyFill="1" applyBorder="1" applyAlignment="1">
      <alignment horizontal="center" vertical="center" wrapText="1"/>
    </xf>
    <xf numFmtId="164" fontId="6" fillId="5" borderId="21" xfId="0" applyNumberFormat="1" applyFont="1" applyFill="1" applyBorder="1" applyAlignment="1">
      <alignment horizontal="center" vertical="center" wrapText="1"/>
    </xf>
    <xf numFmtId="164" fontId="6" fillId="5" borderId="21" xfId="0" applyNumberFormat="1" applyFont="1" applyFill="1" applyBorder="1" applyAlignment="1">
      <alignment horizontal="center" vertical="center"/>
    </xf>
    <xf numFmtId="1" fontId="6" fillId="5" borderId="21" xfId="0" applyNumberFormat="1" applyFont="1" applyFill="1" applyBorder="1" applyAlignment="1">
      <alignment horizontal="center" vertical="center" wrapText="1"/>
    </xf>
    <xf numFmtId="0" fontId="6" fillId="5" borderId="21" xfId="0" applyFont="1" applyFill="1" applyBorder="1" applyAlignment="1">
      <alignment horizontal="center" vertical="center"/>
    </xf>
    <xf numFmtId="3" fontId="6" fillId="5" borderId="21" xfId="0" applyNumberFormat="1" applyFont="1" applyFill="1" applyBorder="1" applyAlignment="1">
      <alignment horizontal="center" vertical="center"/>
    </xf>
    <xf numFmtId="165" fontId="6" fillId="5" borderId="21" xfId="0" applyNumberFormat="1" applyFont="1" applyFill="1" applyBorder="1" applyAlignment="1">
      <alignment horizontal="center" vertical="center"/>
    </xf>
    <xf numFmtId="0" fontId="6" fillId="5" borderId="21" xfId="0" applyFont="1" applyFill="1" applyBorder="1" applyAlignment="1">
      <alignment horizontal="center" vertical="center" wrapText="1"/>
    </xf>
    <xf numFmtId="0" fontId="0" fillId="0" borderId="15" xfId="0" applyBorder="1" applyAlignment="1">
      <alignment horizontal="left" vertical="center" wrapText="1"/>
    </xf>
    <xf numFmtId="0" fontId="7" fillId="0" borderId="0" xfId="0" applyFont="1" applyAlignment="1">
      <alignment horizontal="center" vertical="center"/>
    </xf>
    <xf numFmtId="164" fontId="7" fillId="4" borderId="14" xfId="0" applyNumberFormat="1" applyFont="1" applyFill="1" applyBorder="1" applyAlignment="1">
      <alignment horizontal="center" vertical="center"/>
    </xf>
    <xf numFmtId="164" fontId="7" fillId="7" borderId="11" xfId="0" applyNumberFormat="1" applyFont="1" applyFill="1" applyBorder="1" applyAlignment="1">
      <alignment horizontal="center" vertical="center" wrapText="1"/>
    </xf>
    <xf numFmtId="1" fontId="7" fillId="4" borderId="11" xfId="0" applyNumberFormat="1" applyFont="1" applyFill="1" applyBorder="1" applyAlignment="1">
      <alignment horizontal="center" vertical="center"/>
    </xf>
    <xf numFmtId="0" fontId="7" fillId="4" borderId="11" xfId="0" applyFont="1" applyFill="1" applyBorder="1" applyAlignment="1">
      <alignment horizontal="center" vertical="center"/>
    </xf>
    <xf numFmtId="3" fontId="7" fillId="4" borderId="11" xfId="0" applyNumberFormat="1" applyFont="1" applyFill="1" applyBorder="1" applyAlignment="1">
      <alignment horizontal="center" vertical="center"/>
    </xf>
    <xf numFmtId="165" fontId="7" fillId="4" borderId="11" xfId="0" applyNumberFormat="1" applyFont="1" applyFill="1" applyBorder="1" applyAlignment="1">
      <alignment horizontal="center" vertical="center"/>
    </xf>
    <xf numFmtId="164" fontId="7" fillId="4" borderId="11" xfId="0" applyNumberFormat="1" applyFont="1" applyFill="1" applyBorder="1" applyAlignment="1">
      <alignment horizontal="center" vertical="center" wrapText="1"/>
    </xf>
    <xf numFmtId="6" fontId="7" fillId="8" borderId="11" xfId="0" applyNumberFormat="1" applyFont="1" applyFill="1" applyBorder="1" applyAlignment="1">
      <alignment horizontal="center" vertical="center"/>
    </xf>
    <xf numFmtId="164" fontId="7" fillId="4" borderId="11" xfId="0" applyNumberFormat="1" applyFont="1" applyFill="1" applyBorder="1" applyAlignment="1">
      <alignment horizontal="center" vertical="center"/>
    </xf>
    <xf numFmtId="6" fontId="7" fillId="3" borderId="11" xfId="0" applyNumberFormat="1" applyFont="1" applyFill="1" applyBorder="1" applyAlignment="1">
      <alignment horizontal="center" vertical="center"/>
    </xf>
    <xf numFmtId="164" fontId="7" fillId="3" borderId="11" xfId="0" applyNumberFormat="1" applyFont="1" applyFill="1" applyBorder="1" applyAlignment="1">
      <alignment horizontal="center" vertical="center"/>
    </xf>
    <xf numFmtId="0" fontId="7" fillId="4" borderId="11" xfId="0" applyFont="1" applyFill="1" applyBorder="1" applyAlignment="1">
      <alignment horizontal="center" vertical="center" wrapText="1"/>
    </xf>
    <xf numFmtId="0" fontId="7" fillId="4" borderId="11" xfId="0" applyFont="1" applyFill="1" applyBorder="1" applyAlignment="1">
      <alignment horizontal="left" vertical="top" wrapText="1"/>
    </xf>
    <xf numFmtId="0" fontId="7" fillId="4" borderId="11" xfId="0" applyFont="1" applyFill="1" applyBorder="1" applyAlignment="1">
      <alignment horizontal="left" vertical="center" wrapText="1"/>
    </xf>
    <xf numFmtId="0" fontId="7" fillId="4" borderId="15" xfId="0" applyFont="1" applyFill="1" applyBorder="1" applyAlignment="1">
      <alignment horizontal="left" vertical="center" wrapText="1"/>
    </xf>
    <xf numFmtId="6" fontId="6" fillId="5" borderId="18" xfId="0" applyNumberFormat="1" applyFont="1" applyFill="1" applyBorder="1" applyAlignment="1">
      <alignment horizontal="center" vertical="center"/>
    </xf>
    <xf numFmtId="6" fontId="6" fillId="5" borderId="6" xfId="0" applyNumberFormat="1" applyFont="1" applyFill="1" applyBorder="1" applyAlignment="1">
      <alignment horizontal="center" vertical="center"/>
    </xf>
    <xf numFmtId="6" fontId="6" fillId="5" borderId="22" xfId="0" applyNumberFormat="1" applyFont="1" applyFill="1" applyBorder="1" applyAlignment="1">
      <alignment horizontal="center" vertical="center"/>
    </xf>
    <xf numFmtId="6" fontId="0" fillId="5" borderId="18" xfId="0" applyNumberFormat="1" applyFill="1" applyBorder="1" applyAlignment="1">
      <alignment horizontal="center" vertical="center"/>
    </xf>
    <xf numFmtId="6" fontId="0" fillId="5" borderId="6" xfId="0" applyNumberFormat="1" applyFill="1" applyBorder="1" applyAlignment="1">
      <alignment horizontal="center" vertical="center"/>
    </xf>
    <xf numFmtId="6" fontId="0" fillId="5" borderId="14" xfId="0" applyNumberFormat="1" applyFill="1" applyBorder="1" applyAlignment="1">
      <alignment horizontal="center" vertical="center"/>
    </xf>
    <xf numFmtId="6" fontId="0" fillId="2" borderId="18" xfId="0" applyNumberFormat="1" applyFill="1" applyBorder="1" applyAlignment="1">
      <alignment horizontal="center" vertical="center"/>
    </xf>
    <xf numFmtId="6" fontId="0" fillId="2" borderId="6" xfId="0" applyNumberFormat="1" applyFill="1" applyBorder="1" applyAlignment="1">
      <alignment horizontal="center" vertical="center"/>
    </xf>
    <xf numFmtId="6" fontId="0" fillId="2" borderId="22" xfId="0" applyNumberFormat="1" applyFill="1" applyBorder="1" applyAlignment="1">
      <alignment horizontal="center" vertical="center"/>
    </xf>
    <xf numFmtId="0" fontId="7" fillId="6" borderId="0" xfId="0" applyFont="1" applyFill="1" applyAlignment="1">
      <alignment horizontal="center" vertical="center"/>
    </xf>
    <xf numFmtId="166" fontId="7" fillId="0" borderId="11"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7" borderId="11" xfId="0" applyFont="1" applyFill="1" applyBorder="1" applyAlignment="1">
      <alignment horizontal="center" vertical="center" wrapText="1"/>
    </xf>
    <xf numFmtId="167" fontId="7" fillId="0" borderId="11" xfId="0" applyNumberFormat="1" applyFont="1" applyBorder="1" applyAlignment="1">
      <alignment horizontal="center" vertical="center" wrapText="1"/>
    </xf>
    <xf numFmtId="168" fontId="7" fillId="9" borderId="11" xfId="2" applyNumberFormat="1" applyFont="1" applyFill="1" applyBorder="1" applyAlignment="1">
      <alignment horizontal="center" vertical="center" wrapText="1"/>
    </xf>
    <xf numFmtId="8" fontId="7" fillId="9" borderId="11" xfId="2" applyNumberFormat="1" applyFont="1" applyFill="1" applyBorder="1" applyAlignment="1">
      <alignment horizontal="center" vertical="center" wrapText="1"/>
    </xf>
    <xf numFmtId="5" fontId="7" fillId="9" borderId="11" xfId="2" applyNumberFormat="1" applyFont="1" applyFill="1" applyBorder="1" applyAlignment="1">
      <alignment horizontal="center" vertical="center" wrapText="1"/>
    </xf>
    <xf numFmtId="0" fontId="7" fillId="9" borderId="11" xfId="0" applyFont="1" applyFill="1" applyBorder="1" applyAlignment="1">
      <alignment horizontal="center" vertical="center" wrapText="1"/>
    </xf>
    <xf numFmtId="168" fontId="7" fillId="3" borderId="11" xfId="2" applyNumberFormat="1" applyFont="1" applyFill="1" applyBorder="1" applyAlignment="1">
      <alignment horizontal="center" vertical="center" wrapText="1"/>
    </xf>
    <xf numFmtId="44" fontId="7" fillId="3" borderId="11" xfId="2" applyFont="1" applyFill="1" applyBorder="1" applyAlignment="1">
      <alignment horizontal="center" vertical="center" wrapText="1"/>
    </xf>
    <xf numFmtId="14" fontId="7" fillId="3" borderId="11" xfId="0" applyNumberFormat="1" applyFont="1" applyFill="1" applyBorder="1" applyAlignment="1">
      <alignment horizontal="center" vertical="center" wrapText="1"/>
    </xf>
    <xf numFmtId="0" fontId="7" fillId="0" borderId="15" xfId="0" applyFont="1" applyBorder="1" applyAlignment="1">
      <alignment horizontal="center" vertical="center" wrapText="1"/>
    </xf>
    <xf numFmtId="44" fontId="7" fillId="9" borderId="11" xfId="2" applyFont="1" applyFill="1" applyBorder="1" applyAlignment="1">
      <alignment horizontal="center" vertical="center" wrapText="1"/>
    </xf>
    <xf numFmtId="0" fontId="0" fillId="10" borderId="0" xfId="0" applyFill="1" applyAlignment="1">
      <alignment horizontal="center" vertical="center"/>
    </xf>
    <xf numFmtId="0" fontId="7" fillId="0" borderId="15" xfId="0" applyFont="1" applyBorder="1" applyAlignment="1">
      <alignment horizontal="left" vertical="center" wrapText="1"/>
    </xf>
    <xf numFmtId="0" fontId="7" fillId="10" borderId="0" xfId="0" applyFont="1" applyFill="1" applyAlignment="1">
      <alignment horizontal="center" vertical="center"/>
    </xf>
    <xf numFmtId="0" fontId="7" fillId="0" borderId="39" xfId="0" applyFont="1" applyBorder="1" applyAlignment="1">
      <alignment horizontal="center" vertical="center"/>
    </xf>
    <xf numFmtId="166" fontId="7" fillId="0" borderId="40" xfId="0" applyNumberFormat="1" applyFont="1" applyBorder="1" applyAlignment="1">
      <alignment horizontal="center" vertical="center" wrapText="1"/>
    </xf>
    <xf numFmtId="0" fontId="7" fillId="0" borderId="40" xfId="0" applyFont="1" applyBorder="1" applyAlignment="1">
      <alignment horizontal="center" vertical="center" wrapText="1"/>
    </xf>
    <xf numFmtId="0" fontId="7" fillId="7" borderId="40" xfId="0" applyFont="1" applyFill="1" applyBorder="1" applyAlignment="1">
      <alignment horizontal="center" vertical="center" wrapText="1"/>
    </xf>
    <xf numFmtId="0" fontId="7" fillId="4" borderId="40" xfId="0" applyFont="1" applyFill="1" applyBorder="1" applyAlignment="1">
      <alignment horizontal="center" vertical="center" wrapText="1"/>
    </xf>
    <xf numFmtId="167" fontId="7" fillId="0" borderId="40" xfId="0" applyNumberFormat="1" applyFont="1" applyBorder="1" applyAlignment="1">
      <alignment horizontal="center" vertical="center" wrapText="1"/>
    </xf>
    <xf numFmtId="14" fontId="11" fillId="0" borderId="40" xfId="0" applyNumberFormat="1" applyFont="1" applyBorder="1" applyAlignment="1">
      <alignment horizontal="center" vertical="center" wrapText="1"/>
    </xf>
    <xf numFmtId="168" fontId="7" fillId="9" borderId="40" xfId="2" applyNumberFormat="1" applyFont="1" applyFill="1" applyBorder="1" applyAlignment="1">
      <alignment horizontal="center" vertical="center" wrapText="1"/>
    </xf>
    <xf numFmtId="44" fontId="7" fillId="9" borderId="40" xfId="2" applyFont="1" applyFill="1" applyBorder="1" applyAlignment="1">
      <alignment horizontal="center" vertical="center" wrapText="1"/>
    </xf>
    <xf numFmtId="0" fontId="7" fillId="9" borderId="40" xfId="0" applyFont="1" applyFill="1" applyBorder="1" applyAlignment="1">
      <alignment horizontal="center" vertical="center" wrapText="1"/>
    </xf>
    <xf numFmtId="6" fontId="7" fillId="9" borderId="40" xfId="2" applyNumberFormat="1" applyFont="1" applyFill="1" applyBorder="1" applyAlignment="1">
      <alignment horizontal="center" vertical="center" wrapText="1"/>
    </xf>
    <xf numFmtId="14" fontId="7" fillId="0" borderId="40" xfId="0" applyNumberFormat="1" applyFont="1" applyBorder="1" applyAlignment="1">
      <alignment horizontal="center" vertical="center" wrapText="1"/>
    </xf>
    <xf numFmtId="168" fontId="7" fillId="3" borderId="40" xfId="2" applyNumberFormat="1" applyFont="1" applyFill="1" applyBorder="1" applyAlignment="1">
      <alignment horizontal="center" vertical="center" wrapText="1"/>
    </xf>
    <xf numFmtId="44" fontId="7" fillId="3" borderId="40" xfId="2" applyFont="1" applyFill="1" applyBorder="1" applyAlignment="1">
      <alignment horizontal="center" vertical="center" wrapText="1"/>
    </xf>
    <xf numFmtId="44" fontId="0" fillId="3" borderId="40" xfId="2" applyFont="1" applyFill="1" applyBorder="1" applyAlignment="1">
      <alignment horizontal="center" vertical="center" wrapText="1"/>
    </xf>
    <xf numFmtId="0" fontId="0" fillId="0" borderId="41" xfId="0" applyBorder="1" applyAlignment="1">
      <alignment horizontal="center" vertical="center" wrapText="1"/>
    </xf>
    <xf numFmtId="14" fontId="6" fillId="3" borderId="40" xfId="2" applyNumberFormat="1" applyFont="1" applyFill="1" applyBorder="1" applyAlignment="1">
      <alignment horizontal="center" vertical="center" wrapText="1"/>
    </xf>
    <xf numFmtId="0" fontId="13" fillId="0" borderId="0" xfId="0" applyFont="1" applyAlignment="1">
      <alignment horizontal="center" vertical="center" wrapText="1"/>
    </xf>
    <xf numFmtId="166"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7" borderId="0" xfId="0" applyFont="1" applyFill="1" applyAlignment="1">
      <alignment horizontal="center" vertical="center" wrapText="1"/>
    </xf>
    <xf numFmtId="0" fontId="7" fillId="4" borderId="0" xfId="0" applyFont="1" applyFill="1" applyAlignment="1">
      <alignment horizontal="center" vertical="center" wrapText="1"/>
    </xf>
    <xf numFmtId="167" fontId="7" fillId="0" borderId="0" xfId="0" applyNumberFormat="1" applyFont="1" applyAlignment="1">
      <alignment horizontal="center" vertical="center" wrapText="1"/>
    </xf>
    <xf numFmtId="168" fontId="7" fillId="9" borderId="0" xfId="2" applyNumberFormat="1" applyFont="1" applyFill="1" applyBorder="1" applyAlignment="1">
      <alignment horizontal="center" vertical="center" wrapText="1"/>
    </xf>
    <xf numFmtId="44" fontId="7" fillId="9" borderId="0" xfId="2" applyFont="1" applyFill="1" applyBorder="1" applyAlignment="1">
      <alignment horizontal="center" vertical="center" wrapText="1"/>
    </xf>
    <xf numFmtId="0" fontId="7" fillId="9" borderId="0" xfId="0" applyFont="1" applyFill="1" applyAlignment="1">
      <alignment horizontal="center" vertical="center" wrapText="1"/>
    </xf>
    <xf numFmtId="6" fontId="7" fillId="9" borderId="0" xfId="2" applyNumberFormat="1" applyFont="1" applyFill="1" applyBorder="1" applyAlignment="1">
      <alignment horizontal="center" vertical="center" wrapText="1"/>
    </xf>
    <xf numFmtId="14" fontId="7" fillId="0" borderId="0" xfId="0" applyNumberFormat="1" applyFont="1" applyAlignment="1">
      <alignment horizontal="center" vertical="center" wrapText="1"/>
    </xf>
    <xf numFmtId="168" fontId="7" fillId="3" borderId="0" xfId="2" applyNumberFormat="1" applyFont="1" applyFill="1" applyBorder="1" applyAlignment="1">
      <alignment horizontal="center" vertical="center" wrapText="1"/>
    </xf>
    <xf numFmtId="44" fontId="7" fillId="3" borderId="0" xfId="2" applyFont="1" applyFill="1" applyBorder="1" applyAlignment="1">
      <alignment horizontal="center" vertical="center" wrapText="1"/>
    </xf>
    <xf numFmtId="14" fontId="6" fillId="3" borderId="0" xfId="2" applyNumberFormat="1" applyFont="1" applyFill="1" applyBorder="1" applyAlignment="1">
      <alignment horizontal="center" vertical="center" wrapText="1"/>
    </xf>
    <xf numFmtId="44" fontId="0" fillId="3" borderId="0" xfId="2" applyFont="1" applyFill="1" applyBorder="1" applyAlignment="1">
      <alignment horizontal="center" vertical="center" wrapText="1"/>
    </xf>
    <xf numFmtId="0" fontId="7" fillId="0" borderId="0" xfId="0" applyFont="1" applyAlignment="1">
      <alignment horizontal="left" vertical="center"/>
    </xf>
    <xf numFmtId="168" fontId="7" fillId="0" borderId="0" xfId="0" applyNumberFormat="1" applyFont="1" applyAlignment="1">
      <alignment horizontal="center" vertical="center"/>
    </xf>
    <xf numFmtId="6" fontId="6" fillId="0" borderId="0" xfId="0" applyNumberFormat="1" applyFont="1" applyAlignment="1">
      <alignment horizontal="center" vertical="center"/>
    </xf>
    <xf numFmtId="164" fontId="7" fillId="0" borderId="0" xfId="0" applyNumberFormat="1" applyFont="1" applyAlignment="1">
      <alignment horizontal="center" vertical="center"/>
    </xf>
    <xf numFmtId="164" fontId="7" fillId="0" borderId="42" xfId="0" applyNumberFormat="1" applyFont="1" applyBorder="1" applyAlignment="1">
      <alignment horizontal="center" vertical="center" wrapText="1"/>
    </xf>
    <xf numFmtId="1" fontId="7" fillId="0" borderId="0" xfId="0" applyNumberFormat="1" applyFont="1" applyAlignment="1">
      <alignment horizontal="center" vertical="center"/>
    </xf>
    <xf numFmtId="3" fontId="7" fillId="0" borderId="0" xfId="0" applyNumberFormat="1" applyFont="1" applyAlignment="1">
      <alignment horizontal="center" vertical="center"/>
    </xf>
    <xf numFmtId="165" fontId="7" fillId="0" borderId="0" xfId="0" applyNumberFormat="1" applyFont="1" applyAlignment="1">
      <alignment horizontal="center" vertical="center"/>
    </xf>
    <xf numFmtId="164" fontId="7" fillId="0" borderId="0" xfId="0" applyNumberFormat="1" applyFont="1" applyAlignment="1">
      <alignment horizontal="center" vertical="center" wrapText="1"/>
    </xf>
    <xf numFmtId="6" fontId="7" fillId="0" borderId="0" xfId="0" applyNumberFormat="1" applyFont="1" applyAlignment="1">
      <alignment horizontal="center" vertical="center"/>
    </xf>
    <xf numFmtId="0" fontId="7" fillId="0" borderId="0" xfId="0" applyFont="1" applyAlignment="1">
      <alignment horizontal="left" vertical="center" wrapText="1"/>
    </xf>
    <xf numFmtId="0" fontId="0" fillId="0" borderId="29" xfId="0" applyBorder="1" applyAlignment="1">
      <alignment horizontal="center" vertical="center"/>
    </xf>
    <xf numFmtId="0" fontId="0" fillId="0" borderId="31" xfId="0" applyBorder="1" applyAlignment="1">
      <alignment horizontal="center" vertical="center"/>
    </xf>
    <xf numFmtId="164" fontId="6" fillId="0" borderId="29" xfId="0" applyNumberFormat="1" applyFont="1" applyBorder="1" applyAlignment="1">
      <alignment horizontal="center" vertical="center" wrapText="1"/>
    </xf>
    <xf numFmtId="164" fontId="0" fillId="0" borderId="30" xfId="0" applyNumberFormat="1" applyBorder="1" applyAlignment="1">
      <alignment horizontal="center" vertical="center" wrapText="1"/>
    </xf>
    <xf numFmtId="164" fontId="6" fillId="0" borderId="30" xfId="0" applyNumberFormat="1" applyFont="1" applyBorder="1" applyAlignment="1">
      <alignment horizontal="center" vertical="center" wrapText="1"/>
    </xf>
    <xf numFmtId="164" fontId="0" fillId="0" borderId="31"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64" fontId="0" fillId="0" borderId="29" xfId="0" applyNumberFormat="1" applyBorder="1" applyAlignment="1">
      <alignment horizontal="center" vertical="center" wrapText="1"/>
    </xf>
    <xf numFmtId="0" fontId="0" fillId="0" borderId="30" xfId="0" applyBorder="1" applyAlignment="1">
      <alignment horizontal="center"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164" fontId="6" fillId="5" borderId="29" xfId="0" applyNumberFormat="1" applyFont="1" applyFill="1" applyBorder="1" applyAlignment="1">
      <alignment horizontal="center" vertical="center" wrapText="1"/>
    </xf>
    <xf numFmtId="164" fontId="6" fillId="5" borderId="30" xfId="0" applyNumberFormat="1" applyFont="1" applyFill="1" applyBorder="1" applyAlignment="1">
      <alignment horizontal="center" vertical="center" wrapText="1"/>
    </xf>
    <xf numFmtId="164" fontId="6" fillId="5" borderId="31" xfId="0" applyNumberFormat="1" applyFont="1" applyFill="1" applyBorder="1" applyAlignment="1">
      <alignment horizontal="center" vertical="center" wrapText="1"/>
    </xf>
    <xf numFmtId="0" fontId="0" fillId="5" borderId="18" xfId="0" applyFill="1" applyBorder="1" applyAlignment="1">
      <alignment horizontal="center" vertical="center" wrapText="1"/>
    </xf>
    <xf numFmtId="0" fontId="0" fillId="5" borderId="22"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23" xfId="0" applyFill="1" applyBorder="1" applyAlignment="1">
      <alignment horizontal="center" vertical="center" wrapText="1"/>
    </xf>
    <xf numFmtId="164" fontId="6" fillId="5" borderId="18" xfId="0" applyNumberFormat="1" applyFont="1" applyFill="1" applyBorder="1" applyAlignment="1">
      <alignment horizontal="center" vertical="center" wrapText="1"/>
    </xf>
    <xf numFmtId="164" fontId="6" fillId="5" borderId="6" xfId="0" applyNumberFormat="1" applyFont="1" applyFill="1" applyBorder="1" applyAlignment="1">
      <alignment horizontal="center" vertical="center" wrapText="1"/>
    </xf>
    <xf numFmtId="164" fontId="6" fillId="5" borderId="22" xfId="0" applyNumberFormat="1" applyFont="1" applyFill="1" applyBorder="1" applyAlignment="1">
      <alignment horizontal="center" vertical="center" wrapText="1"/>
    </xf>
    <xf numFmtId="6" fontId="6" fillId="5" borderId="18" xfId="0" applyNumberFormat="1" applyFont="1" applyFill="1" applyBorder="1" applyAlignment="1">
      <alignment horizontal="center" vertical="center"/>
    </xf>
    <xf numFmtId="6" fontId="6" fillId="5" borderId="6" xfId="0" applyNumberFormat="1" applyFont="1" applyFill="1" applyBorder="1" applyAlignment="1">
      <alignment horizontal="center" vertical="center"/>
    </xf>
    <xf numFmtId="6" fontId="6" fillId="5" borderId="22" xfId="0" applyNumberFormat="1" applyFont="1" applyFill="1" applyBorder="1" applyAlignment="1">
      <alignment horizontal="center" vertical="center"/>
    </xf>
    <xf numFmtId="0" fontId="6" fillId="5" borderId="18"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22" xfId="0" applyFont="1" applyFill="1" applyBorder="1" applyAlignment="1">
      <alignment horizontal="left" vertical="center" wrapText="1"/>
    </xf>
    <xf numFmtId="164" fontId="6" fillId="5" borderId="18" xfId="0" applyNumberFormat="1" applyFont="1" applyFill="1" applyBorder="1" applyAlignment="1">
      <alignment horizontal="center" vertical="center"/>
    </xf>
    <xf numFmtId="164" fontId="6" fillId="5" borderId="6" xfId="0" applyNumberFormat="1" applyFont="1" applyFill="1" applyBorder="1" applyAlignment="1">
      <alignment horizontal="center" vertical="center"/>
    </xf>
    <xf numFmtId="164" fontId="6" fillId="5" borderId="22" xfId="0" applyNumberFormat="1" applyFont="1" applyFill="1" applyBorder="1" applyAlignment="1">
      <alignment horizontal="center" vertical="center"/>
    </xf>
    <xf numFmtId="164" fontId="0" fillId="0" borderId="18" xfId="0" applyNumberFormat="1" applyBorder="1" applyAlignment="1">
      <alignment horizontal="center" vertical="center"/>
    </xf>
    <xf numFmtId="164" fontId="0" fillId="0" borderId="6" xfId="0" applyNumberFormat="1" applyBorder="1" applyAlignment="1">
      <alignment horizontal="center" vertical="center"/>
    </xf>
    <xf numFmtId="164" fontId="0" fillId="0" borderId="22" xfId="0" applyNumberFormat="1" applyBorder="1" applyAlignment="1">
      <alignment horizontal="center" vertical="center"/>
    </xf>
    <xf numFmtId="6" fontId="0" fillId="3" borderId="18" xfId="0" applyNumberFormat="1" applyFill="1" applyBorder="1" applyAlignment="1">
      <alignment horizontal="center" vertical="center"/>
    </xf>
    <xf numFmtId="6" fontId="0" fillId="3" borderId="6" xfId="0" applyNumberFormat="1" applyFill="1" applyBorder="1" applyAlignment="1">
      <alignment horizontal="center" vertical="center"/>
    </xf>
    <xf numFmtId="6" fontId="0" fillId="3" borderId="22" xfId="0" applyNumberFormat="1" applyFill="1" applyBorder="1" applyAlignment="1">
      <alignment horizontal="center" vertical="center"/>
    </xf>
    <xf numFmtId="0" fontId="0" fillId="5" borderId="25" xfId="0" applyFill="1" applyBorder="1" applyAlignment="1">
      <alignment horizontal="center" vertical="center" wrapText="1"/>
    </xf>
    <xf numFmtId="6" fontId="0" fillId="5" borderId="18" xfId="0" applyNumberFormat="1" applyFill="1" applyBorder="1" applyAlignment="1">
      <alignment horizontal="center" vertical="center"/>
    </xf>
    <xf numFmtId="6" fontId="0" fillId="5" borderId="22" xfId="0" applyNumberFormat="1" applyFill="1" applyBorder="1" applyAlignment="1">
      <alignment horizontal="center" vertical="center"/>
    </xf>
    <xf numFmtId="164" fontId="0" fillId="5" borderId="18" xfId="0" applyNumberFormat="1" applyFill="1" applyBorder="1" applyAlignment="1">
      <alignment horizontal="center" vertical="center"/>
    </xf>
    <xf numFmtId="164" fontId="0" fillId="5" borderId="6" xfId="0" applyNumberFormat="1" applyFill="1" applyBorder="1" applyAlignment="1">
      <alignment horizontal="center" vertical="center"/>
    </xf>
    <xf numFmtId="164" fontId="0" fillId="5" borderId="22" xfId="0" applyNumberFormat="1" applyFill="1" applyBorder="1" applyAlignment="1">
      <alignment horizontal="center" vertical="center"/>
    </xf>
    <xf numFmtId="6" fontId="0" fillId="5" borderId="6" xfId="0" applyNumberFormat="1" applyFill="1" applyBorder="1" applyAlignment="1">
      <alignment horizontal="center" vertical="center"/>
    </xf>
    <xf numFmtId="0" fontId="0" fillId="5" borderId="6" xfId="0"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22" xfId="0" applyFont="1" applyFill="1" applyBorder="1" applyAlignment="1">
      <alignment horizontal="center" vertical="center" wrapText="1"/>
    </xf>
    <xf numFmtId="6" fontId="1" fillId="2" borderId="1" xfId="0" applyNumberFormat="1" applyFont="1" applyFill="1" applyBorder="1" applyAlignment="1">
      <alignment horizontal="center" vertical="center"/>
    </xf>
    <xf numFmtId="6" fontId="1" fillId="3" borderId="2" xfId="0" applyNumberFormat="1" applyFont="1" applyFill="1" applyBorder="1" applyAlignment="1">
      <alignment horizontal="center" vertical="center"/>
    </xf>
    <xf numFmtId="6" fontId="1" fillId="3" borderId="7" xfId="0" applyNumberFormat="1" applyFont="1" applyFill="1" applyBorder="1" applyAlignment="1">
      <alignment horizontal="center" vertical="center"/>
    </xf>
    <xf numFmtId="6" fontId="1" fillId="3" borderId="3" xfId="0" applyNumberFormat="1" applyFont="1" applyFill="1" applyBorder="1" applyAlignment="1">
      <alignment horizontal="center" vertical="center"/>
    </xf>
    <xf numFmtId="0" fontId="0" fillId="5" borderId="17" xfId="0" applyFill="1" applyBorder="1" applyAlignment="1">
      <alignment horizontal="left" vertical="center" wrapText="1"/>
    </xf>
    <xf numFmtId="0" fontId="0" fillId="5" borderId="1" xfId="0" applyFill="1" applyBorder="1" applyAlignment="1">
      <alignment horizontal="left" vertical="center" wrapText="1"/>
    </xf>
    <xf numFmtId="0" fontId="0" fillId="5" borderId="21" xfId="0" applyFill="1" applyBorder="1" applyAlignment="1">
      <alignment horizontal="left" vertical="center" wrapText="1"/>
    </xf>
    <xf numFmtId="6" fontId="0" fillId="5" borderId="12" xfId="0" applyNumberFormat="1" applyFill="1" applyBorder="1" applyAlignment="1">
      <alignment horizontal="center" vertical="center"/>
    </xf>
    <xf numFmtId="6" fontId="0" fillId="5" borderId="13" xfId="0" applyNumberFormat="1" applyFill="1" applyBorder="1" applyAlignment="1">
      <alignment horizontal="center" vertical="center"/>
    </xf>
    <xf numFmtId="6" fontId="0" fillId="5" borderId="14" xfId="0" applyNumberFormat="1" applyFill="1" applyBorder="1" applyAlignment="1">
      <alignment horizontal="center" vertical="center"/>
    </xf>
    <xf numFmtId="6" fontId="0" fillId="2" borderId="18" xfId="0" applyNumberFormat="1" applyFill="1" applyBorder="1" applyAlignment="1">
      <alignment horizontal="center" vertical="center"/>
    </xf>
    <xf numFmtId="6" fontId="0" fillId="2" borderId="6" xfId="0" applyNumberFormat="1" applyFill="1" applyBorder="1" applyAlignment="1">
      <alignment horizontal="center" vertical="center"/>
    </xf>
    <xf numFmtId="6" fontId="0" fillId="2" borderId="22" xfId="0" applyNumberFormat="1" applyFill="1" applyBorder="1" applyAlignment="1">
      <alignment horizontal="center" vertical="center"/>
    </xf>
    <xf numFmtId="0" fontId="0" fillId="5" borderId="18" xfId="0" applyFill="1" applyBorder="1" applyAlignment="1">
      <alignment horizontal="left" vertical="center" wrapText="1"/>
    </xf>
    <xf numFmtId="0" fontId="0" fillId="5" borderId="22" xfId="0" applyFill="1" applyBorder="1" applyAlignment="1">
      <alignment horizontal="left" vertical="center" wrapText="1"/>
    </xf>
    <xf numFmtId="164" fontId="0" fillId="5" borderId="16" xfId="0" applyNumberFormat="1" applyFill="1" applyBorder="1" applyAlignment="1">
      <alignment horizontal="center" vertical="center" wrapText="1"/>
    </xf>
    <xf numFmtId="164" fontId="0" fillId="5" borderId="24" xfId="0" applyNumberFormat="1" applyFill="1" applyBorder="1" applyAlignment="1">
      <alignment horizontal="center" vertical="center" wrapText="1"/>
    </xf>
    <xf numFmtId="164" fontId="0" fillId="5" borderId="20" xfId="0" applyNumberFormat="1" applyFill="1" applyBorder="1" applyAlignment="1">
      <alignment horizontal="center" vertical="center" wrapText="1"/>
    </xf>
    <xf numFmtId="164" fontId="0" fillId="5" borderId="18" xfId="0" applyNumberFormat="1" applyFill="1" applyBorder="1" applyAlignment="1">
      <alignment horizontal="center" vertical="center" wrapText="1"/>
    </xf>
    <xf numFmtId="164" fontId="0" fillId="5" borderId="6" xfId="0" applyNumberFormat="1" applyFill="1" applyBorder="1" applyAlignment="1">
      <alignment horizontal="center" vertical="center" wrapText="1"/>
    </xf>
    <xf numFmtId="164" fontId="0" fillId="5" borderId="22" xfId="0" applyNumberFormat="1" applyFill="1" applyBorder="1" applyAlignment="1">
      <alignment horizontal="center" vertical="center" wrapText="1"/>
    </xf>
    <xf numFmtId="164" fontId="0" fillId="0" borderId="16" xfId="0" applyNumberFormat="1" applyBorder="1" applyAlignment="1">
      <alignment horizontal="center" vertical="center" wrapText="1"/>
    </xf>
    <xf numFmtId="164" fontId="0" fillId="0" borderId="24" xfId="0" applyNumberFormat="1" applyBorder="1" applyAlignment="1">
      <alignment horizontal="center" vertical="center" wrapText="1"/>
    </xf>
    <xf numFmtId="164" fontId="0" fillId="0" borderId="20" xfId="0" applyNumberFormat="1" applyBorder="1" applyAlignment="1">
      <alignment horizontal="center" vertical="center" wrapText="1"/>
    </xf>
    <xf numFmtId="164" fontId="0" fillId="0" borderId="18" xfId="0" applyNumberFormat="1" applyBorder="1" applyAlignment="1">
      <alignment horizontal="center" vertical="center" wrapText="1"/>
    </xf>
    <xf numFmtId="164" fontId="0" fillId="0" borderId="6" xfId="0" applyNumberFormat="1" applyBorder="1" applyAlignment="1">
      <alignment horizontal="center" vertical="center" wrapText="1"/>
    </xf>
    <xf numFmtId="164" fontId="0" fillId="0" borderId="22" xfId="0" applyNumberFormat="1" applyBorder="1" applyAlignment="1">
      <alignment horizontal="center" vertical="center" wrapText="1"/>
    </xf>
    <xf numFmtId="1" fontId="0" fillId="5" borderId="18" xfId="0" applyNumberFormat="1" applyFill="1" applyBorder="1" applyAlignment="1">
      <alignment horizontal="center" vertical="center"/>
    </xf>
    <xf numFmtId="1" fontId="0" fillId="5" borderId="22" xfId="0" applyNumberFormat="1" applyFill="1" applyBorder="1" applyAlignment="1">
      <alignment horizontal="center" vertical="center"/>
    </xf>
    <xf numFmtId="0" fontId="0" fillId="0" borderId="19" xfId="0" applyBorder="1" applyAlignment="1">
      <alignment horizontal="center" vertical="center" wrapText="1"/>
    </xf>
    <xf numFmtId="0" fontId="0" fillId="0" borderId="25" xfId="0" applyBorder="1" applyAlignment="1">
      <alignment horizontal="center" vertical="center" wrapText="1"/>
    </xf>
    <xf numFmtId="0" fontId="0" fillId="0" borderId="23" xfId="0" applyBorder="1" applyAlignment="1">
      <alignment horizontal="center" vertical="center" wrapText="1"/>
    </xf>
    <xf numFmtId="164" fontId="0" fillId="3" borderId="18" xfId="0" applyNumberFormat="1" applyFill="1" applyBorder="1" applyAlignment="1">
      <alignment horizontal="center" vertical="center"/>
    </xf>
    <xf numFmtId="164" fontId="0" fillId="3" borderId="6" xfId="0" applyNumberFormat="1" applyFill="1" applyBorder="1" applyAlignment="1">
      <alignment horizontal="center" vertical="center"/>
    </xf>
    <xf numFmtId="164" fontId="0" fillId="3" borderId="22" xfId="0" applyNumberFormat="1" applyFill="1" applyBorder="1" applyAlignment="1">
      <alignment horizontal="center" vertical="center"/>
    </xf>
    <xf numFmtId="0" fontId="0" fillId="0" borderId="18" xfId="0" applyBorder="1" applyAlignment="1">
      <alignment horizontal="center" vertical="center" wrapText="1"/>
    </xf>
    <xf numFmtId="0" fontId="0" fillId="0" borderId="6" xfId="0" applyBorder="1" applyAlignment="1">
      <alignment horizontal="center" vertical="center" wrapText="1"/>
    </xf>
    <xf numFmtId="0" fontId="0" fillId="0" borderId="22" xfId="0" applyBorder="1" applyAlignment="1">
      <alignment horizontal="center" vertical="center" wrapText="1"/>
    </xf>
    <xf numFmtId="164" fontId="0" fillId="5" borderId="33" xfId="0" applyNumberFormat="1" applyFill="1" applyBorder="1" applyAlignment="1">
      <alignment horizontal="center" vertical="center" wrapText="1"/>
    </xf>
    <xf numFmtId="6" fontId="0" fillId="5" borderId="34" xfId="0" applyNumberFormat="1" applyFill="1" applyBorder="1" applyAlignment="1">
      <alignment horizontal="center" vertical="center"/>
    </xf>
    <xf numFmtId="6" fontId="0" fillId="5" borderId="35" xfId="0" applyNumberFormat="1" applyFill="1" applyBorder="1" applyAlignment="1">
      <alignment horizontal="center" vertical="center"/>
    </xf>
    <xf numFmtId="6" fontId="0" fillId="5" borderId="36" xfId="0" applyNumberFormat="1" applyFill="1" applyBorder="1" applyAlignment="1">
      <alignment horizontal="center" vertical="center"/>
    </xf>
    <xf numFmtId="6" fontId="0" fillId="5" borderId="2" xfId="0" applyNumberFormat="1" applyFill="1" applyBorder="1" applyAlignment="1">
      <alignment horizontal="center" vertical="center"/>
    </xf>
    <xf numFmtId="6" fontId="0" fillId="5" borderId="7" xfId="0" applyNumberFormat="1" applyFill="1" applyBorder="1" applyAlignment="1">
      <alignment horizontal="center" vertical="center"/>
    </xf>
    <xf numFmtId="6" fontId="0" fillId="5" borderId="3" xfId="0" applyNumberFormat="1" applyFill="1" applyBorder="1" applyAlignment="1">
      <alignment horizontal="center" vertical="center"/>
    </xf>
    <xf numFmtId="0" fontId="6" fillId="5" borderId="19"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0" fillId="0" borderId="17" xfId="0" applyBorder="1" applyAlignment="1">
      <alignment horizontal="left" vertical="center" wrapText="1"/>
    </xf>
    <xf numFmtId="0" fontId="0" fillId="0" borderId="1" xfId="0" applyBorder="1" applyAlignment="1">
      <alignment horizontal="left" vertical="center" wrapText="1"/>
    </xf>
    <xf numFmtId="0" fontId="0" fillId="0" borderId="21" xfId="0" applyBorder="1" applyAlignment="1">
      <alignment horizontal="left" vertical="center" wrapText="1"/>
    </xf>
  </cellXfs>
  <cellStyles count="3">
    <cellStyle name="Currency" xfId="2" builtinId="4"/>
    <cellStyle name="Normal" xfId="0" builtinId="0"/>
    <cellStyle name="Normal 2" xfId="1" xr:uid="{00000000-0005-0000-0000-000002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7"/>
  <sheetViews>
    <sheetView workbookViewId="0">
      <selection activeCell="D9" sqref="D9"/>
    </sheetView>
  </sheetViews>
  <sheetFormatPr defaultRowHeight="14.5" x14ac:dyDescent="0.35"/>
  <cols>
    <col min="2" max="2" width="13.36328125" customWidth="1"/>
    <col min="4" max="4" width="12.08984375" customWidth="1"/>
  </cols>
  <sheetData>
    <row r="3" spans="2:4" x14ac:dyDescent="0.35">
      <c r="B3" t="s">
        <v>11</v>
      </c>
      <c r="D3" t="s">
        <v>16</v>
      </c>
    </row>
    <row r="4" spans="2:4" x14ac:dyDescent="0.35">
      <c r="B4" t="s">
        <v>12</v>
      </c>
      <c r="D4" t="s">
        <v>17</v>
      </c>
    </row>
    <row r="5" spans="2:4" x14ac:dyDescent="0.35">
      <c r="B5" t="s">
        <v>13</v>
      </c>
    </row>
    <row r="6" spans="2:4" x14ac:dyDescent="0.35">
      <c r="B6" t="s">
        <v>14</v>
      </c>
    </row>
    <row r="7" spans="2:4" x14ac:dyDescent="0.35">
      <c r="B7" t="s">
        <v>15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156"/>
  <sheetViews>
    <sheetView tabSelected="1" topLeftCell="Z1" zoomScale="70" zoomScaleNormal="70" workbookViewId="0">
      <pane ySplit="2" topLeftCell="A138" activePane="bottomLeft" state="frozen"/>
      <selection pane="bottomLeft" activeCell="AF142" sqref="AF142"/>
    </sheetView>
  </sheetViews>
  <sheetFormatPr defaultColWidth="9.08984375" defaultRowHeight="14.5" x14ac:dyDescent="0.35"/>
  <cols>
    <col min="1" max="1" width="9.6328125" style="3" customWidth="1"/>
    <col min="2" max="2" width="19.08984375" style="1" bestFit="1" customWidth="1"/>
    <col min="3" max="3" width="18.6328125" style="1" bestFit="1" customWidth="1"/>
    <col min="4" max="4" width="38.36328125" style="7" bestFit="1" customWidth="1"/>
    <col min="5" max="5" width="16.6328125" style="2" bestFit="1" customWidth="1"/>
    <col min="6" max="6" width="26.36328125" style="3" bestFit="1" customWidth="1"/>
    <col min="7" max="7" width="12.36328125" style="4" bestFit="1" customWidth="1"/>
    <col min="8" max="8" width="12.36328125" style="5" bestFit="1" customWidth="1"/>
    <col min="9" max="9" width="51.08984375" style="6" bestFit="1" customWidth="1"/>
    <col min="10" max="10" width="16.36328125" style="7" bestFit="1" customWidth="1"/>
    <col min="11" max="12" width="18.6328125" style="22" bestFit="1" customWidth="1"/>
    <col min="13" max="13" width="17.36328125" style="22" customWidth="1"/>
    <col min="14" max="14" width="15.6328125" style="22" bestFit="1" customWidth="1"/>
    <col min="15" max="15" width="19.6328125" style="22" bestFit="1" customWidth="1"/>
    <col min="16" max="16" width="17.36328125" style="22" bestFit="1" customWidth="1"/>
    <col min="17" max="17" width="58.90625" style="8" customWidth="1"/>
    <col min="18" max="18" width="14" style="1" bestFit="1" customWidth="1"/>
    <col min="19" max="19" width="17" style="1" bestFit="1" customWidth="1"/>
    <col min="20" max="20" width="18.6328125" style="22" bestFit="1" customWidth="1"/>
    <col min="21" max="21" width="14.90625" style="22" bestFit="1" customWidth="1"/>
    <col min="22" max="22" width="18.6328125" style="22" bestFit="1" customWidth="1"/>
    <col min="23" max="23" width="17.36328125" style="22" bestFit="1" customWidth="1"/>
    <col min="24" max="24" width="15.453125" style="22" bestFit="1" customWidth="1"/>
    <col min="25" max="25" width="18.36328125" style="22" bestFit="1" customWidth="1"/>
    <col min="26" max="26" width="22.6328125" style="22" bestFit="1" customWidth="1"/>
    <col min="27" max="27" width="21.36328125" style="22" bestFit="1" customWidth="1"/>
    <col min="28" max="28" width="34.6328125" style="1" bestFit="1" customWidth="1"/>
    <col min="29" max="29" width="17.6328125" style="22" bestFit="1" customWidth="1"/>
    <col min="30" max="30" width="42" style="6" bestFit="1" customWidth="1"/>
    <col min="31" max="31" width="71" style="6" customWidth="1"/>
    <col min="32" max="32" width="29.453125" style="8" customWidth="1"/>
    <col min="33" max="33" width="34.08984375" style="6" bestFit="1" customWidth="1"/>
    <col min="34" max="16384" width="9.08984375" style="3"/>
  </cols>
  <sheetData>
    <row r="1" spans="1:33" x14ac:dyDescent="0.35">
      <c r="D1" s="161"/>
      <c r="K1" s="395" t="s">
        <v>84</v>
      </c>
      <c r="L1" s="395"/>
      <c r="M1" s="395"/>
      <c r="N1" s="395"/>
      <c r="O1" s="395"/>
      <c r="P1" s="395"/>
      <c r="T1" s="396" t="s">
        <v>0</v>
      </c>
      <c r="U1" s="397"/>
      <c r="V1" s="397"/>
      <c r="W1" s="397"/>
      <c r="X1" s="397"/>
      <c r="Y1" s="397"/>
      <c r="Z1" s="397"/>
      <c r="AA1" s="397"/>
      <c r="AB1" s="397"/>
      <c r="AC1" s="398"/>
      <c r="AG1" s="3"/>
    </row>
    <row r="2" spans="1:33" s="148" customFormat="1" ht="74.5" thickBot="1" x14ac:dyDescent="0.4">
      <c r="A2" s="192" t="s">
        <v>386</v>
      </c>
      <c r="B2" s="192" t="s">
        <v>1</v>
      </c>
      <c r="C2" s="192" t="s">
        <v>10</v>
      </c>
      <c r="D2" s="193" t="s">
        <v>25</v>
      </c>
      <c r="E2" s="194" t="s">
        <v>70</v>
      </c>
      <c r="F2" s="195" t="s">
        <v>193</v>
      </c>
      <c r="G2" s="196" t="s">
        <v>68</v>
      </c>
      <c r="H2" s="196" t="s">
        <v>69</v>
      </c>
      <c r="I2" s="195" t="s">
        <v>2</v>
      </c>
      <c r="J2" s="197" t="s">
        <v>192</v>
      </c>
      <c r="K2" s="198" t="s">
        <v>3</v>
      </c>
      <c r="L2" s="198" t="s">
        <v>4</v>
      </c>
      <c r="M2" s="198" t="s">
        <v>18</v>
      </c>
      <c r="N2" s="198" t="s">
        <v>71</v>
      </c>
      <c r="O2" s="198" t="s">
        <v>317</v>
      </c>
      <c r="P2" s="198" t="s">
        <v>5</v>
      </c>
      <c r="Q2" s="199" t="s">
        <v>107</v>
      </c>
      <c r="R2" s="200" t="s">
        <v>6</v>
      </c>
      <c r="S2" s="192" t="s">
        <v>191</v>
      </c>
      <c r="T2" s="201" t="s">
        <v>3</v>
      </c>
      <c r="U2" s="201" t="s">
        <v>194</v>
      </c>
      <c r="V2" s="201" t="s">
        <v>4</v>
      </c>
      <c r="W2" s="201" t="s">
        <v>18</v>
      </c>
      <c r="X2" s="201" t="s">
        <v>71</v>
      </c>
      <c r="Y2" s="201" t="s">
        <v>7</v>
      </c>
      <c r="Z2" s="201" t="s">
        <v>82</v>
      </c>
      <c r="AA2" s="201" t="s">
        <v>195</v>
      </c>
      <c r="AB2" s="202" t="s">
        <v>196</v>
      </c>
      <c r="AC2" s="201" t="s">
        <v>8</v>
      </c>
      <c r="AD2" s="195" t="s">
        <v>100</v>
      </c>
      <c r="AE2" s="195" t="s">
        <v>9</v>
      </c>
      <c r="AF2" s="164"/>
    </row>
    <row r="3" spans="1:33" ht="121.5" customHeight="1" thickBot="1" x14ac:dyDescent="0.4">
      <c r="A3" s="79" t="s">
        <v>422</v>
      </c>
      <c r="B3" s="101">
        <v>41319</v>
      </c>
      <c r="C3" s="101" t="s">
        <v>17</v>
      </c>
      <c r="D3" s="81" t="s">
        <v>37</v>
      </c>
      <c r="E3" s="82">
        <v>5750943</v>
      </c>
      <c r="F3" s="83" t="s">
        <v>14</v>
      </c>
      <c r="G3" s="84">
        <v>138624</v>
      </c>
      <c r="H3" s="85">
        <v>4548</v>
      </c>
      <c r="I3" s="86" t="s">
        <v>19</v>
      </c>
      <c r="J3" s="81">
        <v>41408</v>
      </c>
      <c r="K3" s="87">
        <v>1949</v>
      </c>
      <c r="L3" s="87">
        <v>3247</v>
      </c>
      <c r="M3" s="87">
        <v>-19</v>
      </c>
      <c r="N3" s="87">
        <v>0</v>
      </c>
      <c r="O3" s="87"/>
      <c r="P3" s="87">
        <v>5177</v>
      </c>
      <c r="Q3" s="88" t="s">
        <v>102</v>
      </c>
      <c r="R3" s="80">
        <v>41418</v>
      </c>
      <c r="S3" s="80">
        <v>41458</v>
      </c>
      <c r="T3" s="87">
        <v>1675</v>
      </c>
      <c r="U3" s="87">
        <v>0</v>
      </c>
      <c r="V3" s="87">
        <v>3247</v>
      </c>
      <c r="W3" s="87">
        <f>M3</f>
        <v>-19</v>
      </c>
      <c r="X3" s="87">
        <v>0</v>
      </c>
      <c r="Y3" s="87">
        <v>4903</v>
      </c>
      <c r="Z3" s="87">
        <f>-(P3)</f>
        <v>-5177</v>
      </c>
      <c r="AA3" s="87">
        <f>Y3+Z3</f>
        <v>-274</v>
      </c>
      <c r="AB3" s="80">
        <v>41591</v>
      </c>
      <c r="AC3" s="87">
        <v>4525</v>
      </c>
      <c r="AD3" s="86" t="s">
        <v>281</v>
      </c>
      <c r="AE3" s="149" t="s">
        <v>75</v>
      </c>
      <c r="AG3" s="3"/>
    </row>
    <row r="4" spans="1:33" ht="120" customHeight="1" thickBot="1" x14ac:dyDescent="0.4">
      <c r="A4" s="79" t="s">
        <v>421</v>
      </c>
      <c r="B4" s="101">
        <v>41341</v>
      </c>
      <c r="C4" s="101" t="s">
        <v>17</v>
      </c>
      <c r="D4" s="81" t="s">
        <v>83</v>
      </c>
      <c r="E4" s="82">
        <v>5757856</v>
      </c>
      <c r="F4" s="83" t="s">
        <v>14</v>
      </c>
      <c r="G4" s="84">
        <v>24922</v>
      </c>
      <c r="H4" s="85">
        <v>3057</v>
      </c>
      <c r="I4" s="86" t="s">
        <v>19</v>
      </c>
      <c r="J4" s="81">
        <v>41449</v>
      </c>
      <c r="K4" s="87">
        <v>5412</v>
      </c>
      <c r="L4" s="87">
        <v>14158</v>
      </c>
      <c r="M4" s="87">
        <v>-1018</v>
      </c>
      <c r="N4" s="87">
        <v>0</v>
      </c>
      <c r="O4" s="87"/>
      <c r="P4" s="87">
        <v>18552</v>
      </c>
      <c r="Q4" s="88" t="s">
        <v>103</v>
      </c>
      <c r="R4" s="80">
        <v>41477</v>
      </c>
      <c r="S4" s="80">
        <v>41482</v>
      </c>
      <c r="T4" s="87">
        <v>3019</v>
      </c>
      <c r="U4" s="87">
        <v>0</v>
      </c>
      <c r="V4" s="87">
        <v>19406</v>
      </c>
      <c r="W4" s="87">
        <v>-1018</v>
      </c>
      <c r="X4" s="87">
        <v>0</v>
      </c>
      <c r="Y4" s="87">
        <v>21407</v>
      </c>
      <c r="Z4" s="87">
        <f>-(P4)</f>
        <v>-18552</v>
      </c>
      <c r="AA4" s="87">
        <f>Y4+Z4</f>
        <v>2855</v>
      </c>
      <c r="AB4" s="80">
        <v>41590</v>
      </c>
      <c r="AC4" s="87">
        <v>1151</v>
      </c>
      <c r="AD4" s="86" t="s">
        <v>282</v>
      </c>
      <c r="AE4" s="149" t="s">
        <v>74</v>
      </c>
      <c r="AG4" s="3"/>
    </row>
    <row r="5" spans="1:33" ht="58.5" thickBot="1" x14ac:dyDescent="0.4">
      <c r="A5" s="79" t="s">
        <v>420</v>
      </c>
      <c r="B5" s="80">
        <v>41277</v>
      </c>
      <c r="C5" s="101" t="s">
        <v>17</v>
      </c>
      <c r="D5" s="81" t="s">
        <v>26</v>
      </c>
      <c r="E5" s="82">
        <v>5738382</v>
      </c>
      <c r="F5" s="83" t="s">
        <v>12</v>
      </c>
      <c r="G5" s="84">
        <v>5034</v>
      </c>
      <c r="H5" s="85">
        <v>672</v>
      </c>
      <c r="I5" s="86" t="s">
        <v>19</v>
      </c>
      <c r="J5" s="81">
        <v>41344</v>
      </c>
      <c r="K5" s="87">
        <v>7750</v>
      </c>
      <c r="L5" s="87">
        <v>2109</v>
      </c>
      <c r="M5" s="87">
        <v>-607</v>
      </c>
      <c r="N5" s="87">
        <v>0</v>
      </c>
      <c r="O5" s="87"/>
      <c r="P5" s="102">
        <v>9252</v>
      </c>
      <c r="Q5" s="88" t="s">
        <v>104</v>
      </c>
      <c r="R5" s="80">
        <v>41353</v>
      </c>
      <c r="S5" s="80">
        <v>41400</v>
      </c>
      <c r="T5" s="87">
        <v>7757</v>
      </c>
      <c r="U5" s="87">
        <v>0</v>
      </c>
      <c r="V5" s="87">
        <v>2109</v>
      </c>
      <c r="W5" s="87">
        <v>-607</v>
      </c>
      <c r="X5" s="87">
        <v>0</v>
      </c>
      <c r="Y5" s="87">
        <v>9259</v>
      </c>
      <c r="Z5" s="87">
        <f>-(P5)</f>
        <v>-9252</v>
      </c>
      <c r="AA5" s="87">
        <v>0</v>
      </c>
      <c r="AB5" s="80" t="s">
        <v>88</v>
      </c>
      <c r="AC5" s="87">
        <v>7</v>
      </c>
      <c r="AD5" s="86"/>
      <c r="AE5" s="149" t="s">
        <v>90</v>
      </c>
      <c r="AG5" s="3"/>
    </row>
    <row r="6" spans="1:33" x14ac:dyDescent="0.35">
      <c r="A6" s="410" t="s">
        <v>419</v>
      </c>
      <c r="B6" s="179">
        <v>41186</v>
      </c>
      <c r="C6" s="94" t="s">
        <v>17</v>
      </c>
      <c r="D6" s="89" t="s">
        <v>27</v>
      </c>
      <c r="E6" s="103">
        <v>5710308</v>
      </c>
      <c r="F6" s="90" t="s">
        <v>12</v>
      </c>
      <c r="G6" s="91">
        <v>2076504</v>
      </c>
      <c r="H6" s="92">
        <v>128964</v>
      </c>
      <c r="I6" s="104" t="s">
        <v>19</v>
      </c>
      <c r="J6" s="413">
        <v>41277</v>
      </c>
      <c r="K6" s="385">
        <v>21677</v>
      </c>
      <c r="L6" s="385">
        <v>23096</v>
      </c>
      <c r="M6" s="385">
        <v>-7254</v>
      </c>
      <c r="N6" s="385">
        <v>0</v>
      </c>
      <c r="O6" s="281"/>
      <c r="P6" s="385">
        <v>37519</v>
      </c>
      <c r="Q6" s="399" t="s">
        <v>105</v>
      </c>
      <c r="R6" s="387">
        <v>41284</v>
      </c>
      <c r="S6" s="387">
        <v>41311</v>
      </c>
      <c r="T6" s="385">
        <v>20097</v>
      </c>
      <c r="U6" s="385">
        <v>0</v>
      </c>
      <c r="V6" s="385">
        <v>23096</v>
      </c>
      <c r="W6" s="385">
        <v>-7254</v>
      </c>
      <c r="X6" s="385">
        <v>0</v>
      </c>
      <c r="Y6" s="385">
        <v>35939</v>
      </c>
      <c r="Z6" s="385">
        <f>-(P6)</f>
        <v>-37519</v>
      </c>
      <c r="AA6" s="385">
        <v>-1580</v>
      </c>
      <c r="AB6" s="387">
        <v>41586</v>
      </c>
      <c r="AC6" s="385">
        <v>0</v>
      </c>
      <c r="AD6" s="362"/>
      <c r="AE6" s="364"/>
      <c r="AG6" s="3"/>
    </row>
    <row r="7" spans="1:33" x14ac:dyDescent="0.35">
      <c r="A7" s="411"/>
      <c r="B7" s="33">
        <v>41186</v>
      </c>
      <c r="C7" s="27" t="s">
        <v>17</v>
      </c>
      <c r="D7" s="26" t="s">
        <v>28</v>
      </c>
      <c r="E7" s="28">
        <v>5713221</v>
      </c>
      <c r="F7" s="29" t="s">
        <v>12</v>
      </c>
      <c r="G7" s="30">
        <v>14256</v>
      </c>
      <c r="H7" s="31">
        <v>1514</v>
      </c>
      <c r="I7" s="32" t="s">
        <v>19</v>
      </c>
      <c r="J7" s="414"/>
      <c r="K7" s="390"/>
      <c r="L7" s="390"/>
      <c r="M7" s="390"/>
      <c r="N7" s="390"/>
      <c r="O7" s="282"/>
      <c r="P7" s="390"/>
      <c r="Q7" s="400"/>
      <c r="R7" s="388"/>
      <c r="S7" s="388"/>
      <c r="T7" s="390"/>
      <c r="U7" s="390"/>
      <c r="V7" s="390"/>
      <c r="W7" s="390"/>
      <c r="X7" s="390"/>
      <c r="Y7" s="390"/>
      <c r="Z7" s="390"/>
      <c r="AA7" s="390"/>
      <c r="AB7" s="388"/>
      <c r="AC7" s="390"/>
      <c r="AD7" s="391"/>
      <c r="AE7" s="384"/>
      <c r="AG7" s="3"/>
    </row>
    <row r="8" spans="1:33" x14ac:dyDescent="0.35">
      <c r="A8" s="411"/>
      <c r="B8" s="34">
        <v>41186</v>
      </c>
      <c r="C8" s="33" t="s">
        <v>17</v>
      </c>
      <c r="D8" s="26" t="s">
        <v>29</v>
      </c>
      <c r="E8" s="28">
        <v>5713217</v>
      </c>
      <c r="F8" s="29" t="s">
        <v>12</v>
      </c>
      <c r="G8" s="30">
        <v>320382</v>
      </c>
      <c r="H8" s="31">
        <v>27174</v>
      </c>
      <c r="I8" s="32" t="s">
        <v>19</v>
      </c>
      <c r="J8" s="414"/>
      <c r="K8" s="390"/>
      <c r="L8" s="390"/>
      <c r="M8" s="390"/>
      <c r="N8" s="390"/>
      <c r="O8" s="282"/>
      <c r="P8" s="390"/>
      <c r="Q8" s="400"/>
      <c r="R8" s="388"/>
      <c r="S8" s="388"/>
      <c r="T8" s="390"/>
      <c r="U8" s="390"/>
      <c r="V8" s="390"/>
      <c r="W8" s="390"/>
      <c r="X8" s="390"/>
      <c r="Y8" s="390"/>
      <c r="Z8" s="390"/>
      <c r="AA8" s="390"/>
      <c r="AB8" s="388"/>
      <c r="AC8" s="390"/>
      <c r="AD8" s="391"/>
      <c r="AE8" s="384"/>
      <c r="AG8" s="3"/>
    </row>
    <row r="9" spans="1:33" x14ac:dyDescent="0.35">
      <c r="A9" s="411"/>
      <c r="B9" s="33">
        <v>41186</v>
      </c>
      <c r="C9" s="33" t="s">
        <v>17</v>
      </c>
      <c r="D9" s="26" t="s">
        <v>30</v>
      </c>
      <c r="E9" s="28">
        <v>5713220</v>
      </c>
      <c r="F9" s="29" t="s">
        <v>12</v>
      </c>
      <c r="G9" s="30">
        <v>91680</v>
      </c>
      <c r="H9" s="31">
        <v>837</v>
      </c>
      <c r="I9" s="32" t="s">
        <v>19</v>
      </c>
      <c r="J9" s="414"/>
      <c r="K9" s="390"/>
      <c r="L9" s="390"/>
      <c r="M9" s="390"/>
      <c r="N9" s="390"/>
      <c r="O9" s="282"/>
      <c r="P9" s="390"/>
      <c r="Q9" s="400"/>
      <c r="R9" s="388"/>
      <c r="S9" s="388"/>
      <c r="T9" s="390"/>
      <c r="U9" s="390"/>
      <c r="V9" s="390"/>
      <c r="W9" s="390"/>
      <c r="X9" s="390"/>
      <c r="Y9" s="390"/>
      <c r="Z9" s="390"/>
      <c r="AA9" s="390"/>
      <c r="AB9" s="388"/>
      <c r="AC9" s="390"/>
      <c r="AD9" s="391"/>
      <c r="AE9" s="384"/>
      <c r="AG9" s="3"/>
    </row>
    <row r="10" spans="1:33" ht="15" thickBot="1" x14ac:dyDescent="0.4">
      <c r="A10" s="412"/>
      <c r="B10" s="100">
        <v>41186</v>
      </c>
      <c r="C10" s="100" t="s">
        <v>17</v>
      </c>
      <c r="D10" s="95" t="s">
        <v>31</v>
      </c>
      <c r="E10" s="105">
        <v>57132212</v>
      </c>
      <c r="F10" s="96" t="s">
        <v>12</v>
      </c>
      <c r="G10" s="97">
        <v>389724</v>
      </c>
      <c r="H10" s="98">
        <v>33372</v>
      </c>
      <c r="I10" s="106" t="s">
        <v>19</v>
      </c>
      <c r="J10" s="415"/>
      <c r="K10" s="386"/>
      <c r="L10" s="386"/>
      <c r="M10" s="386"/>
      <c r="N10" s="386"/>
      <c r="O10" s="171"/>
      <c r="P10" s="386"/>
      <c r="Q10" s="401"/>
      <c r="R10" s="389"/>
      <c r="S10" s="389"/>
      <c r="T10" s="386"/>
      <c r="U10" s="386"/>
      <c r="V10" s="386"/>
      <c r="W10" s="386"/>
      <c r="X10" s="386"/>
      <c r="Y10" s="386"/>
      <c r="Z10" s="386"/>
      <c r="AA10" s="386"/>
      <c r="AB10" s="389"/>
      <c r="AC10" s="386"/>
      <c r="AD10" s="363"/>
      <c r="AE10" s="365"/>
      <c r="AG10" s="3"/>
    </row>
    <row r="11" spans="1:33" ht="87.5" thickBot="1" x14ac:dyDescent="0.4">
      <c r="A11" s="79" t="s">
        <v>418</v>
      </c>
      <c r="B11" s="80">
        <v>41047</v>
      </c>
      <c r="C11" s="80" t="s">
        <v>17</v>
      </c>
      <c r="D11" s="81" t="s">
        <v>32</v>
      </c>
      <c r="E11" s="82">
        <v>5665870</v>
      </c>
      <c r="F11" s="83" t="s">
        <v>14</v>
      </c>
      <c r="G11" s="84">
        <v>8232</v>
      </c>
      <c r="H11" s="85">
        <v>564</v>
      </c>
      <c r="I11" s="86" t="s">
        <v>19</v>
      </c>
      <c r="J11" s="81">
        <v>41254</v>
      </c>
      <c r="K11" s="87">
        <v>10171</v>
      </c>
      <c r="L11" s="87">
        <v>22748</v>
      </c>
      <c r="M11" s="87">
        <v>-3625</v>
      </c>
      <c r="N11" s="87">
        <v>0</v>
      </c>
      <c r="O11" s="87"/>
      <c r="P11" s="87">
        <v>29294</v>
      </c>
      <c r="Q11" s="88" t="s">
        <v>106</v>
      </c>
      <c r="R11" s="80">
        <v>41326</v>
      </c>
      <c r="S11" s="80">
        <v>41341</v>
      </c>
      <c r="T11" s="87">
        <v>6775</v>
      </c>
      <c r="U11" s="87">
        <v>0</v>
      </c>
      <c r="V11" s="87">
        <v>22748</v>
      </c>
      <c r="W11" s="107">
        <v>-745</v>
      </c>
      <c r="X11" s="87">
        <v>0</v>
      </c>
      <c r="Y11" s="87">
        <v>28778</v>
      </c>
      <c r="Z11" s="87">
        <f>-(P11)</f>
        <v>-29294</v>
      </c>
      <c r="AA11" s="87">
        <v>-516</v>
      </c>
      <c r="AB11" s="80">
        <v>41436</v>
      </c>
      <c r="AC11" s="87">
        <v>1273</v>
      </c>
      <c r="AD11" s="86" t="s">
        <v>89</v>
      </c>
      <c r="AE11" s="149" t="s">
        <v>20</v>
      </c>
      <c r="AG11" s="3"/>
    </row>
    <row r="12" spans="1:33" ht="74.5" thickBot="1" x14ac:dyDescent="0.4">
      <c r="A12" s="203" t="s">
        <v>417</v>
      </c>
      <c r="B12" s="204">
        <v>41445</v>
      </c>
      <c r="C12" s="204" t="s">
        <v>17</v>
      </c>
      <c r="D12" s="205" t="s">
        <v>33</v>
      </c>
      <c r="E12" s="206">
        <v>5793820</v>
      </c>
      <c r="F12" s="207" t="s">
        <v>14</v>
      </c>
      <c r="G12" s="208">
        <v>500</v>
      </c>
      <c r="H12" s="209">
        <v>180</v>
      </c>
      <c r="I12" s="210" t="s">
        <v>19</v>
      </c>
      <c r="J12" s="205">
        <v>41450</v>
      </c>
      <c r="K12" s="211">
        <v>5333</v>
      </c>
      <c r="L12" s="211">
        <v>510</v>
      </c>
      <c r="M12" s="211">
        <v>-121</v>
      </c>
      <c r="N12" s="211">
        <v>0</v>
      </c>
      <c r="O12" s="211"/>
      <c r="P12" s="211">
        <v>5722</v>
      </c>
      <c r="Q12" s="212" t="s">
        <v>108</v>
      </c>
      <c r="R12" s="204">
        <v>41450</v>
      </c>
      <c r="S12" s="204">
        <v>41558</v>
      </c>
      <c r="T12" s="211">
        <v>5722</v>
      </c>
      <c r="U12" s="211">
        <v>2655</v>
      </c>
      <c r="V12" s="211">
        <v>0</v>
      </c>
      <c r="W12" s="211">
        <v>0</v>
      </c>
      <c r="X12" s="211">
        <v>0</v>
      </c>
      <c r="Y12" s="211">
        <v>8377</v>
      </c>
      <c r="Z12" s="211">
        <f>-(P12)</f>
        <v>-5722</v>
      </c>
      <c r="AA12" s="211">
        <v>2655</v>
      </c>
      <c r="AB12" s="204">
        <v>41627</v>
      </c>
      <c r="AC12" s="211">
        <v>2792</v>
      </c>
      <c r="AD12" s="210" t="s">
        <v>91</v>
      </c>
      <c r="AE12" s="213" t="s">
        <v>119</v>
      </c>
      <c r="AG12" s="3"/>
    </row>
    <row r="13" spans="1:33" ht="15" thickBot="1" x14ac:dyDescent="0.4">
      <c r="A13" s="79" t="s">
        <v>416</v>
      </c>
      <c r="B13" s="80">
        <v>41332</v>
      </c>
      <c r="C13" s="80" t="s">
        <v>17</v>
      </c>
      <c r="D13" s="81" t="s">
        <v>21</v>
      </c>
      <c r="E13" s="82">
        <v>5754632</v>
      </c>
      <c r="F13" s="83" t="s">
        <v>12</v>
      </c>
      <c r="G13" s="84">
        <v>231912</v>
      </c>
      <c r="H13" s="85">
        <v>18755</v>
      </c>
      <c r="I13" s="86" t="s">
        <v>19</v>
      </c>
      <c r="J13" s="81">
        <v>41341</v>
      </c>
      <c r="K13" s="402" t="s">
        <v>92</v>
      </c>
      <c r="L13" s="403"/>
      <c r="M13" s="403"/>
      <c r="N13" s="404"/>
      <c r="O13" s="283"/>
      <c r="P13" s="87">
        <v>3244</v>
      </c>
      <c r="Q13" s="88" t="s">
        <v>101</v>
      </c>
      <c r="R13" s="80"/>
      <c r="S13" s="80"/>
      <c r="T13" s="87"/>
      <c r="U13" s="87"/>
      <c r="V13" s="87"/>
      <c r="W13" s="87"/>
      <c r="X13" s="87"/>
      <c r="Y13" s="87"/>
      <c r="Z13" s="87"/>
      <c r="AA13" s="87"/>
      <c r="AB13" s="80"/>
      <c r="AC13" s="87"/>
      <c r="AD13" s="86"/>
      <c r="AE13" s="150" t="s">
        <v>185</v>
      </c>
      <c r="AG13" s="3"/>
    </row>
    <row r="14" spans="1:33" ht="44" thickBot="1" x14ac:dyDescent="0.4">
      <c r="A14" s="79" t="s">
        <v>415</v>
      </c>
      <c r="B14" s="80">
        <v>41400</v>
      </c>
      <c r="C14" s="80" t="s">
        <v>17</v>
      </c>
      <c r="D14" s="81" t="s">
        <v>22</v>
      </c>
      <c r="E14" s="82">
        <v>5777704</v>
      </c>
      <c r="F14" s="83" t="s">
        <v>12</v>
      </c>
      <c r="G14" s="84">
        <v>94668</v>
      </c>
      <c r="H14" s="85">
        <v>7800</v>
      </c>
      <c r="I14" s="86" t="s">
        <v>19</v>
      </c>
      <c r="J14" s="81" t="s">
        <v>23</v>
      </c>
      <c r="K14" s="87">
        <v>13225</v>
      </c>
      <c r="L14" s="87">
        <v>1201</v>
      </c>
      <c r="M14" s="87">
        <v>0</v>
      </c>
      <c r="N14" s="87">
        <v>0</v>
      </c>
      <c r="O14" s="87"/>
      <c r="P14" s="87">
        <v>14426</v>
      </c>
      <c r="Q14" s="88" t="s">
        <v>109</v>
      </c>
      <c r="R14" s="80">
        <v>41598</v>
      </c>
      <c r="S14" s="80">
        <v>41653</v>
      </c>
      <c r="T14" s="87">
        <v>16984</v>
      </c>
      <c r="U14" s="87">
        <v>2558</v>
      </c>
      <c r="V14" s="87">
        <v>1201</v>
      </c>
      <c r="W14" s="87">
        <v>-536</v>
      </c>
      <c r="X14" s="87">
        <v>0</v>
      </c>
      <c r="Y14" s="87">
        <v>16984</v>
      </c>
      <c r="Z14" s="87">
        <v>14426</v>
      </c>
      <c r="AA14" s="87">
        <v>2558</v>
      </c>
      <c r="AB14" s="80">
        <v>41684</v>
      </c>
      <c r="AC14" s="87">
        <v>950</v>
      </c>
      <c r="AD14" s="86" t="s">
        <v>188</v>
      </c>
      <c r="AE14" s="149"/>
      <c r="AG14" s="3"/>
    </row>
    <row r="15" spans="1:33" ht="30" customHeight="1" x14ac:dyDescent="0.35">
      <c r="A15" s="410" t="s">
        <v>414</v>
      </c>
      <c r="B15" s="94">
        <v>41398</v>
      </c>
      <c r="C15" s="94" t="s">
        <v>17</v>
      </c>
      <c r="D15" s="89" t="s">
        <v>35</v>
      </c>
      <c r="E15" s="103">
        <v>5766767</v>
      </c>
      <c r="F15" s="90" t="s">
        <v>11</v>
      </c>
      <c r="G15" s="91">
        <v>30750</v>
      </c>
      <c r="H15" s="92">
        <v>2640</v>
      </c>
      <c r="I15" s="104" t="s">
        <v>19</v>
      </c>
      <c r="J15" s="413">
        <v>41436</v>
      </c>
      <c r="K15" s="385">
        <v>18280</v>
      </c>
      <c r="L15" s="385">
        <v>4362</v>
      </c>
      <c r="M15" s="385">
        <v>-141</v>
      </c>
      <c r="N15" s="385">
        <v>0</v>
      </c>
      <c r="O15" s="281"/>
      <c r="P15" s="385">
        <v>22501</v>
      </c>
      <c r="Q15" s="399" t="s">
        <v>110</v>
      </c>
      <c r="R15" s="387"/>
      <c r="S15" s="387"/>
      <c r="T15" s="385"/>
      <c r="U15" s="385"/>
      <c r="V15" s="385"/>
      <c r="W15" s="385"/>
      <c r="X15" s="385"/>
      <c r="Y15" s="385"/>
      <c r="Z15" s="385"/>
      <c r="AA15" s="385"/>
      <c r="AB15" s="387"/>
      <c r="AC15" s="385"/>
      <c r="AD15" s="362"/>
      <c r="AE15" s="364" t="s">
        <v>185</v>
      </c>
      <c r="AF15" s="354"/>
      <c r="AG15" s="3"/>
    </row>
    <row r="16" spans="1:33" ht="15" thickBot="1" x14ac:dyDescent="0.4">
      <c r="A16" s="412"/>
      <c r="B16" s="100">
        <v>41398</v>
      </c>
      <c r="C16" s="100" t="s">
        <v>17</v>
      </c>
      <c r="D16" s="95" t="s">
        <v>36</v>
      </c>
      <c r="E16" s="105">
        <v>5766766</v>
      </c>
      <c r="F16" s="96" t="s">
        <v>12</v>
      </c>
      <c r="G16" s="97">
        <v>5892</v>
      </c>
      <c r="H16" s="98">
        <v>708</v>
      </c>
      <c r="I16" s="106" t="s">
        <v>19</v>
      </c>
      <c r="J16" s="415"/>
      <c r="K16" s="386"/>
      <c r="L16" s="386"/>
      <c r="M16" s="386"/>
      <c r="N16" s="386"/>
      <c r="O16" s="171"/>
      <c r="P16" s="386"/>
      <c r="Q16" s="401"/>
      <c r="R16" s="389"/>
      <c r="S16" s="389"/>
      <c r="T16" s="386"/>
      <c r="U16" s="386"/>
      <c r="V16" s="386"/>
      <c r="W16" s="386"/>
      <c r="X16" s="386"/>
      <c r="Y16" s="386"/>
      <c r="Z16" s="386"/>
      <c r="AA16" s="386"/>
      <c r="AB16" s="389"/>
      <c r="AC16" s="386"/>
      <c r="AD16" s="363"/>
      <c r="AE16" s="365"/>
      <c r="AF16" s="354"/>
      <c r="AG16" s="3"/>
    </row>
    <row r="17" spans="1:33" ht="29.5" thickBot="1" x14ac:dyDescent="0.4">
      <c r="A17" s="79" t="s">
        <v>413</v>
      </c>
      <c r="B17" s="80">
        <v>41219</v>
      </c>
      <c r="C17" s="80" t="s">
        <v>17</v>
      </c>
      <c r="D17" s="81" t="s">
        <v>54</v>
      </c>
      <c r="E17" s="82">
        <v>5721673</v>
      </c>
      <c r="F17" s="83" t="s">
        <v>12</v>
      </c>
      <c r="G17" s="84">
        <v>330276</v>
      </c>
      <c r="H17" s="85">
        <v>25436</v>
      </c>
      <c r="I17" s="86" t="s">
        <v>19</v>
      </c>
      <c r="J17" s="81">
        <v>41397</v>
      </c>
      <c r="K17" s="87">
        <v>30414</v>
      </c>
      <c r="L17" s="87">
        <v>1949</v>
      </c>
      <c r="M17" s="87">
        <v>-993</v>
      </c>
      <c r="N17" s="87">
        <v>0</v>
      </c>
      <c r="O17" s="87"/>
      <c r="P17" s="87">
        <v>31370</v>
      </c>
      <c r="Q17" s="88" t="s">
        <v>111</v>
      </c>
      <c r="R17" s="80"/>
      <c r="S17" s="80"/>
      <c r="T17" s="87"/>
      <c r="U17" s="87"/>
      <c r="V17" s="87"/>
      <c r="W17" s="87"/>
      <c r="X17" s="87"/>
      <c r="Y17" s="87"/>
      <c r="Z17" s="87"/>
      <c r="AA17" s="87"/>
      <c r="AB17" s="80"/>
      <c r="AC17" s="87"/>
      <c r="AD17" s="86"/>
      <c r="AE17" s="150" t="s">
        <v>185</v>
      </c>
      <c r="AG17" s="3"/>
    </row>
    <row r="18" spans="1:33" ht="141.75" customHeight="1" thickBot="1" x14ac:dyDescent="0.4">
      <c r="A18" s="79" t="s">
        <v>412</v>
      </c>
      <c r="B18" s="80">
        <v>41477</v>
      </c>
      <c r="C18" s="80" t="s">
        <v>17</v>
      </c>
      <c r="D18" s="81" t="s">
        <v>34</v>
      </c>
      <c r="E18" s="82">
        <v>5804651</v>
      </c>
      <c r="F18" s="83" t="s">
        <v>11</v>
      </c>
      <c r="G18" s="84">
        <v>25788</v>
      </c>
      <c r="H18" s="85">
        <v>1680</v>
      </c>
      <c r="I18" s="86" t="s">
        <v>19</v>
      </c>
      <c r="J18" s="81">
        <v>41477</v>
      </c>
      <c r="K18" s="402" t="s">
        <v>93</v>
      </c>
      <c r="L18" s="403"/>
      <c r="M18" s="403"/>
      <c r="N18" s="404"/>
      <c r="O18" s="283"/>
      <c r="P18" s="87">
        <v>400</v>
      </c>
      <c r="Q18" s="88" t="s">
        <v>112</v>
      </c>
      <c r="R18" s="80">
        <v>41478</v>
      </c>
      <c r="S18" s="80"/>
      <c r="T18" s="87"/>
      <c r="U18" s="87"/>
      <c r="V18" s="87"/>
      <c r="W18" s="87"/>
      <c r="X18" s="87"/>
      <c r="Y18" s="87"/>
      <c r="Z18" s="87"/>
      <c r="AA18" s="87"/>
      <c r="AB18" s="80"/>
      <c r="AC18" s="87"/>
      <c r="AD18" s="86" t="s">
        <v>184</v>
      </c>
      <c r="AE18" s="149" t="s">
        <v>118</v>
      </c>
      <c r="AG18" s="3"/>
    </row>
    <row r="19" spans="1:33" ht="210" customHeight="1" x14ac:dyDescent="0.35">
      <c r="A19" s="410" t="s">
        <v>411</v>
      </c>
      <c r="B19" s="94">
        <v>41110</v>
      </c>
      <c r="C19" s="94" t="s">
        <v>17</v>
      </c>
      <c r="D19" s="89" t="s">
        <v>57</v>
      </c>
      <c r="E19" s="103">
        <v>5685553</v>
      </c>
      <c r="F19" s="90" t="s">
        <v>12</v>
      </c>
      <c r="G19" s="91">
        <v>325104</v>
      </c>
      <c r="H19" s="92">
        <v>26400</v>
      </c>
      <c r="I19" s="104" t="s">
        <v>19</v>
      </c>
      <c r="J19" s="413">
        <v>41432</v>
      </c>
      <c r="K19" s="385">
        <v>28941</v>
      </c>
      <c r="L19" s="385">
        <v>11700</v>
      </c>
      <c r="M19" s="385">
        <v>-591</v>
      </c>
      <c r="N19" s="385">
        <v>0</v>
      </c>
      <c r="O19" s="281"/>
      <c r="P19" s="385">
        <v>40050</v>
      </c>
      <c r="Q19" s="399" t="s">
        <v>113</v>
      </c>
      <c r="R19" s="387"/>
      <c r="S19" s="387"/>
      <c r="T19" s="385"/>
      <c r="U19" s="385"/>
      <c r="V19" s="385"/>
      <c r="W19" s="385"/>
      <c r="X19" s="385"/>
      <c r="Y19" s="385"/>
      <c r="Z19" s="385"/>
      <c r="AA19" s="385"/>
      <c r="AB19" s="387"/>
      <c r="AC19" s="385"/>
      <c r="AD19" s="362"/>
      <c r="AE19" s="364" t="s">
        <v>185</v>
      </c>
      <c r="AF19" s="354"/>
      <c r="AG19" s="3"/>
    </row>
    <row r="20" spans="1:33" x14ac:dyDescent="0.35">
      <c r="A20" s="411"/>
      <c r="B20" s="26">
        <v>41324</v>
      </c>
      <c r="C20" s="33" t="s">
        <v>17</v>
      </c>
      <c r="D20" s="26" t="s">
        <v>58</v>
      </c>
      <c r="E20" s="28">
        <v>5752101</v>
      </c>
      <c r="F20" s="29" t="s">
        <v>12</v>
      </c>
      <c r="G20" s="30">
        <v>120960</v>
      </c>
      <c r="H20" s="31">
        <v>9864</v>
      </c>
      <c r="I20" s="32" t="s">
        <v>19</v>
      </c>
      <c r="J20" s="414"/>
      <c r="K20" s="390"/>
      <c r="L20" s="390"/>
      <c r="M20" s="390"/>
      <c r="N20" s="390"/>
      <c r="O20" s="282"/>
      <c r="P20" s="390"/>
      <c r="Q20" s="400"/>
      <c r="R20" s="388"/>
      <c r="S20" s="388"/>
      <c r="T20" s="390"/>
      <c r="U20" s="390"/>
      <c r="V20" s="390"/>
      <c r="W20" s="390"/>
      <c r="X20" s="390"/>
      <c r="Y20" s="390"/>
      <c r="Z20" s="390"/>
      <c r="AA20" s="390"/>
      <c r="AB20" s="388"/>
      <c r="AC20" s="390"/>
      <c r="AD20" s="391"/>
      <c r="AE20" s="384"/>
      <c r="AF20" s="354"/>
      <c r="AG20" s="3"/>
    </row>
    <row r="21" spans="1:33" ht="29" x14ac:dyDescent="0.35">
      <c r="A21" s="411"/>
      <c r="B21" s="26">
        <v>41324</v>
      </c>
      <c r="C21" s="33" t="s">
        <v>17</v>
      </c>
      <c r="D21" s="26" t="s">
        <v>59</v>
      </c>
      <c r="E21" s="28">
        <v>5752102</v>
      </c>
      <c r="F21" s="29" t="s">
        <v>12</v>
      </c>
      <c r="G21" s="30">
        <v>19788</v>
      </c>
      <c r="H21" s="31">
        <v>2184</v>
      </c>
      <c r="I21" s="32" t="s">
        <v>19</v>
      </c>
      <c r="J21" s="414"/>
      <c r="K21" s="390"/>
      <c r="L21" s="390"/>
      <c r="M21" s="390"/>
      <c r="N21" s="390"/>
      <c r="O21" s="282"/>
      <c r="P21" s="390"/>
      <c r="Q21" s="400"/>
      <c r="R21" s="388"/>
      <c r="S21" s="388"/>
      <c r="T21" s="390"/>
      <c r="U21" s="390"/>
      <c r="V21" s="390"/>
      <c r="W21" s="390"/>
      <c r="X21" s="390"/>
      <c r="Y21" s="390"/>
      <c r="Z21" s="390"/>
      <c r="AA21" s="390"/>
      <c r="AB21" s="388"/>
      <c r="AC21" s="390"/>
      <c r="AD21" s="391"/>
      <c r="AE21" s="384"/>
      <c r="AF21" s="354"/>
      <c r="AG21" s="3"/>
    </row>
    <row r="22" spans="1:33" ht="15" thickBot="1" x14ac:dyDescent="0.4">
      <c r="A22" s="412"/>
      <c r="B22" s="95">
        <v>41324</v>
      </c>
      <c r="C22" s="100" t="s">
        <v>17</v>
      </c>
      <c r="D22" s="95" t="s">
        <v>55</v>
      </c>
      <c r="E22" s="105">
        <v>5752104</v>
      </c>
      <c r="F22" s="96" t="s">
        <v>12</v>
      </c>
      <c r="G22" s="97">
        <v>0</v>
      </c>
      <c r="H22" s="98">
        <v>180</v>
      </c>
      <c r="I22" s="106" t="s">
        <v>19</v>
      </c>
      <c r="J22" s="415"/>
      <c r="K22" s="386"/>
      <c r="L22" s="386"/>
      <c r="M22" s="386"/>
      <c r="N22" s="386"/>
      <c r="O22" s="171"/>
      <c r="P22" s="386"/>
      <c r="Q22" s="401"/>
      <c r="R22" s="389"/>
      <c r="S22" s="389"/>
      <c r="T22" s="386"/>
      <c r="U22" s="386"/>
      <c r="V22" s="386"/>
      <c r="W22" s="386"/>
      <c r="X22" s="386"/>
      <c r="Y22" s="386"/>
      <c r="Z22" s="386"/>
      <c r="AA22" s="386"/>
      <c r="AB22" s="389"/>
      <c r="AC22" s="386"/>
      <c r="AD22" s="363"/>
      <c r="AE22" s="365"/>
      <c r="AF22" s="354"/>
      <c r="AG22" s="3"/>
    </row>
    <row r="23" spans="1:33" ht="45" customHeight="1" x14ac:dyDescent="0.35">
      <c r="A23" s="416" t="s">
        <v>410</v>
      </c>
      <c r="B23" s="46">
        <v>41212</v>
      </c>
      <c r="C23" s="47" t="s">
        <v>17</v>
      </c>
      <c r="D23" s="89" t="s">
        <v>76</v>
      </c>
      <c r="E23" s="68" t="s">
        <v>87</v>
      </c>
      <c r="F23" s="50" t="s">
        <v>14</v>
      </c>
      <c r="G23" s="63">
        <v>174843</v>
      </c>
      <c r="H23" s="64">
        <v>17426</v>
      </c>
      <c r="I23" s="53" t="s">
        <v>19</v>
      </c>
      <c r="J23" s="419">
        <v>41299</v>
      </c>
      <c r="K23" s="405">
        <v>86091</v>
      </c>
      <c r="L23" s="405">
        <v>19877</v>
      </c>
      <c r="M23" s="405">
        <v>-1792</v>
      </c>
      <c r="N23" s="405">
        <v>0</v>
      </c>
      <c r="O23" s="284"/>
      <c r="P23" s="405">
        <v>104176</v>
      </c>
      <c r="Q23" s="443" t="s">
        <v>114</v>
      </c>
      <c r="R23" s="378"/>
      <c r="S23" s="378"/>
      <c r="T23" s="381"/>
      <c r="U23" s="381"/>
      <c r="V23" s="175"/>
      <c r="W23" s="381"/>
      <c r="X23" s="381"/>
      <c r="Y23" s="381"/>
      <c r="Z23" s="381"/>
      <c r="AA23" s="381"/>
      <c r="AB23" s="427"/>
      <c r="AC23" s="381"/>
      <c r="AD23" s="430"/>
      <c r="AE23" s="424" t="s">
        <v>238</v>
      </c>
      <c r="AF23" s="354"/>
      <c r="AG23" s="3"/>
    </row>
    <row r="24" spans="1:33" ht="29" x14ac:dyDescent="0.35">
      <c r="A24" s="417"/>
      <c r="B24" s="18">
        <v>41212</v>
      </c>
      <c r="C24" s="15" t="s">
        <v>17</v>
      </c>
      <c r="D24" s="26" t="s">
        <v>77</v>
      </c>
      <c r="E24" s="9">
        <v>5740221</v>
      </c>
      <c r="F24" s="10" t="s">
        <v>12</v>
      </c>
      <c r="G24" s="19">
        <v>3228</v>
      </c>
      <c r="H24" s="20">
        <v>469</v>
      </c>
      <c r="I24" s="13" t="s">
        <v>19</v>
      </c>
      <c r="J24" s="420"/>
      <c r="K24" s="406"/>
      <c r="L24" s="406"/>
      <c r="M24" s="406"/>
      <c r="N24" s="406"/>
      <c r="O24" s="285"/>
      <c r="P24" s="406"/>
      <c r="Q24" s="444"/>
      <c r="R24" s="379"/>
      <c r="S24" s="379"/>
      <c r="T24" s="382"/>
      <c r="U24" s="382"/>
      <c r="V24" s="176"/>
      <c r="W24" s="382"/>
      <c r="X24" s="382"/>
      <c r="Y24" s="382"/>
      <c r="Z24" s="382"/>
      <c r="AA24" s="382"/>
      <c r="AB24" s="428"/>
      <c r="AC24" s="382"/>
      <c r="AD24" s="431"/>
      <c r="AE24" s="425"/>
      <c r="AF24" s="354"/>
      <c r="AG24" s="3"/>
    </row>
    <row r="25" spans="1:33" ht="29" x14ac:dyDescent="0.35">
      <c r="A25" s="417"/>
      <c r="B25" s="18">
        <v>41212</v>
      </c>
      <c r="C25" s="15" t="s">
        <v>17</v>
      </c>
      <c r="D25" s="26" t="s">
        <v>81</v>
      </c>
      <c r="E25" s="9">
        <v>5719388</v>
      </c>
      <c r="F25" s="10" t="s">
        <v>12</v>
      </c>
      <c r="G25" s="19">
        <v>22716</v>
      </c>
      <c r="H25" s="20">
        <v>2202</v>
      </c>
      <c r="I25" s="13" t="s">
        <v>19</v>
      </c>
      <c r="J25" s="420"/>
      <c r="K25" s="406"/>
      <c r="L25" s="406"/>
      <c r="M25" s="406"/>
      <c r="N25" s="406"/>
      <c r="O25" s="285"/>
      <c r="P25" s="406"/>
      <c r="Q25" s="444"/>
      <c r="R25" s="379"/>
      <c r="S25" s="379"/>
      <c r="T25" s="382"/>
      <c r="U25" s="382"/>
      <c r="V25" s="176"/>
      <c r="W25" s="382"/>
      <c r="X25" s="382"/>
      <c r="Y25" s="382"/>
      <c r="Z25" s="382"/>
      <c r="AA25" s="382"/>
      <c r="AB25" s="428"/>
      <c r="AC25" s="382"/>
      <c r="AD25" s="431"/>
      <c r="AE25" s="425"/>
      <c r="AF25" s="354"/>
      <c r="AG25" s="3"/>
    </row>
    <row r="26" spans="1:33" ht="29" x14ac:dyDescent="0.35">
      <c r="A26" s="417"/>
      <c r="B26" s="18">
        <v>41212</v>
      </c>
      <c r="C26" s="15" t="s">
        <v>17</v>
      </c>
      <c r="D26" s="26" t="s">
        <v>86</v>
      </c>
      <c r="E26" s="9">
        <v>5719405</v>
      </c>
      <c r="F26" s="10" t="s">
        <v>14</v>
      </c>
      <c r="G26" s="19">
        <v>250</v>
      </c>
      <c r="H26" s="20">
        <v>414</v>
      </c>
      <c r="I26" s="13" t="s">
        <v>19</v>
      </c>
      <c r="J26" s="420"/>
      <c r="K26" s="406"/>
      <c r="L26" s="406"/>
      <c r="M26" s="406"/>
      <c r="N26" s="406"/>
      <c r="O26" s="285"/>
      <c r="P26" s="406"/>
      <c r="Q26" s="444"/>
      <c r="R26" s="379"/>
      <c r="S26" s="379"/>
      <c r="T26" s="382"/>
      <c r="U26" s="382"/>
      <c r="V26" s="176"/>
      <c r="W26" s="382"/>
      <c r="X26" s="382"/>
      <c r="Y26" s="382"/>
      <c r="Z26" s="382"/>
      <c r="AA26" s="382"/>
      <c r="AB26" s="428"/>
      <c r="AC26" s="382"/>
      <c r="AD26" s="431"/>
      <c r="AE26" s="425"/>
      <c r="AF26" s="354"/>
      <c r="AG26" s="3"/>
    </row>
    <row r="27" spans="1:33" ht="29" x14ac:dyDescent="0.35">
      <c r="A27" s="417"/>
      <c r="B27" s="18">
        <v>41212</v>
      </c>
      <c r="C27" s="15" t="s">
        <v>17</v>
      </c>
      <c r="D27" s="26" t="s">
        <v>56</v>
      </c>
      <c r="E27" s="9">
        <v>5719389</v>
      </c>
      <c r="F27" s="10" t="s">
        <v>14</v>
      </c>
      <c r="G27" s="19">
        <v>840</v>
      </c>
      <c r="H27" s="20">
        <v>156</v>
      </c>
      <c r="I27" s="13" t="s">
        <v>19</v>
      </c>
      <c r="J27" s="420"/>
      <c r="K27" s="406"/>
      <c r="L27" s="406"/>
      <c r="M27" s="406"/>
      <c r="N27" s="406"/>
      <c r="O27" s="285"/>
      <c r="P27" s="406"/>
      <c r="Q27" s="444"/>
      <c r="R27" s="379"/>
      <c r="S27" s="379"/>
      <c r="T27" s="382"/>
      <c r="U27" s="382"/>
      <c r="V27" s="176"/>
      <c r="W27" s="382"/>
      <c r="X27" s="382"/>
      <c r="Y27" s="382"/>
      <c r="Z27" s="382"/>
      <c r="AA27" s="382"/>
      <c r="AB27" s="428"/>
      <c r="AC27" s="382"/>
      <c r="AD27" s="431"/>
      <c r="AE27" s="425"/>
      <c r="AF27" s="354"/>
      <c r="AG27" s="3"/>
    </row>
    <row r="28" spans="1:33" ht="29" x14ac:dyDescent="0.35">
      <c r="A28" s="417"/>
      <c r="B28" s="18">
        <v>41212</v>
      </c>
      <c r="C28" s="15" t="s">
        <v>17</v>
      </c>
      <c r="D28" s="26" t="s">
        <v>80</v>
      </c>
      <c r="E28" s="9">
        <v>5719398</v>
      </c>
      <c r="F28" s="10" t="s">
        <v>12</v>
      </c>
      <c r="G28" s="19">
        <v>584028</v>
      </c>
      <c r="H28" s="20">
        <v>49656</v>
      </c>
      <c r="I28" s="13" t="s">
        <v>19</v>
      </c>
      <c r="J28" s="420"/>
      <c r="K28" s="406"/>
      <c r="L28" s="406"/>
      <c r="M28" s="406"/>
      <c r="N28" s="406"/>
      <c r="O28" s="285"/>
      <c r="P28" s="406"/>
      <c r="Q28" s="444"/>
      <c r="R28" s="379"/>
      <c r="S28" s="379"/>
      <c r="T28" s="382"/>
      <c r="U28" s="382"/>
      <c r="V28" s="176"/>
      <c r="W28" s="382"/>
      <c r="X28" s="382"/>
      <c r="Y28" s="382"/>
      <c r="Z28" s="382"/>
      <c r="AA28" s="382"/>
      <c r="AB28" s="428"/>
      <c r="AC28" s="382"/>
      <c r="AD28" s="431"/>
      <c r="AE28" s="425"/>
      <c r="AF28" s="354"/>
      <c r="AG28" s="3"/>
    </row>
    <row r="29" spans="1:33" ht="29" x14ac:dyDescent="0.35">
      <c r="A29" s="417"/>
      <c r="B29" s="18">
        <v>41212</v>
      </c>
      <c r="C29" s="15" t="s">
        <v>17</v>
      </c>
      <c r="D29" s="26" t="s">
        <v>79</v>
      </c>
      <c r="E29" s="9">
        <v>5719404</v>
      </c>
      <c r="F29" s="10" t="s">
        <v>12</v>
      </c>
      <c r="G29" s="19">
        <v>2172</v>
      </c>
      <c r="H29" s="20">
        <v>1104</v>
      </c>
      <c r="I29" s="13" t="s">
        <v>19</v>
      </c>
      <c r="J29" s="420"/>
      <c r="K29" s="406"/>
      <c r="L29" s="406"/>
      <c r="M29" s="406"/>
      <c r="N29" s="406"/>
      <c r="O29" s="285"/>
      <c r="P29" s="406"/>
      <c r="Q29" s="444"/>
      <c r="R29" s="379"/>
      <c r="S29" s="379"/>
      <c r="T29" s="382"/>
      <c r="U29" s="382"/>
      <c r="V29" s="176"/>
      <c r="W29" s="382"/>
      <c r="X29" s="382"/>
      <c r="Y29" s="382"/>
      <c r="Z29" s="382"/>
      <c r="AA29" s="382"/>
      <c r="AB29" s="428"/>
      <c r="AC29" s="382"/>
      <c r="AD29" s="431"/>
      <c r="AE29" s="425"/>
      <c r="AF29" s="354"/>
      <c r="AG29" s="3"/>
    </row>
    <row r="30" spans="1:33" ht="29" x14ac:dyDescent="0.35">
      <c r="A30" s="417"/>
      <c r="B30" s="18">
        <v>41212</v>
      </c>
      <c r="C30" s="15" t="s">
        <v>17</v>
      </c>
      <c r="D30" s="26" t="s">
        <v>78</v>
      </c>
      <c r="E30" s="9">
        <v>5719395</v>
      </c>
      <c r="F30" s="10" t="s">
        <v>12</v>
      </c>
      <c r="G30" s="19">
        <v>39168</v>
      </c>
      <c r="H30" s="20">
        <v>3649</v>
      </c>
      <c r="I30" s="13" t="s">
        <v>19</v>
      </c>
      <c r="J30" s="420"/>
      <c r="K30" s="406"/>
      <c r="L30" s="406"/>
      <c r="M30" s="406"/>
      <c r="N30" s="406"/>
      <c r="O30" s="285"/>
      <c r="P30" s="406"/>
      <c r="Q30" s="444"/>
      <c r="R30" s="379"/>
      <c r="S30" s="379"/>
      <c r="T30" s="382"/>
      <c r="U30" s="382"/>
      <c r="V30" s="176"/>
      <c r="W30" s="382"/>
      <c r="X30" s="382"/>
      <c r="Y30" s="382"/>
      <c r="Z30" s="382"/>
      <c r="AA30" s="382"/>
      <c r="AB30" s="428"/>
      <c r="AC30" s="382"/>
      <c r="AD30" s="431"/>
      <c r="AE30" s="425"/>
      <c r="AF30" s="354"/>
      <c r="AG30" s="3"/>
    </row>
    <row r="31" spans="1:33" ht="29.5" thickBot="1" x14ac:dyDescent="0.4">
      <c r="A31" s="418"/>
      <c r="B31" s="54">
        <v>41212</v>
      </c>
      <c r="C31" s="55" t="s">
        <v>17</v>
      </c>
      <c r="D31" s="95" t="s">
        <v>85</v>
      </c>
      <c r="E31" s="57">
        <v>5740219</v>
      </c>
      <c r="F31" s="58" t="s">
        <v>12</v>
      </c>
      <c r="G31" s="66">
        <v>1356</v>
      </c>
      <c r="H31" s="67">
        <v>272</v>
      </c>
      <c r="I31" s="61" t="s">
        <v>19</v>
      </c>
      <c r="J31" s="421"/>
      <c r="K31" s="407"/>
      <c r="L31" s="407"/>
      <c r="M31" s="407"/>
      <c r="N31" s="407"/>
      <c r="O31" s="286"/>
      <c r="P31" s="407"/>
      <c r="Q31" s="445"/>
      <c r="R31" s="380"/>
      <c r="S31" s="380"/>
      <c r="T31" s="383"/>
      <c r="U31" s="383"/>
      <c r="V31" s="177"/>
      <c r="W31" s="383"/>
      <c r="X31" s="383"/>
      <c r="Y31" s="383"/>
      <c r="Z31" s="383"/>
      <c r="AA31" s="383"/>
      <c r="AB31" s="429"/>
      <c r="AC31" s="383"/>
      <c r="AD31" s="432"/>
      <c r="AE31" s="426"/>
      <c r="AF31" s="354"/>
      <c r="AG31" s="3"/>
    </row>
    <row r="32" spans="1:33" ht="74.5" thickBot="1" x14ac:dyDescent="0.4">
      <c r="A32" s="203" t="s">
        <v>409</v>
      </c>
      <c r="B32" s="204">
        <v>41445</v>
      </c>
      <c r="C32" s="204" t="s">
        <v>17</v>
      </c>
      <c r="D32" s="205" t="s">
        <v>62</v>
      </c>
      <c r="E32" s="206">
        <v>5793820</v>
      </c>
      <c r="F32" s="207" t="s">
        <v>14</v>
      </c>
      <c r="G32" s="208">
        <v>300</v>
      </c>
      <c r="H32" s="209">
        <v>340</v>
      </c>
      <c r="I32" s="210" t="s">
        <v>19</v>
      </c>
      <c r="J32" s="205">
        <v>41450</v>
      </c>
      <c r="K32" s="211">
        <v>5333</v>
      </c>
      <c r="L32" s="211">
        <v>510</v>
      </c>
      <c r="M32" s="211">
        <v>-121</v>
      </c>
      <c r="N32" s="211">
        <v>0</v>
      </c>
      <c r="O32" s="211"/>
      <c r="P32" s="211">
        <v>5722</v>
      </c>
      <c r="Q32" s="212" t="s">
        <v>115</v>
      </c>
      <c r="R32" s="204">
        <v>41508</v>
      </c>
      <c r="S32" s="204">
        <v>41558</v>
      </c>
      <c r="T32" s="211">
        <v>7452</v>
      </c>
      <c r="U32" s="211">
        <v>0</v>
      </c>
      <c r="V32" s="211">
        <v>925</v>
      </c>
      <c r="W32" s="211">
        <v>0</v>
      </c>
      <c r="X32" s="211">
        <v>0</v>
      </c>
      <c r="Y32" s="211">
        <v>8377</v>
      </c>
      <c r="Z32" s="211">
        <v>5722</v>
      </c>
      <c r="AA32" s="211">
        <v>2655</v>
      </c>
      <c r="AB32" s="204">
        <v>41627</v>
      </c>
      <c r="AC32" s="211">
        <v>2792</v>
      </c>
      <c r="AD32" s="210" t="s">
        <v>188</v>
      </c>
      <c r="AE32" s="213"/>
      <c r="AF32" s="165"/>
      <c r="AG32" s="3"/>
    </row>
    <row r="33" spans="1:33" ht="44" thickBot="1" x14ac:dyDescent="0.4">
      <c r="A33" s="79" t="s">
        <v>408</v>
      </c>
      <c r="B33" s="80">
        <v>41358</v>
      </c>
      <c r="C33" s="80" t="s">
        <v>17</v>
      </c>
      <c r="D33" s="81" t="s">
        <v>24</v>
      </c>
      <c r="E33" s="82">
        <v>5763160</v>
      </c>
      <c r="F33" s="83" t="s">
        <v>14</v>
      </c>
      <c r="G33" s="84">
        <v>130422</v>
      </c>
      <c r="H33" s="85">
        <v>9198</v>
      </c>
      <c r="I33" s="86" t="s">
        <v>72</v>
      </c>
      <c r="J33" s="81">
        <v>41439</v>
      </c>
      <c r="K33" s="402" t="s">
        <v>92</v>
      </c>
      <c r="L33" s="403"/>
      <c r="M33" s="403"/>
      <c r="N33" s="404"/>
      <c r="O33" s="283"/>
      <c r="P33" s="87">
        <v>11814</v>
      </c>
      <c r="Q33" s="88" t="s">
        <v>116</v>
      </c>
      <c r="R33" s="80"/>
      <c r="S33" s="80"/>
      <c r="T33" s="87"/>
      <c r="U33" s="87"/>
      <c r="V33" s="87"/>
      <c r="W33" s="87"/>
      <c r="X33" s="87"/>
      <c r="Y33" s="87"/>
      <c r="Z33" s="87"/>
      <c r="AA33" s="87"/>
      <c r="AB33" s="80"/>
      <c r="AC33" s="87"/>
      <c r="AD33" s="86"/>
      <c r="AE33" s="149" t="s">
        <v>96</v>
      </c>
      <c r="AG33" s="3"/>
    </row>
    <row r="34" spans="1:33" ht="29.5" thickBot="1" x14ac:dyDescent="0.4">
      <c r="A34" s="79" t="s">
        <v>407</v>
      </c>
      <c r="B34" s="80">
        <v>41405</v>
      </c>
      <c r="C34" s="80" t="s">
        <v>17</v>
      </c>
      <c r="D34" s="81" t="s">
        <v>60</v>
      </c>
      <c r="E34" s="82">
        <v>5779965</v>
      </c>
      <c r="F34" s="83" t="s">
        <v>11</v>
      </c>
      <c r="G34" s="84">
        <v>23664</v>
      </c>
      <c r="H34" s="85">
        <v>1988</v>
      </c>
      <c r="I34" s="86" t="s">
        <v>72</v>
      </c>
      <c r="J34" s="81">
        <v>41439</v>
      </c>
      <c r="K34" s="402" t="s">
        <v>92</v>
      </c>
      <c r="L34" s="403"/>
      <c r="M34" s="403"/>
      <c r="N34" s="404"/>
      <c r="O34" s="283"/>
      <c r="P34" s="87">
        <v>9336</v>
      </c>
      <c r="Q34" s="88" t="s">
        <v>117</v>
      </c>
      <c r="R34" s="80"/>
      <c r="S34" s="80"/>
      <c r="T34" s="87"/>
      <c r="U34" s="87"/>
      <c r="V34" s="87"/>
      <c r="W34" s="87"/>
      <c r="X34" s="87"/>
      <c r="Y34" s="87"/>
      <c r="Z34" s="87"/>
      <c r="AA34" s="87"/>
      <c r="AB34" s="80"/>
      <c r="AC34" s="87"/>
      <c r="AD34" s="86"/>
      <c r="AE34" s="149" t="s">
        <v>97</v>
      </c>
      <c r="AG34" s="3"/>
    </row>
    <row r="35" spans="1:33" ht="30" customHeight="1" thickBot="1" x14ac:dyDescent="0.4">
      <c r="A35" s="79" t="s">
        <v>406</v>
      </c>
      <c r="B35" s="80">
        <v>41415</v>
      </c>
      <c r="C35" s="80" t="s">
        <v>17</v>
      </c>
      <c r="D35" s="81" t="s">
        <v>61</v>
      </c>
      <c r="E35" s="82">
        <v>5782943</v>
      </c>
      <c r="F35" s="83" t="s">
        <v>13</v>
      </c>
      <c r="G35" s="84">
        <v>22915206</v>
      </c>
      <c r="H35" s="85">
        <v>1465390</v>
      </c>
      <c r="I35" s="86" t="s">
        <v>19</v>
      </c>
      <c r="J35" s="81"/>
      <c r="K35" s="87"/>
      <c r="L35" s="87"/>
      <c r="M35" s="87"/>
      <c r="N35" s="87"/>
      <c r="O35" s="87"/>
      <c r="P35" s="87"/>
      <c r="Q35" s="88"/>
      <c r="R35" s="80"/>
      <c r="S35" s="80"/>
      <c r="T35" s="87"/>
      <c r="U35" s="87"/>
      <c r="V35" s="87"/>
      <c r="W35" s="87"/>
      <c r="X35" s="87"/>
      <c r="Y35" s="87"/>
      <c r="Z35" s="87"/>
      <c r="AA35" s="87"/>
      <c r="AB35" s="80"/>
      <c r="AC35" s="87"/>
      <c r="AD35" s="86"/>
      <c r="AE35" s="149" t="s">
        <v>98</v>
      </c>
      <c r="AG35" s="3"/>
    </row>
    <row r="36" spans="1:33" ht="27" customHeight="1" x14ac:dyDescent="0.35">
      <c r="A36" s="410" t="s">
        <v>405</v>
      </c>
      <c r="B36" s="387">
        <v>41064</v>
      </c>
      <c r="C36" s="387" t="s">
        <v>17</v>
      </c>
      <c r="D36" s="89" t="s">
        <v>95</v>
      </c>
      <c r="E36" s="422">
        <v>5670257</v>
      </c>
      <c r="F36" s="90" t="s">
        <v>13</v>
      </c>
      <c r="G36" s="91">
        <v>4198152</v>
      </c>
      <c r="H36" s="92">
        <v>287976</v>
      </c>
      <c r="I36" s="362" t="s">
        <v>19</v>
      </c>
      <c r="J36" s="89"/>
      <c r="K36" s="93"/>
      <c r="L36" s="93"/>
      <c r="M36" s="93"/>
      <c r="N36" s="93"/>
      <c r="O36" s="93"/>
      <c r="P36" s="93"/>
      <c r="Q36" s="185"/>
      <c r="R36" s="94"/>
      <c r="S36" s="94"/>
      <c r="T36" s="93"/>
      <c r="U36" s="93"/>
      <c r="V36" s="93"/>
      <c r="W36" s="93"/>
      <c r="X36" s="93"/>
      <c r="Y36" s="93"/>
      <c r="Z36" s="93"/>
      <c r="AA36" s="93"/>
      <c r="AB36" s="94"/>
      <c r="AC36" s="93"/>
      <c r="AD36" s="104"/>
      <c r="AE36" s="364" t="s">
        <v>99</v>
      </c>
      <c r="AG36" s="3"/>
    </row>
    <row r="37" spans="1:33" ht="29.5" thickBot="1" x14ac:dyDescent="0.4">
      <c r="A37" s="412"/>
      <c r="B37" s="389"/>
      <c r="C37" s="389"/>
      <c r="D37" s="95" t="s">
        <v>94</v>
      </c>
      <c r="E37" s="423"/>
      <c r="F37" s="96" t="s">
        <v>12</v>
      </c>
      <c r="G37" s="97">
        <v>406668</v>
      </c>
      <c r="H37" s="98">
        <v>33600</v>
      </c>
      <c r="I37" s="363"/>
      <c r="J37" s="95"/>
      <c r="K37" s="99"/>
      <c r="L37" s="99"/>
      <c r="M37" s="99"/>
      <c r="N37" s="99"/>
      <c r="O37" s="99"/>
      <c r="P37" s="99"/>
      <c r="Q37" s="186"/>
      <c r="R37" s="100"/>
      <c r="S37" s="100"/>
      <c r="T37" s="99"/>
      <c r="U37" s="99"/>
      <c r="V37" s="99"/>
      <c r="W37" s="99"/>
      <c r="X37" s="99"/>
      <c r="Y37" s="99"/>
      <c r="Z37" s="99"/>
      <c r="AA37" s="99"/>
      <c r="AB37" s="100"/>
      <c r="AC37" s="99"/>
      <c r="AD37" s="106"/>
      <c r="AE37" s="365"/>
      <c r="AG37" s="3"/>
    </row>
    <row r="38" spans="1:33" ht="29.5" thickBot="1" x14ac:dyDescent="0.4">
      <c r="A38" s="410" t="s">
        <v>404</v>
      </c>
      <c r="B38" s="94">
        <v>41558</v>
      </c>
      <c r="C38" s="94" t="s">
        <v>17</v>
      </c>
      <c r="D38" s="89" t="s">
        <v>39</v>
      </c>
      <c r="E38" s="103">
        <v>5835293</v>
      </c>
      <c r="F38" s="90" t="s">
        <v>11</v>
      </c>
      <c r="G38" s="91">
        <v>10104</v>
      </c>
      <c r="H38" s="92">
        <v>780</v>
      </c>
      <c r="I38" s="104" t="s">
        <v>19</v>
      </c>
      <c r="J38" s="89">
        <v>41597</v>
      </c>
      <c r="K38" s="434" t="s">
        <v>92</v>
      </c>
      <c r="L38" s="435"/>
      <c r="M38" s="435"/>
      <c r="N38" s="435"/>
      <c r="O38" s="435"/>
      <c r="P38" s="436"/>
      <c r="Q38" s="185" t="s">
        <v>189</v>
      </c>
      <c r="R38" s="94"/>
      <c r="S38" s="94"/>
      <c r="T38" s="93"/>
      <c r="U38" s="93"/>
      <c r="V38" s="93"/>
      <c r="W38" s="93"/>
      <c r="X38" s="93"/>
      <c r="Y38" s="93"/>
      <c r="Z38" s="93"/>
      <c r="AA38" s="93"/>
      <c r="AB38" s="94"/>
      <c r="AC38" s="93"/>
      <c r="AD38" s="104"/>
      <c r="AE38" s="364" t="s">
        <v>185</v>
      </c>
      <c r="AG38" s="3"/>
    </row>
    <row r="39" spans="1:33" ht="29.5" thickBot="1" x14ac:dyDescent="0.4">
      <c r="A39" s="433"/>
      <c r="B39" s="124">
        <v>41558</v>
      </c>
      <c r="C39" s="124" t="s">
        <v>17</v>
      </c>
      <c r="D39" s="125" t="s">
        <v>38</v>
      </c>
      <c r="E39" s="126">
        <v>5835292</v>
      </c>
      <c r="F39" s="127" t="s">
        <v>11</v>
      </c>
      <c r="G39" s="128">
        <v>21018</v>
      </c>
      <c r="H39" s="129">
        <v>1764</v>
      </c>
      <c r="I39" s="130" t="s">
        <v>19</v>
      </c>
      <c r="J39" s="125">
        <v>41597</v>
      </c>
      <c r="K39" s="437" t="s">
        <v>92</v>
      </c>
      <c r="L39" s="438"/>
      <c r="M39" s="438"/>
      <c r="N39" s="438"/>
      <c r="O39" s="438"/>
      <c r="P39" s="439"/>
      <c r="Q39" s="185" t="s">
        <v>189</v>
      </c>
      <c r="R39" s="124"/>
      <c r="S39" s="124"/>
      <c r="T39" s="131"/>
      <c r="U39" s="131"/>
      <c r="V39" s="131"/>
      <c r="W39" s="131"/>
      <c r="X39" s="131"/>
      <c r="Y39" s="131"/>
      <c r="Z39" s="131"/>
      <c r="AA39" s="131"/>
      <c r="AB39" s="124"/>
      <c r="AC39" s="131"/>
      <c r="AD39" s="130"/>
      <c r="AE39" s="365"/>
      <c r="AG39" s="3"/>
    </row>
    <row r="40" spans="1:33" ht="87" x14ac:dyDescent="0.35">
      <c r="A40" s="416" t="s">
        <v>403</v>
      </c>
      <c r="B40" s="46">
        <v>41583</v>
      </c>
      <c r="C40" s="47" t="s">
        <v>17</v>
      </c>
      <c r="D40" s="89" t="s">
        <v>40</v>
      </c>
      <c r="E40" s="49">
        <v>5844355</v>
      </c>
      <c r="F40" s="50" t="s">
        <v>12</v>
      </c>
      <c r="G40" s="51">
        <v>589428</v>
      </c>
      <c r="H40" s="52">
        <v>62988</v>
      </c>
      <c r="I40" s="53" t="s">
        <v>19</v>
      </c>
      <c r="J40" s="23">
        <v>41653</v>
      </c>
      <c r="K40" s="14">
        <v>37738</v>
      </c>
      <c r="L40" s="14">
        <v>18012</v>
      </c>
      <c r="M40" s="14">
        <v>-2426</v>
      </c>
      <c r="N40" s="14">
        <v>0</v>
      </c>
      <c r="O40" s="14"/>
      <c r="P40" s="14">
        <v>53324</v>
      </c>
      <c r="Q40" s="121" t="s">
        <v>239</v>
      </c>
      <c r="R40" s="47"/>
      <c r="S40" s="47"/>
      <c r="T40" s="70"/>
      <c r="U40" s="70"/>
      <c r="V40" s="70"/>
      <c r="W40" s="70"/>
      <c r="X40" s="70"/>
      <c r="Y40" s="70"/>
      <c r="Z40" s="70"/>
      <c r="AA40" s="70"/>
      <c r="AB40" s="71"/>
      <c r="AC40" s="70"/>
      <c r="AD40" s="53"/>
      <c r="AE40" s="424" t="s">
        <v>185</v>
      </c>
      <c r="AF40" s="353"/>
      <c r="AG40" s="3"/>
    </row>
    <row r="41" spans="1:33" ht="60.75" customHeight="1" x14ac:dyDescent="0.35">
      <c r="A41" s="417"/>
      <c r="B41" s="18">
        <v>41583</v>
      </c>
      <c r="C41" s="15" t="s">
        <v>17</v>
      </c>
      <c r="D41" s="26" t="s">
        <v>41</v>
      </c>
      <c r="E41" s="9">
        <v>5844352</v>
      </c>
      <c r="F41" s="10" t="s">
        <v>12</v>
      </c>
      <c r="G41" s="11">
        <v>13662</v>
      </c>
      <c r="H41" s="12">
        <v>1332</v>
      </c>
      <c r="I41" s="13" t="s">
        <v>19</v>
      </c>
      <c r="J41" s="23">
        <v>41653</v>
      </c>
      <c r="K41" s="14">
        <v>952</v>
      </c>
      <c r="L41" s="14">
        <v>61</v>
      </c>
      <c r="M41" s="14">
        <v>-10</v>
      </c>
      <c r="N41" s="14">
        <v>0</v>
      </c>
      <c r="O41" s="14"/>
      <c r="P41" s="14">
        <v>1003</v>
      </c>
      <c r="Q41" s="121" t="s">
        <v>186</v>
      </c>
      <c r="R41" s="15"/>
      <c r="S41" s="15"/>
      <c r="T41" s="16"/>
      <c r="U41" s="16"/>
      <c r="V41" s="16"/>
      <c r="W41" s="16"/>
      <c r="X41" s="16"/>
      <c r="Y41" s="16"/>
      <c r="Z41" s="16"/>
      <c r="AA41" s="16"/>
      <c r="AB41" s="17"/>
      <c r="AC41" s="16"/>
      <c r="AD41" s="13"/>
      <c r="AE41" s="425"/>
      <c r="AF41" s="353"/>
      <c r="AG41" s="3"/>
    </row>
    <row r="42" spans="1:33" ht="44" thickBot="1" x14ac:dyDescent="0.4">
      <c r="A42" s="418"/>
      <c r="B42" s="54">
        <v>41583</v>
      </c>
      <c r="C42" s="55" t="s">
        <v>17</v>
      </c>
      <c r="D42" s="95" t="s">
        <v>42</v>
      </c>
      <c r="E42" s="57">
        <v>5844359</v>
      </c>
      <c r="F42" s="58" t="s">
        <v>12</v>
      </c>
      <c r="G42" s="59">
        <v>33996</v>
      </c>
      <c r="H42" s="60">
        <v>4554</v>
      </c>
      <c r="I42" s="61" t="s">
        <v>19</v>
      </c>
      <c r="J42" s="23">
        <v>41653</v>
      </c>
      <c r="K42" s="14">
        <v>18680</v>
      </c>
      <c r="L42" s="14">
        <v>513</v>
      </c>
      <c r="M42" s="14">
        <v>0</v>
      </c>
      <c r="N42" s="14">
        <v>0</v>
      </c>
      <c r="O42" s="14"/>
      <c r="P42" s="14">
        <v>19193</v>
      </c>
      <c r="Q42" s="121" t="s">
        <v>187</v>
      </c>
      <c r="R42" s="55"/>
      <c r="S42" s="55"/>
      <c r="T42" s="72"/>
      <c r="U42" s="72"/>
      <c r="V42" s="72"/>
      <c r="W42" s="72"/>
      <c r="X42" s="72"/>
      <c r="Y42" s="72"/>
      <c r="Z42" s="72"/>
      <c r="AA42" s="72"/>
      <c r="AB42" s="73"/>
      <c r="AC42" s="72"/>
      <c r="AD42" s="61"/>
      <c r="AE42" s="426"/>
      <c r="AF42" s="353"/>
      <c r="AG42" s="3"/>
    </row>
    <row r="43" spans="1:33" ht="61.5" customHeight="1" x14ac:dyDescent="0.35">
      <c r="A43" s="349" t="s">
        <v>402</v>
      </c>
      <c r="B43" s="214">
        <v>41316</v>
      </c>
      <c r="C43" s="215" t="s">
        <v>17</v>
      </c>
      <c r="D43" s="216" t="s">
        <v>63</v>
      </c>
      <c r="E43" s="217">
        <v>5749851</v>
      </c>
      <c r="F43" s="218" t="s">
        <v>12</v>
      </c>
      <c r="G43" s="219">
        <v>192</v>
      </c>
      <c r="H43" s="220">
        <v>144</v>
      </c>
      <c r="I43" s="221" t="s">
        <v>19</v>
      </c>
      <c r="J43" s="222">
        <v>41618</v>
      </c>
      <c r="K43" s="223">
        <v>1531</v>
      </c>
      <c r="L43" s="223">
        <v>1208</v>
      </c>
      <c r="M43" s="223">
        <v>-45</v>
      </c>
      <c r="N43" s="223">
        <v>0</v>
      </c>
      <c r="O43" s="223"/>
      <c r="P43" s="223">
        <v>2694</v>
      </c>
      <c r="Q43" s="224" t="s">
        <v>159</v>
      </c>
      <c r="R43" s="215"/>
      <c r="S43" s="215"/>
      <c r="T43" s="225"/>
      <c r="U43" s="225"/>
      <c r="V43" s="225"/>
      <c r="W43" s="225"/>
      <c r="X43" s="225"/>
      <c r="Y43" s="225"/>
      <c r="Z43" s="225"/>
      <c r="AA43" s="225"/>
      <c r="AB43" s="226"/>
      <c r="AC43" s="225"/>
      <c r="AD43" s="221"/>
      <c r="AE43" s="227" t="s">
        <v>185</v>
      </c>
      <c r="AG43" s="3"/>
    </row>
    <row r="44" spans="1:33" ht="58" x14ac:dyDescent="0.35">
      <c r="A44" s="350"/>
      <c r="B44" s="18">
        <v>41316</v>
      </c>
      <c r="C44" s="15" t="s">
        <v>17</v>
      </c>
      <c r="D44" s="26" t="s">
        <v>64</v>
      </c>
      <c r="E44" s="9">
        <v>5749841</v>
      </c>
      <c r="F44" s="10" t="s">
        <v>12</v>
      </c>
      <c r="G44" s="11">
        <v>768</v>
      </c>
      <c r="H44" s="12">
        <v>201</v>
      </c>
      <c r="I44" s="13" t="s">
        <v>19</v>
      </c>
      <c r="J44" s="23">
        <v>41618</v>
      </c>
      <c r="K44" s="14">
        <v>4840</v>
      </c>
      <c r="L44" s="14">
        <v>3605</v>
      </c>
      <c r="M44" s="14">
        <v>-1082</v>
      </c>
      <c r="N44" s="14">
        <v>0</v>
      </c>
      <c r="O44" s="14"/>
      <c r="P44" s="14">
        <v>7363</v>
      </c>
      <c r="Q44" s="121" t="s">
        <v>240</v>
      </c>
      <c r="R44" s="15"/>
      <c r="S44" s="15"/>
      <c r="T44" s="16"/>
      <c r="U44" s="16"/>
      <c r="V44" s="16"/>
      <c r="W44" s="16"/>
      <c r="X44" s="16"/>
      <c r="Y44" s="16"/>
      <c r="Z44" s="16"/>
      <c r="AA44" s="16"/>
      <c r="AB44" s="17"/>
      <c r="AC44" s="16"/>
      <c r="AD44" s="13"/>
      <c r="AE44" s="152" t="s">
        <v>185</v>
      </c>
      <c r="AG44" s="3"/>
    </row>
    <row r="45" spans="1:33" ht="43.5" x14ac:dyDescent="0.35">
      <c r="A45" s="350"/>
      <c r="B45" s="33">
        <v>41316</v>
      </c>
      <c r="C45" s="33" t="s">
        <v>17</v>
      </c>
      <c r="D45" s="26" t="s">
        <v>65</v>
      </c>
      <c r="E45" s="28">
        <v>5749869</v>
      </c>
      <c r="F45" s="29" t="s">
        <v>14</v>
      </c>
      <c r="G45" s="30">
        <v>3276</v>
      </c>
      <c r="H45" s="31">
        <v>297</v>
      </c>
      <c r="I45" s="32" t="s">
        <v>19</v>
      </c>
      <c r="J45" s="26">
        <v>41625</v>
      </c>
      <c r="K45" s="123">
        <v>9756</v>
      </c>
      <c r="L45" s="123">
        <v>3924</v>
      </c>
      <c r="M45" s="123">
        <v>-1408</v>
      </c>
      <c r="N45" s="123">
        <v>0</v>
      </c>
      <c r="O45" s="123"/>
      <c r="P45" s="123">
        <v>12281</v>
      </c>
      <c r="Q45" s="140" t="s">
        <v>160</v>
      </c>
      <c r="R45" s="33">
        <v>41746</v>
      </c>
      <c r="S45" s="33">
        <v>41758</v>
      </c>
      <c r="T45" s="123">
        <v>11385</v>
      </c>
      <c r="U45" s="123">
        <v>0</v>
      </c>
      <c r="V45" s="123">
        <v>3924</v>
      </c>
      <c r="W45" s="123">
        <v>-1408</v>
      </c>
      <c r="X45" s="123">
        <v>0</v>
      </c>
      <c r="Y45" s="123">
        <v>13901</v>
      </c>
      <c r="Z45" s="123">
        <v>12281</v>
      </c>
      <c r="AA45" s="123">
        <v>1620</v>
      </c>
      <c r="AB45" s="33">
        <v>41780</v>
      </c>
      <c r="AC45" s="30">
        <v>0</v>
      </c>
      <c r="AD45" s="32"/>
      <c r="AE45" s="153"/>
      <c r="AG45" s="3"/>
    </row>
    <row r="46" spans="1:33" ht="58" x14ac:dyDescent="0.35">
      <c r="A46" s="350"/>
      <c r="B46" s="18">
        <v>41316</v>
      </c>
      <c r="C46" s="15" t="s">
        <v>17</v>
      </c>
      <c r="D46" s="26" t="s">
        <v>66</v>
      </c>
      <c r="E46" s="9">
        <v>5749863</v>
      </c>
      <c r="F46" s="10" t="s">
        <v>12</v>
      </c>
      <c r="G46" s="11">
        <v>14916</v>
      </c>
      <c r="H46" s="12">
        <v>3090</v>
      </c>
      <c r="I46" s="13" t="s">
        <v>19</v>
      </c>
      <c r="J46" s="23">
        <v>41618</v>
      </c>
      <c r="K46" s="14">
        <v>56737</v>
      </c>
      <c r="L46" s="14">
        <v>9528</v>
      </c>
      <c r="M46" s="14">
        <v>-838</v>
      </c>
      <c r="N46" s="14">
        <v>0</v>
      </c>
      <c r="O46" s="14"/>
      <c r="P46" s="14">
        <v>65427</v>
      </c>
      <c r="Q46" s="121" t="s">
        <v>161</v>
      </c>
      <c r="R46" s="15"/>
      <c r="S46" s="15"/>
      <c r="T46" s="16"/>
      <c r="U46" s="16"/>
      <c r="V46" s="16"/>
      <c r="W46" s="16"/>
      <c r="X46" s="16"/>
      <c r="Y46" s="16"/>
      <c r="Z46" s="16"/>
      <c r="AA46" s="16"/>
      <c r="AB46" s="17"/>
      <c r="AC46" s="16"/>
      <c r="AD46" s="13"/>
      <c r="AE46" s="152" t="s">
        <v>185</v>
      </c>
      <c r="AG46" s="3"/>
    </row>
    <row r="47" spans="1:33" ht="57" customHeight="1" x14ac:dyDescent="0.35">
      <c r="A47" s="350"/>
      <c r="B47" s="18">
        <v>41316</v>
      </c>
      <c r="C47" s="15" t="s">
        <v>17</v>
      </c>
      <c r="D47" s="26" t="s">
        <v>67</v>
      </c>
      <c r="E47" s="9">
        <v>5770373</v>
      </c>
      <c r="F47" s="10" t="s">
        <v>13</v>
      </c>
      <c r="G47" s="11">
        <v>312252</v>
      </c>
      <c r="H47" s="12">
        <v>30342</v>
      </c>
      <c r="I47" s="13" t="s">
        <v>19</v>
      </c>
      <c r="J47" s="23">
        <v>41618</v>
      </c>
      <c r="K47" s="14">
        <v>5126</v>
      </c>
      <c r="L47" s="14">
        <v>1815</v>
      </c>
      <c r="M47" s="14">
        <v>-543</v>
      </c>
      <c r="N47" s="14">
        <v>0</v>
      </c>
      <c r="O47" s="14"/>
      <c r="P47" s="14">
        <v>6398</v>
      </c>
      <c r="Q47" s="121" t="s">
        <v>163</v>
      </c>
      <c r="R47" s="15"/>
      <c r="S47" s="15"/>
      <c r="T47" s="16"/>
      <c r="U47" s="16"/>
      <c r="V47" s="16"/>
      <c r="W47" s="16"/>
      <c r="X47" s="16"/>
      <c r="Y47" s="16"/>
      <c r="Z47" s="16"/>
      <c r="AA47" s="16"/>
      <c r="AB47" s="17"/>
      <c r="AC47" s="16"/>
      <c r="AD47" s="13"/>
      <c r="AE47" s="152" t="s">
        <v>185</v>
      </c>
      <c r="AG47" s="3"/>
    </row>
    <row r="48" spans="1:33" ht="145" x14ac:dyDescent="0.35">
      <c r="A48" s="350"/>
      <c r="B48" s="15">
        <v>41316</v>
      </c>
      <c r="C48" s="15" t="s">
        <v>17</v>
      </c>
      <c r="D48" s="26" t="s">
        <v>43</v>
      </c>
      <c r="E48" s="9">
        <v>5749830</v>
      </c>
      <c r="F48" s="10" t="s">
        <v>13</v>
      </c>
      <c r="G48" s="11">
        <v>312252</v>
      </c>
      <c r="H48" s="12">
        <v>30354</v>
      </c>
      <c r="I48" s="13" t="s">
        <v>19</v>
      </c>
      <c r="J48" s="23">
        <v>41744</v>
      </c>
      <c r="K48" s="14">
        <v>61988</v>
      </c>
      <c r="L48" s="14">
        <v>2423</v>
      </c>
      <c r="M48" s="14">
        <v>-4456</v>
      </c>
      <c r="N48" s="14">
        <v>0</v>
      </c>
      <c r="O48" s="14"/>
      <c r="P48" s="14">
        <v>59956</v>
      </c>
      <c r="Q48" s="121" t="s">
        <v>164</v>
      </c>
      <c r="R48" s="15"/>
      <c r="S48" s="15"/>
      <c r="T48" s="16"/>
      <c r="U48" s="16"/>
      <c r="V48" s="16"/>
      <c r="W48" s="16"/>
      <c r="X48" s="16"/>
      <c r="Y48" s="16"/>
      <c r="Z48" s="16"/>
      <c r="AA48" s="16"/>
      <c r="AB48" s="17"/>
      <c r="AC48" s="16"/>
      <c r="AD48" s="13"/>
      <c r="AE48" s="152" t="s">
        <v>185</v>
      </c>
      <c r="AG48" s="3"/>
    </row>
    <row r="49" spans="1:33" ht="72.5" x14ac:dyDescent="0.35">
      <c r="A49" s="350"/>
      <c r="B49" s="18">
        <v>41316</v>
      </c>
      <c r="C49" s="15" t="s">
        <v>17</v>
      </c>
      <c r="D49" s="26" t="s">
        <v>44</v>
      </c>
      <c r="E49" s="9">
        <v>5749811</v>
      </c>
      <c r="F49" s="10" t="s">
        <v>12</v>
      </c>
      <c r="G49" s="11">
        <v>27336</v>
      </c>
      <c r="H49" s="12">
        <v>2466</v>
      </c>
      <c r="I49" s="13" t="s">
        <v>19</v>
      </c>
      <c r="J49" s="23">
        <v>41744</v>
      </c>
      <c r="K49" s="14">
        <v>5329</v>
      </c>
      <c r="L49" s="14">
        <v>594</v>
      </c>
      <c r="M49" s="14">
        <v>-2</v>
      </c>
      <c r="N49" s="14">
        <v>0</v>
      </c>
      <c r="O49" s="14"/>
      <c r="P49" s="14">
        <v>5921</v>
      </c>
      <c r="Q49" s="121" t="s">
        <v>165</v>
      </c>
      <c r="R49" s="15"/>
      <c r="S49" s="15"/>
      <c r="T49" s="16"/>
      <c r="U49" s="16"/>
      <c r="V49" s="16"/>
      <c r="W49" s="16"/>
      <c r="X49" s="16"/>
      <c r="Y49" s="16"/>
      <c r="Z49" s="16"/>
      <c r="AA49" s="16"/>
      <c r="AB49" s="17"/>
      <c r="AC49" s="16"/>
      <c r="AD49" s="13"/>
      <c r="AE49" s="152" t="s">
        <v>185</v>
      </c>
      <c r="AG49" s="3"/>
    </row>
    <row r="50" spans="1:33" ht="43.5" x14ac:dyDescent="0.35">
      <c r="A50" s="350"/>
      <c r="B50" s="18">
        <v>41316</v>
      </c>
      <c r="C50" s="15" t="s">
        <v>17</v>
      </c>
      <c r="D50" s="26" t="s">
        <v>45</v>
      </c>
      <c r="E50" s="9">
        <v>5749802</v>
      </c>
      <c r="F50" s="10" t="s">
        <v>12</v>
      </c>
      <c r="G50" s="11">
        <v>71226</v>
      </c>
      <c r="H50" s="12">
        <v>7110</v>
      </c>
      <c r="I50" s="13" t="s">
        <v>19</v>
      </c>
      <c r="J50" s="23">
        <v>41744</v>
      </c>
      <c r="K50" s="14">
        <v>5991</v>
      </c>
      <c r="L50" s="14">
        <v>3107</v>
      </c>
      <c r="M50" s="14">
        <v>675</v>
      </c>
      <c r="N50" s="14">
        <v>0</v>
      </c>
      <c r="O50" s="14"/>
      <c r="P50" s="14">
        <v>8422</v>
      </c>
      <c r="Q50" s="121" t="s">
        <v>166</v>
      </c>
      <c r="R50" s="15"/>
      <c r="S50" s="15"/>
      <c r="T50" s="16"/>
      <c r="U50" s="16"/>
      <c r="V50" s="16"/>
      <c r="W50" s="16"/>
      <c r="X50" s="16"/>
      <c r="Y50" s="16"/>
      <c r="Z50" s="16"/>
      <c r="AA50" s="16"/>
      <c r="AB50" s="17"/>
      <c r="AC50" s="16"/>
      <c r="AD50" s="13"/>
      <c r="AE50" s="152" t="s">
        <v>185</v>
      </c>
      <c r="AG50" s="3"/>
    </row>
    <row r="51" spans="1:33" ht="101.5" x14ac:dyDescent="0.35">
      <c r="A51" s="350"/>
      <c r="B51" s="18">
        <v>41316</v>
      </c>
      <c r="C51" s="15" t="s">
        <v>17</v>
      </c>
      <c r="D51" s="26" t="s">
        <v>46</v>
      </c>
      <c r="E51" s="9">
        <v>5749789</v>
      </c>
      <c r="F51" s="10" t="s">
        <v>14</v>
      </c>
      <c r="G51" s="11">
        <v>7425</v>
      </c>
      <c r="H51" s="12">
        <v>832</v>
      </c>
      <c r="I51" s="13" t="s">
        <v>19</v>
      </c>
      <c r="J51" s="23">
        <v>41744</v>
      </c>
      <c r="K51" s="14">
        <v>7804</v>
      </c>
      <c r="L51" s="14">
        <v>10656</v>
      </c>
      <c r="M51" s="14">
        <f>M55-14-253</f>
        <v>-281</v>
      </c>
      <c r="N51" s="14">
        <v>0</v>
      </c>
      <c r="O51" s="14"/>
      <c r="P51" s="14">
        <v>18207</v>
      </c>
      <c r="Q51" s="121" t="s">
        <v>167</v>
      </c>
      <c r="R51" s="15"/>
      <c r="S51" s="15"/>
      <c r="T51" s="16"/>
      <c r="U51" s="16"/>
      <c r="V51" s="16"/>
      <c r="W51" s="16"/>
      <c r="X51" s="16"/>
      <c r="Y51" s="16"/>
      <c r="Z51" s="16"/>
      <c r="AA51" s="16"/>
      <c r="AB51" s="17"/>
      <c r="AC51" s="16"/>
      <c r="AD51" s="13"/>
      <c r="AE51" s="152" t="s">
        <v>185</v>
      </c>
      <c r="AG51" s="3"/>
    </row>
    <row r="52" spans="1:33" ht="72.5" x14ac:dyDescent="0.35">
      <c r="A52" s="350"/>
      <c r="B52" s="15">
        <v>41316</v>
      </c>
      <c r="C52" s="15" t="s">
        <v>17</v>
      </c>
      <c r="D52" s="26" t="s">
        <v>47</v>
      </c>
      <c r="E52" s="9">
        <v>5749726</v>
      </c>
      <c r="F52" s="10" t="s">
        <v>12</v>
      </c>
      <c r="G52" s="11">
        <v>10968</v>
      </c>
      <c r="H52" s="12">
        <v>1298</v>
      </c>
      <c r="I52" s="13" t="s">
        <v>19</v>
      </c>
      <c r="J52" s="23">
        <v>41744</v>
      </c>
      <c r="K52" s="14">
        <v>2498</v>
      </c>
      <c r="L52" s="14">
        <v>97</v>
      </c>
      <c r="M52" s="14">
        <v>-14</v>
      </c>
      <c r="N52" s="14">
        <v>0</v>
      </c>
      <c r="O52" s="14"/>
      <c r="P52" s="14">
        <v>2581</v>
      </c>
      <c r="Q52" s="121" t="s">
        <v>168</v>
      </c>
      <c r="R52" s="15"/>
      <c r="S52" s="15"/>
      <c r="T52" s="16"/>
      <c r="U52" s="16"/>
      <c r="V52" s="16"/>
      <c r="W52" s="16"/>
      <c r="X52" s="16"/>
      <c r="Y52" s="16"/>
      <c r="Z52" s="16"/>
      <c r="AA52" s="16"/>
      <c r="AB52" s="17"/>
      <c r="AC52" s="16"/>
      <c r="AD52" s="13"/>
      <c r="AE52" s="152" t="s">
        <v>185</v>
      </c>
      <c r="AG52" s="3"/>
    </row>
    <row r="53" spans="1:33" ht="84.75" customHeight="1" x14ac:dyDescent="0.35">
      <c r="A53" s="350"/>
      <c r="B53" s="18">
        <v>41316</v>
      </c>
      <c r="C53" s="15" t="s">
        <v>17</v>
      </c>
      <c r="D53" s="26" t="s">
        <v>48</v>
      </c>
      <c r="E53" s="9">
        <v>5731210</v>
      </c>
      <c r="F53" s="10" t="s">
        <v>13</v>
      </c>
      <c r="G53" s="11">
        <v>63401</v>
      </c>
      <c r="H53" s="12">
        <v>60204</v>
      </c>
      <c r="I53" s="13" t="s">
        <v>19</v>
      </c>
      <c r="J53" s="23">
        <v>41744</v>
      </c>
      <c r="K53" s="14">
        <v>2156</v>
      </c>
      <c r="L53" s="14">
        <v>233</v>
      </c>
      <c r="M53" s="14">
        <v>-50</v>
      </c>
      <c r="N53" s="14">
        <v>0</v>
      </c>
      <c r="O53" s="14"/>
      <c r="P53" s="14">
        <v>2339</v>
      </c>
      <c r="Q53" s="121" t="s">
        <v>169</v>
      </c>
      <c r="R53" s="15"/>
      <c r="S53" s="15"/>
      <c r="T53" s="16"/>
      <c r="U53" s="16"/>
      <c r="V53" s="16"/>
      <c r="W53" s="16"/>
      <c r="X53" s="16"/>
      <c r="Y53" s="16"/>
      <c r="Z53" s="16"/>
      <c r="AA53" s="16"/>
      <c r="AB53" s="17"/>
      <c r="AC53" s="16"/>
      <c r="AD53" s="13"/>
      <c r="AE53" s="152" t="s">
        <v>185</v>
      </c>
      <c r="AG53" s="3"/>
    </row>
    <row r="54" spans="1:33" ht="52.5" customHeight="1" x14ac:dyDescent="0.35">
      <c r="A54" s="350"/>
      <c r="B54" s="18">
        <v>41316</v>
      </c>
      <c r="C54" s="15" t="s">
        <v>17</v>
      </c>
      <c r="D54" s="26" t="s">
        <v>49</v>
      </c>
      <c r="E54" s="9">
        <v>5749910</v>
      </c>
      <c r="F54" s="10" t="s">
        <v>12</v>
      </c>
      <c r="G54" s="11">
        <v>1822308</v>
      </c>
      <c r="H54" s="12">
        <v>2208</v>
      </c>
      <c r="I54" s="13" t="s">
        <v>19</v>
      </c>
      <c r="J54" s="23">
        <v>41744</v>
      </c>
      <c r="K54" s="14">
        <v>962</v>
      </c>
      <c r="L54" s="14">
        <v>485</v>
      </c>
      <c r="M54" s="14">
        <v>-16</v>
      </c>
      <c r="N54" s="14">
        <v>0</v>
      </c>
      <c r="O54" s="14"/>
      <c r="P54" s="14">
        <v>1431</v>
      </c>
      <c r="Q54" s="121" t="s">
        <v>170</v>
      </c>
      <c r="R54" s="15"/>
      <c r="S54" s="15"/>
      <c r="T54" s="16"/>
      <c r="U54" s="16"/>
      <c r="V54" s="16"/>
      <c r="W54" s="16"/>
      <c r="X54" s="16"/>
      <c r="Y54" s="16"/>
      <c r="Z54" s="16"/>
      <c r="AA54" s="16"/>
      <c r="AB54" s="17"/>
      <c r="AC54" s="16"/>
      <c r="AD54" s="13"/>
      <c r="AE54" s="152" t="s">
        <v>185</v>
      </c>
      <c r="AG54" s="3"/>
    </row>
    <row r="55" spans="1:33" ht="40.5" customHeight="1" x14ac:dyDescent="0.35">
      <c r="A55" s="350"/>
      <c r="B55" s="18">
        <v>41316</v>
      </c>
      <c r="C55" s="15" t="s">
        <v>17</v>
      </c>
      <c r="D55" s="26" t="s">
        <v>50</v>
      </c>
      <c r="E55" s="9">
        <v>5749906</v>
      </c>
      <c r="F55" s="10" t="s">
        <v>12</v>
      </c>
      <c r="G55" s="11">
        <v>93672</v>
      </c>
      <c r="H55" s="12">
        <v>7416</v>
      </c>
      <c r="I55" s="13" t="s">
        <v>19</v>
      </c>
      <c r="J55" s="23">
        <v>41744</v>
      </c>
      <c r="K55" s="14">
        <v>1581</v>
      </c>
      <c r="L55" s="14">
        <v>499</v>
      </c>
      <c r="M55" s="14">
        <v>-14</v>
      </c>
      <c r="N55" s="14">
        <v>0</v>
      </c>
      <c r="O55" s="14"/>
      <c r="P55" s="14">
        <v>2066</v>
      </c>
      <c r="Q55" s="121" t="s">
        <v>171</v>
      </c>
      <c r="R55" s="15"/>
      <c r="S55" s="15"/>
      <c r="T55" s="16"/>
      <c r="U55" s="16"/>
      <c r="V55" s="16"/>
      <c r="W55" s="16"/>
      <c r="X55" s="16"/>
      <c r="Y55" s="16"/>
      <c r="Z55" s="16"/>
      <c r="AA55" s="16"/>
      <c r="AB55" s="17"/>
      <c r="AC55" s="16"/>
      <c r="AD55" s="13"/>
      <c r="AE55" s="152" t="s">
        <v>185</v>
      </c>
      <c r="AG55" s="3"/>
    </row>
    <row r="56" spans="1:33" ht="67.5" customHeight="1" x14ac:dyDescent="0.35">
      <c r="A56" s="350"/>
      <c r="B56" s="15">
        <v>41316</v>
      </c>
      <c r="C56" s="15" t="s">
        <v>17</v>
      </c>
      <c r="D56" s="26" t="s">
        <v>51</v>
      </c>
      <c r="E56" s="9">
        <v>5749904</v>
      </c>
      <c r="F56" s="10" t="s">
        <v>12</v>
      </c>
      <c r="G56" s="11">
        <v>19056</v>
      </c>
      <c r="H56" s="12">
        <v>1920</v>
      </c>
      <c r="I56" s="13" t="s">
        <v>19</v>
      </c>
      <c r="J56" s="23">
        <v>41744</v>
      </c>
      <c r="K56" s="14">
        <v>936</v>
      </c>
      <c r="L56" s="14">
        <v>92</v>
      </c>
      <c r="M56" s="14">
        <v>-6</v>
      </c>
      <c r="N56" s="14">
        <v>0</v>
      </c>
      <c r="O56" s="14"/>
      <c r="P56" s="14">
        <v>1022</v>
      </c>
      <c r="Q56" s="121" t="s">
        <v>172</v>
      </c>
      <c r="R56" s="15"/>
      <c r="S56" s="15"/>
      <c r="T56" s="16"/>
      <c r="U56" s="16"/>
      <c r="V56" s="16"/>
      <c r="W56" s="16"/>
      <c r="X56" s="16"/>
      <c r="Y56" s="16"/>
      <c r="Z56" s="16"/>
      <c r="AA56" s="16"/>
      <c r="AB56" s="17"/>
      <c r="AC56" s="16"/>
      <c r="AD56" s="13"/>
      <c r="AE56" s="152" t="s">
        <v>185</v>
      </c>
      <c r="AG56" s="3"/>
    </row>
    <row r="57" spans="1:33" ht="43.5" x14ac:dyDescent="0.35">
      <c r="A57" s="350"/>
      <c r="B57" s="18">
        <v>41316</v>
      </c>
      <c r="C57" s="15" t="s">
        <v>17</v>
      </c>
      <c r="D57" s="26" t="s">
        <v>52</v>
      </c>
      <c r="E57" s="9">
        <v>5749894</v>
      </c>
      <c r="F57" s="10" t="s">
        <v>12</v>
      </c>
      <c r="G57" s="11">
        <v>60</v>
      </c>
      <c r="H57" s="12">
        <v>136</v>
      </c>
      <c r="I57" s="13" t="s">
        <v>19</v>
      </c>
      <c r="J57" s="23">
        <v>41744</v>
      </c>
      <c r="K57" s="14">
        <v>1018</v>
      </c>
      <c r="L57" s="14">
        <v>101</v>
      </c>
      <c r="M57" s="14">
        <v>-151</v>
      </c>
      <c r="N57" s="14">
        <v>0</v>
      </c>
      <c r="O57" s="14"/>
      <c r="P57" s="14">
        <v>968</v>
      </c>
      <c r="Q57" s="121" t="s">
        <v>173</v>
      </c>
      <c r="R57" s="15"/>
      <c r="S57" s="15"/>
      <c r="T57" s="16"/>
      <c r="U57" s="16"/>
      <c r="V57" s="16"/>
      <c r="W57" s="16"/>
      <c r="X57" s="16"/>
      <c r="Y57" s="16"/>
      <c r="Z57" s="16"/>
      <c r="AA57" s="16"/>
      <c r="AB57" s="17"/>
      <c r="AC57" s="16"/>
      <c r="AD57" s="13"/>
      <c r="AE57" s="152" t="s">
        <v>185</v>
      </c>
      <c r="AG57" s="3"/>
    </row>
    <row r="58" spans="1:33" ht="159.75" customHeight="1" x14ac:dyDescent="0.35">
      <c r="A58" s="350"/>
      <c r="B58" s="18">
        <v>41316</v>
      </c>
      <c r="C58" s="15" t="s">
        <v>17</v>
      </c>
      <c r="D58" s="26" t="s">
        <v>53</v>
      </c>
      <c r="E58" s="9">
        <v>5749891</v>
      </c>
      <c r="F58" s="10" t="s">
        <v>12</v>
      </c>
      <c r="G58" s="11">
        <v>8676</v>
      </c>
      <c r="H58" s="12">
        <v>1248</v>
      </c>
      <c r="I58" s="13" t="s">
        <v>19</v>
      </c>
      <c r="J58" s="23">
        <v>41744</v>
      </c>
      <c r="K58" s="14">
        <v>3990</v>
      </c>
      <c r="L58" s="14">
        <v>572</v>
      </c>
      <c r="M58" s="14">
        <v>-14</v>
      </c>
      <c r="N58" s="14">
        <v>0</v>
      </c>
      <c r="O58" s="14"/>
      <c r="P58" s="14">
        <v>4548</v>
      </c>
      <c r="Q58" s="121" t="s">
        <v>175</v>
      </c>
      <c r="R58" s="15"/>
      <c r="S58" s="15"/>
      <c r="T58" s="16"/>
      <c r="U58" s="16"/>
      <c r="V58" s="16"/>
      <c r="W58" s="16"/>
      <c r="X58" s="16"/>
      <c r="Y58" s="16"/>
      <c r="Z58" s="16"/>
      <c r="AA58" s="16"/>
      <c r="AB58" s="17"/>
      <c r="AC58" s="16"/>
      <c r="AD58" s="13"/>
      <c r="AE58" s="152" t="s">
        <v>185</v>
      </c>
      <c r="AG58" s="3"/>
    </row>
    <row r="59" spans="1:33" ht="69.75" customHeight="1" x14ac:dyDescent="0.35">
      <c r="A59" s="351"/>
      <c r="B59" s="228">
        <v>41316</v>
      </c>
      <c r="C59" s="229" t="s">
        <v>17</v>
      </c>
      <c r="D59" s="230" t="s">
        <v>176</v>
      </c>
      <c r="E59" s="231">
        <v>5749851</v>
      </c>
      <c r="F59" s="232" t="s">
        <v>12</v>
      </c>
      <c r="G59" s="233">
        <v>192</v>
      </c>
      <c r="H59" s="234">
        <v>141</v>
      </c>
      <c r="I59" s="235" t="s">
        <v>19</v>
      </c>
      <c r="J59" s="236">
        <v>41744</v>
      </c>
      <c r="K59" s="237">
        <v>1531</v>
      </c>
      <c r="L59" s="237">
        <v>1208</v>
      </c>
      <c r="M59" s="237">
        <v>-45</v>
      </c>
      <c r="N59" s="237">
        <v>0</v>
      </c>
      <c r="O59" s="237"/>
      <c r="P59" s="237">
        <v>2694</v>
      </c>
      <c r="Q59" s="238" t="s">
        <v>174</v>
      </c>
      <c r="R59" s="229"/>
      <c r="S59" s="229"/>
      <c r="T59" s="239"/>
      <c r="U59" s="239"/>
      <c r="V59" s="239"/>
      <c r="W59" s="239"/>
      <c r="X59" s="239"/>
      <c r="Y59" s="239"/>
      <c r="Z59" s="239"/>
      <c r="AA59" s="239"/>
      <c r="AB59" s="240"/>
      <c r="AC59" s="239"/>
      <c r="AD59" s="235"/>
      <c r="AE59" s="241" t="s">
        <v>185</v>
      </c>
      <c r="AG59" s="3"/>
    </row>
    <row r="60" spans="1:33" ht="43.5" x14ac:dyDescent="0.35">
      <c r="A60" s="350"/>
      <c r="B60" s="24">
        <v>41316</v>
      </c>
      <c r="C60" s="15" t="s">
        <v>17</v>
      </c>
      <c r="D60" s="26" t="s">
        <v>120</v>
      </c>
      <c r="E60" s="25">
        <v>5883319</v>
      </c>
      <c r="F60" s="10" t="s">
        <v>14</v>
      </c>
      <c r="G60" s="11">
        <v>0</v>
      </c>
      <c r="H60" s="12">
        <v>165</v>
      </c>
      <c r="I60" s="13" t="s">
        <v>19</v>
      </c>
      <c r="J60" s="23">
        <v>41744</v>
      </c>
      <c r="K60" s="14">
        <v>1299</v>
      </c>
      <c r="L60" s="14">
        <v>589</v>
      </c>
      <c r="M60" s="14">
        <v>-3</v>
      </c>
      <c r="N60" s="14">
        <v>0</v>
      </c>
      <c r="O60" s="14"/>
      <c r="P60" s="14">
        <v>1885</v>
      </c>
      <c r="Q60" s="121" t="s">
        <v>121</v>
      </c>
      <c r="R60" s="15"/>
      <c r="S60" s="15"/>
      <c r="T60" s="16"/>
      <c r="U60" s="16"/>
      <c r="V60" s="16"/>
      <c r="W60" s="16"/>
      <c r="X60" s="16"/>
      <c r="Y60" s="16"/>
      <c r="Z60" s="16"/>
      <c r="AA60" s="16"/>
      <c r="AB60" s="17"/>
      <c r="AC60" s="16"/>
      <c r="AD60" s="13"/>
      <c r="AE60" s="152" t="s">
        <v>185</v>
      </c>
      <c r="AG60" s="3"/>
    </row>
    <row r="61" spans="1:33" ht="44" thickBot="1" x14ac:dyDescent="0.4">
      <c r="A61" s="352"/>
      <c r="B61" s="65">
        <v>41619</v>
      </c>
      <c r="C61" s="55" t="s">
        <v>17</v>
      </c>
      <c r="D61" s="95" t="s">
        <v>67</v>
      </c>
      <c r="E61" s="76">
        <v>5882606</v>
      </c>
      <c r="F61" s="58" t="s">
        <v>12</v>
      </c>
      <c r="G61" s="59">
        <v>320676</v>
      </c>
      <c r="H61" s="60">
        <v>33504</v>
      </c>
      <c r="I61" s="61" t="s">
        <v>19</v>
      </c>
      <c r="J61" s="56">
        <v>41744</v>
      </c>
      <c r="K61" s="75">
        <v>3241</v>
      </c>
      <c r="L61" s="75">
        <v>1214</v>
      </c>
      <c r="M61" s="75">
        <v>-270</v>
      </c>
      <c r="N61" s="75">
        <v>0</v>
      </c>
      <c r="O61" s="75"/>
      <c r="P61" s="75">
        <v>4285</v>
      </c>
      <c r="Q61" s="122" t="s">
        <v>162</v>
      </c>
      <c r="R61" s="55"/>
      <c r="S61" s="55"/>
      <c r="T61" s="72"/>
      <c r="U61" s="72"/>
      <c r="V61" s="72"/>
      <c r="W61" s="72"/>
      <c r="X61" s="72"/>
      <c r="Y61" s="72"/>
      <c r="Z61" s="72"/>
      <c r="AA61" s="72"/>
      <c r="AB61" s="73"/>
      <c r="AC61" s="72"/>
      <c r="AD61" s="61"/>
      <c r="AE61" s="154" t="s">
        <v>185</v>
      </c>
      <c r="AG61" s="3"/>
    </row>
    <row r="62" spans="1:33" ht="180.75" customHeight="1" thickBot="1" x14ac:dyDescent="0.4">
      <c r="A62" s="188" t="s">
        <v>401</v>
      </c>
      <c r="B62" s="180">
        <v>41415</v>
      </c>
      <c r="C62" s="180" t="s">
        <v>17</v>
      </c>
      <c r="D62" s="183" t="s">
        <v>212</v>
      </c>
      <c r="E62" s="184">
        <v>5783041</v>
      </c>
      <c r="F62" s="132" t="s">
        <v>11</v>
      </c>
      <c r="G62" s="133">
        <v>12600</v>
      </c>
      <c r="H62" s="134">
        <v>1080</v>
      </c>
      <c r="I62" s="182" t="s">
        <v>73</v>
      </c>
      <c r="J62" s="183">
        <v>41415</v>
      </c>
      <c r="K62" s="171">
        <v>1331</v>
      </c>
      <c r="L62" s="171" t="s">
        <v>178</v>
      </c>
      <c r="M62" s="171">
        <v>-43</v>
      </c>
      <c r="N62" s="171">
        <v>0</v>
      </c>
      <c r="O62" s="171"/>
      <c r="P62" s="171">
        <v>1288</v>
      </c>
      <c r="Q62" s="187" t="s">
        <v>180</v>
      </c>
      <c r="R62" s="180">
        <v>41712</v>
      </c>
      <c r="S62" s="180">
        <v>41718</v>
      </c>
      <c r="T62" s="171">
        <v>2185</v>
      </c>
      <c r="U62" s="171">
        <v>0</v>
      </c>
      <c r="V62" s="171" t="s">
        <v>178</v>
      </c>
      <c r="W62" s="171">
        <v>0</v>
      </c>
      <c r="X62" s="171">
        <v>0</v>
      </c>
      <c r="Y62" s="171">
        <v>2185</v>
      </c>
      <c r="Z62" s="171">
        <v>297</v>
      </c>
      <c r="AA62" s="171">
        <v>0</v>
      </c>
      <c r="AB62" s="180" t="s">
        <v>179</v>
      </c>
      <c r="AC62" s="171">
        <v>1888</v>
      </c>
      <c r="AD62" s="182" t="s">
        <v>190</v>
      </c>
      <c r="AE62" s="172"/>
      <c r="AF62" s="165"/>
    </row>
    <row r="63" spans="1:33" ht="67.5" customHeight="1" x14ac:dyDescent="0.35">
      <c r="A63" s="359" t="s">
        <v>400</v>
      </c>
      <c r="B63" s="216">
        <v>41765</v>
      </c>
      <c r="C63" s="242" t="s">
        <v>17</v>
      </c>
      <c r="D63" s="216" t="s">
        <v>122</v>
      </c>
      <c r="E63" s="243">
        <v>5903948</v>
      </c>
      <c r="F63" s="244" t="s">
        <v>11</v>
      </c>
      <c r="G63" s="245">
        <v>13200</v>
      </c>
      <c r="H63" s="246">
        <v>1200</v>
      </c>
      <c r="I63" s="247" t="s">
        <v>19</v>
      </c>
      <c r="J63" s="366">
        <v>41876</v>
      </c>
      <c r="K63" s="369">
        <v>2419</v>
      </c>
      <c r="L63" s="369">
        <v>456</v>
      </c>
      <c r="M63" s="369">
        <v>-229</v>
      </c>
      <c r="N63" s="369">
        <v>0</v>
      </c>
      <c r="O63" s="278"/>
      <c r="P63" s="369">
        <v>2646</v>
      </c>
      <c r="Q63" s="372" t="s">
        <v>123</v>
      </c>
      <c r="R63" s="375"/>
      <c r="S63" s="375"/>
      <c r="T63" s="369"/>
      <c r="U63" s="369"/>
      <c r="V63" s="369"/>
      <c r="W63" s="369"/>
      <c r="X63" s="369"/>
      <c r="Y63" s="369"/>
      <c r="Z63" s="369"/>
      <c r="AA63" s="369"/>
      <c r="AB63" s="369"/>
      <c r="AC63" s="369"/>
      <c r="AD63" s="392"/>
      <c r="AE63" s="440" t="s">
        <v>211</v>
      </c>
      <c r="AF63" s="353"/>
    </row>
    <row r="64" spans="1:33" ht="67.5" customHeight="1" x14ac:dyDescent="0.35">
      <c r="A64" s="360"/>
      <c r="B64" s="230">
        <v>41765</v>
      </c>
      <c r="C64" s="248" t="s">
        <v>17</v>
      </c>
      <c r="D64" s="230" t="s">
        <v>124</v>
      </c>
      <c r="E64" s="249">
        <v>5903948</v>
      </c>
      <c r="F64" s="250" t="s">
        <v>11</v>
      </c>
      <c r="G64" s="251">
        <v>10800</v>
      </c>
      <c r="H64" s="252">
        <v>780</v>
      </c>
      <c r="I64" s="253" t="s">
        <v>19</v>
      </c>
      <c r="J64" s="367"/>
      <c r="K64" s="370"/>
      <c r="L64" s="370"/>
      <c r="M64" s="370"/>
      <c r="N64" s="370"/>
      <c r="O64" s="279"/>
      <c r="P64" s="370"/>
      <c r="Q64" s="373"/>
      <c r="R64" s="376"/>
      <c r="S64" s="376"/>
      <c r="T64" s="370"/>
      <c r="U64" s="370"/>
      <c r="V64" s="370"/>
      <c r="W64" s="370"/>
      <c r="X64" s="370"/>
      <c r="Y64" s="370"/>
      <c r="Z64" s="370"/>
      <c r="AA64" s="370"/>
      <c r="AB64" s="370"/>
      <c r="AC64" s="370"/>
      <c r="AD64" s="393"/>
      <c r="AE64" s="441"/>
      <c r="AF64" s="353"/>
    </row>
    <row r="65" spans="1:32" ht="67.5" customHeight="1" thickBot="1" x14ac:dyDescent="0.4">
      <c r="A65" s="361"/>
      <c r="B65" s="254">
        <v>41765</v>
      </c>
      <c r="C65" s="255" t="s">
        <v>17</v>
      </c>
      <c r="D65" s="254" t="s">
        <v>125</v>
      </c>
      <c r="E65" s="256">
        <v>5903948</v>
      </c>
      <c r="F65" s="257" t="s">
        <v>11</v>
      </c>
      <c r="G65" s="258">
        <v>10800</v>
      </c>
      <c r="H65" s="259">
        <v>780</v>
      </c>
      <c r="I65" s="260" t="s">
        <v>19</v>
      </c>
      <c r="J65" s="368"/>
      <c r="K65" s="371"/>
      <c r="L65" s="371"/>
      <c r="M65" s="371"/>
      <c r="N65" s="371"/>
      <c r="O65" s="280"/>
      <c r="P65" s="371"/>
      <c r="Q65" s="374"/>
      <c r="R65" s="377"/>
      <c r="S65" s="377"/>
      <c r="T65" s="371"/>
      <c r="U65" s="371"/>
      <c r="V65" s="371"/>
      <c r="W65" s="371"/>
      <c r="X65" s="371"/>
      <c r="Y65" s="371"/>
      <c r="Z65" s="371"/>
      <c r="AA65" s="371"/>
      <c r="AB65" s="371"/>
      <c r="AC65" s="371"/>
      <c r="AD65" s="394"/>
      <c r="AE65" s="442"/>
      <c r="AF65" s="353"/>
    </row>
    <row r="66" spans="1:32" ht="48.75" customHeight="1" x14ac:dyDescent="0.35">
      <c r="A66" s="347" t="s">
        <v>399</v>
      </c>
      <c r="B66" s="62">
        <v>41676</v>
      </c>
      <c r="C66" s="47" t="s">
        <v>17</v>
      </c>
      <c r="D66" s="104" t="s">
        <v>126</v>
      </c>
      <c r="E66" s="68">
        <v>5873250</v>
      </c>
      <c r="F66" s="50" t="s">
        <v>12</v>
      </c>
      <c r="G66" s="51">
        <v>8136</v>
      </c>
      <c r="H66" s="52">
        <v>1090</v>
      </c>
      <c r="I66" s="53" t="s">
        <v>19</v>
      </c>
      <c r="J66" s="48" t="s">
        <v>127</v>
      </c>
      <c r="K66" s="74">
        <v>809</v>
      </c>
      <c r="L66" s="74">
        <v>878</v>
      </c>
      <c r="M66" s="74">
        <v>-6</v>
      </c>
      <c r="N66" s="74">
        <v>0</v>
      </c>
      <c r="O66" s="74"/>
      <c r="P66" s="74">
        <v>1681</v>
      </c>
      <c r="Q66" s="139" t="s">
        <v>128</v>
      </c>
      <c r="R66" s="47"/>
      <c r="S66" s="47"/>
      <c r="T66" s="70"/>
      <c r="U66" s="70"/>
      <c r="V66" s="70"/>
      <c r="W66" s="70"/>
      <c r="X66" s="70"/>
      <c r="Y66" s="70"/>
      <c r="Z66" s="70"/>
      <c r="AA66" s="70"/>
      <c r="AB66" s="71"/>
      <c r="AC66" s="70"/>
      <c r="AD66" s="53"/>
      <c r="AE66" s="173" t="s">
        <v>185</v>
      </c>
    </row>
    <row r="67" spans="1:32" ht="84" customHeight="1" x14ac:dyDescent="0.35">
      <c r="A67" s="356"/>
      <c r="B67" s="24">
        <v>41676</v>
      </c>
      <c r="C67" s="15" t="s">
        <v>17</v>
      </c>
      <c r="D67" s="32" t="s">
        <v>129</v>
      </c>
      <c r="E67" s="21">
        <v>5873248</v>
      </c>
      <c r="F67" s="10" t="s">
        <v>12</v>
      </c>
      <c r="G67" s="11">
        <v>773136</v>
      </c>
      <c r="H67" s="12">
        <v>56640</v>
      </c>
      <c r="I67" s="13" t="s">
        <v>19</v>
      </c>
      <c r="J67" s="23" t="s">
        <v>127</v>
      </c>
      <c r="K67" s="14">
        <v>2463</v>
      </c>
      <c r="L67" s="14">
        <v>3945</v>
      </c>
      <c r="M67" s="14">
        <v>-1349</v>
      </c>
      <c r="N67" s="14">
        <v>0</v>
      </c>
      <c r="O67" s="14"/>
      <c r="P67" s="14">
        <v>5059</v>
      </c>
      <c r="Q67" s="121" t="s">
        <v>130</v>
      </c>
      <c r="R67" s="15"/>
      <c r="S67" s="15"/>
      <c r="T67" s="16"/>
      <c r="U67" s="16"/>
      <c r="V67" s="16"/>
      <c r="W67" s="16"/>
      <c r="X67" s="16"/>
      <c r="Y67" s="16"/>
      <c r="Z67" s="16"/>
      <c r="AA67" s="16"/>
      <c r="AB67" s="17"/>
      <c r="AC67" s="16"/>
      <c r="AD67" s="13"/>
      <c r="AE67" s="152" t="s">
        <v>185</v>
      </c>
    </row>
    <row r="68" spans="1:32" ht="96" customHeight="1" x14ac:dyDescent="0.35">
      <c r="A68" s="356"/>
      <c r="B68" s="24">
        <v>41676</v>
      </c>
      <c r="C68" s="15" t="s">
        <v>17</v>
      </c>
      <c r="D68" s="32" t="s">
        <v>131</v>
      </c>
      <c r="E68" s="21">
        <v>5873244</v>
      </c>
      <c r="F68" s="10" t="s">
        <v>12</v>
      </c>
      <c r="G68" s="11">
        <v>75000</v>
      </c>
      <c r="H68" s="12">
        <v>6468</v>
      </c>
      <c r="I68" s="13" t="s">
        <v>19</v>
      </c>
      <c r="J68" s="23" t="s">
        <v>127</v>
      </c>
      <c r="K68" s="14">
        <v>2526</v>
      </c>
      <c r="L68" s="14">
        <v>2295</v>
      </c>
      <c r="M68" s="14">
        <v>-248</v>
      </c>
      <c r="N68" s="14">
        <v>0</v>
      </c>
      <c r="O68" s="14"/>
      <c r="P68" s="14">
        <v>4573</v>
      </c>
      <c r="Q68" s="121" t="s">
        <v>132</v>
      </c>
      <c r="R68" s="15"/>
      <c r="S68" s="15"/>
      <c r="T68" s="16"/>
      <c r="U68" s="16"/>
      <c r="V68" s="16"/>
      <c r="W68" s="16"/>
      <c r="X68" s="16"/>
      <c r="Y68" s="16"/>
      <c r="Z68" s="16"/>
      <c r="AA68" s="16"/>
      <c r="AB68" s="17"/>
      <c r="AC68" s="16"/>
      <c r="AD68" s="13"/>
      <c r="AE68" s="152" t="s">
        <v>185</v>
      </c>
    </row>
    <row r="69" spans="1:32" ht="113.25" customHeight="1" thickBot="1" x14ac:dyDescent="0.4">
      <c r="A69" s="348"/>
      <c r="B69" s="65">
        <v>41676</v>
      </c>
      <c r="C69" s="55" t="s">
        <v>17</v>
      </c>
      <c r="D69" s="106" t="s">
        <v>133</v>
      </c>
      <c r="E69" s="76">
        <v>5873247</v>
      </c>
      <c r="F69" s="58" t="s">
        <v>12</v>
      </c>
      <c r="G69" s="59">
        <v>238596</v>
      </c>
      <c r="H69" s="60">
        <v>19008</v>
      </c>
      <c r="I69" s="61" t="s">
        <v>19</v>
      </c>
      <c r="J69" s="56" t="s">
        <v>127</v>
      </c>
      <c r="K69" s="75">
        <v>4641</v>
      </c>
      <c r="L69" s="75">
        <v>5906</v>
      </c>
      <c r="M69" s="75">
        <v>-1338</v>
      </c>
      <c r="N69" s="75">
        <v>0</v>
      </c>
      <c r="O69" s="75"/>
      <c r="P69" s="75">
        <v>9210</v>
      </c>
      <c r="Q69" s="122" t="s">
        <v>134</v>
      </c>
      <c r="R69" s="55"/>
      <c r="S69" s="55"/>
      <c r="T69" s="72"/>
      <c r="U69" s="72"/>
      <c r="V69" s="72"/>
      <c r="W69" s="72"/>
      <c r="X69" s="72"/>
      <c r="Y69" s="72"/>
      <c r="Z69" s="72"/>
      <c r="AA69" s="72"/>
      <c r="AB69" s="73"/>
      <c r="AC69" s="72"/>
      <c r="AD69" s="61"/>
      <c r="AE69" s="154" t="s">
        <v>185</v>
      </c>
    </row>
    <row r="70" spans="1:32" ht="89.25" customHeight="1" thickBot="1" x14ac:dyDescent="0.4">
      <c r="A70" s="136" t="s">
        <v>398</v>
      </c>
      <c r="B70" s="69">
        <v>41744</v>
      </c>
      <c r="C70" s="36" t="s">
        <v>17</v>
      </c>
      <c r="D70" s="81" t="s">
        <v>135</v>
      </c>
      <c r="E70" s="77">
        <v>5896176</v>
      </c>
      <c r="F70" s="38" t="s">
        <v>11</v>
      </c>
      <c r="G70" s="39">
        <v>1392</v>
      </c>
      <c r="H70" s="40">
        <v>144</v>
      </c>
      <c r="I70" s="41" t="s">
        <v>19</v>
      </c>
      <c r="J70" s="37">
        <v>41821</v>
      </c>
      <c r="K70" s="42">
        <v>4051</v>
      </c>
      <c r="L70" s="42">
        <v>2603</v>
      </c>
      <c r="M70" s="42">
        <v>-917</v>
      </c>
      <c r="N70" s="42">
        <v>0</v>
      </c>
      <c r="O70" s="42"/>
      <c r="P70" s="42">
        <v>5737</v>
      </c>
      <c r="Q70" s="45" t="s">
        <v>136</v>
      </c>
      <c r="R70" s="36"/>
      <c r="S70" s="36"/>
      <c r="T70" s="43"/>
      <c r="U70" s="43"/>
      <c r="V70" s="43"/>
      <c r="W70" s="43"/>
      <c r="X70" s="43"/>
      <c r="Y70" s="43"/>
      <c r="Z70" s="43"/>
      <c r="AA70" s="43"/>
      <c r="AB70" s="44"/>
      <c r="AC70" s="43"/>
      <c r="AD70" s="41"/>
      <c r="AE70" s="155" t="s">
        <v>185</v>
      </c>
    </row>
    <row r="71" spans="1:32" ht="80.25" customHeight="1" thickBot="1" x14ac:dyDescent="0.4">
      <c r="A71" s="136" t="s">
        <v>397</v>
      </c>
      <c r="B71" s="36">
        <v>41749</v>
      </c>
      <c r="C71" s="36" t="s">
        <v>17</v>
      </c>
      <c r="D71" s="81" t="s">
        <v>137</v>
      </c>
      <c r="E71" s="78">
        <v>5908668</v>
      </c>
      <c r="F71" s="38" t="s">
        <v>11</v>
      </c>
      <c r="G71" s="39">
        <v>30000</v>
      </c>
      <c r="H71" s="40">
        <v>2472</v>
      </c>
      <c r="I71" s="41" t="s">
        <v>19</v>
      </c>
      <c r="J71" s="69">
        <v>41851</v>
      </c>
      <c r="K71" s="42">
        <v>1124</v>
      </c>
      <c r="L71" s="42">
        <v>131</v>
      </c>
      <c r="M71" s="42">
        <v>-28</v>
      </c>
      <c r="N71" s="42">
        <v>0</v>
      </c>
      <c r="O71" s="42"/>
      <c r="P71" s="42">
        <v>1226</v>
      </c>
      <c r="Q71" s="45" t="s">
        <v>241</v>
      </c>
      <c r="R71" s="36"/>
      <c r="S71" s="36"/>
      <c r="T71" s="43"/>
      <c r="U71" s="43"/>
      <c r="V71" s="43"/>
      <c r="W71" s="43"/>
      <c r="X71" s="43"/>
      <c r="Y71" s="43"/>
      <c r="Z71" s="43"/>
      <c r="AA71" s="43"/>
      <c r="AB71" s="44"/>
      <c r="AC71" s="43"/>
      <c r="AD71" s="41"/>
      <c r="AE71" s="174" t="s">
        <v>237</v>
      </c>
    </row>
    <row r="72" spans="1:32" x14ac:dyDescent="0.35">
      <c r="A72" s="357" t="s">
        <v>396</v>
      </c>
      <c r="B72" s="94">
        <v>41204</v>
      </c>
      <c r="C72" s="94" t="s">
        <v>17</v>
      </c>
      <c r="D72" s="89" t="s">
        <v>138</v>
      </c>
      <c r="E72" s="422">
        <v>5716157</v>
      </c>
      <c r="F72" s="90" t="s">
        <v>12</v>
      </c>
      <c r="G72" s="91">
        <v>554124</v>
      </c>
      <c r="H72" s="92">
        <v>50000</v>
      </c>
      <c r="I72" s="104" t="s">
        <v>19</v>
      </c>
      <c r="J72" s="89">
        <v>41806</v>
      </c>
      <c r="K72" s="385">
        <v>50893</v>
      </c>
      <c r="L72" s="385">
        <v>31778</v>
      </c>
      <c r="M72" s="385">
        <v>-3709</v>
      </c>
      <c r="N72" s="385">
        <v>0</v>
      </c>
      <c r="O72" s="281"/>
      <c r="P72" s="385">
        <v>78000</v>
      </c>
      <c r="Q72" s="408" t="s">
        <v>139</v>
      </c>
      <c r="R72" s="387">
        <v>41806</v>
      </c>
      <c r="S72" s="387">
        <v>41935</v>
      </c>
      <c r="T72" s="385">
        <v>53975</v>
      </c>
      <c r="U72" s="385">
        <v>0</v>
      </c>
      <c r="V72" s="385">
        <v>27588</v>
      </c>
      <c r="W72" s="385">
        <v>-3709</v>
      </c>
      <c r="X72" s="385">
        <v>-78000</v>
      </c>
      <c r="Y72" s="385">
        <v>77854</v>
      </c>
      <c r="Z72" s="385">
        <v>78000</v>
      </c>
      <c r="AA72" s="385">
        <v>-146</v>
      </c>
      <c r="AB72" s="387">
        <v>41992</v>
      </c>
      <c r="AC72" s="385">
        <v>3128</v>
      </c>
      <c r="AD72" s="362" t="s">
        <v>158</v>
      </c>
      <c r="AE72" s="364" t="s">
        <v>177</v>
      </c>
    </row>
    <row r="73" spans="1:32" ht="15" thickBot="1" x14ac:dyDescent="0.4">
      <c r="A73" s="358"/>
      <c r="B73" s="100">
        <v>41204</v>
      </c>
      <c r="C73" s="100" t="s">
        <v>17</v>
      </c>
      <c r="D73" s="95" t="s">
        <v>140</v>
      </c>
      <c r="E73" s="423"/>
      <c r="F73" s="96" t="s">
        <v>12</v>
      </c>
      <c r="G73" s="97">
        <v>34932</v>
      </c>
      <c r="H73" s="98">
        <v>3540</v>
      </c>
      <c r="I73" s="106" t="s">
        <v>19</v>
      </c>
      <c r="J73" s="95">
        <v>41806</v>
      </c>
      <c r="K73" s="386"/>
      <c r="L73" s="386"/>
      <c r="M73" s="386"/>
      <c r="N73" s="386"/>
      <c r="O73" s="171"/>
      <c r="P73" s="386"/>
      <c r="Q73" s="409"/>
      <c r="R73" s="389"/>
      <c r="S73" s="389"/>
      <c r="T73" s="386"/>
      <c r="U73" s="386"/>
      <c r="V73" s="386"/>
      <c r="W73" s="386"/>
      <c r="X73" s="386"/>
      <c r="Y73" s="386"/>
      <c r="Z73" s="386"/>
      <c r="AA73" s="386"/>
      <c r="AB73" s="389"/>
      <c r="AC73" s="386"/>
      <c r="AD73" s="363"/>
      <c r="AE73" s="365"/>
    </row>
    <row r="74" spans="1:32" ht="58" x14ac:dyDescent="0.35">
      <c r="A74" s="347" t="s">
        <v>395</v>
      </c>
      <c r="B74" s="48">
        <v>41891</v>
      </c>
      <c r="C74" s="47" t="s">
        <v>17</v>
      </c>
      <c r="D74" s="162" t="s">
        <v>141</v>
      </c>
      <c r="E74" s="68">
        <v>5948875</v>
      </c>
      <c r="F74" s="50" t="s">
        <v>12</v>
      </c>
      <c r="G74" s="51">
        <v>26592</v>
      </c>
      <c r="H74" s="52">
        <v>2450</v>
      </c>
      <c r="I74" s="53" t="s">
        <v>19</v>
      </c>
      <c r="J74" s="48">
        <v>41948</v>
      </c>
      <c r="K74" s="74">
        <v>26543</v>
      </c>
      <c r="L74" s="74">
        <v>1187</v>
      </c>
      <c r="M74" s="74">
        <v>-1054</v>
      </c>
      <c r="N74" s="74">
        <v>0</v>
      </c>
      <c r="O74" s="74"/>
      <c r="P74" s="74">
        <v>26676</v>
      </c>
      <c r="Q74" s="139" t="s">
        <v>142</v>
      </c>
      <c r="R74" s="47"/>
      <c r="S74" s="47"/>
      <c r="T74" s="70"/>
      <c r="U74" s="70"/>
      <c r="V74" s="70"/>
      <c r="W74" s="70"/>
      <c r="X74" s="70"/>
      <c r="Y74" s="70"/>
      <c r="Z74" s="70"/>
      <c r="AA74" s="70"/>
      <c r="AB74" s="71"/>
      <c r="AC74" s="70"/>
      <c r="AD74" s="53"/>
      <c r="AE74" s="151" t="s">
        <v>185</v>
      </c>
    </row>
    <row r="75" spans="1:32" ht="15" thickBot="1" x14ac:dyDescent="0.4">
      <c r="A75" s="356"/>
      <c r="B75" s="112">
        <v>41891</v>
      </c>
      <c r="C75" s="109" t="s">
        <v>17</v>
      </c>
      <c r="D75" s="163" t="s">
        <v>143</v>
      </c>
      <c r="E75" s="144">
        <v>5948955</v>
      </c>
      <c r="F75" s="113" t="s">
        <v>12</v>
      </c>
      <c r="G75" s="114">
        <v>0</v>
      </c>
      <c r="H75" s="115">
        <v>144</v>
      </c>
      <c r="I75" s="116" t="s">
        <v>19</v>
      </c>
      <c r="J75" s="112">
        <v>41948</v>
      </c>
      <c r="K75" s="108">
        <v>333</v>
      </c>
      <c r="L75" s="108">
        <v>128</v>
      </c>
      <c r="M75" s="108">
        <v>-3</v>
      </c>
      <c r="N75" s="108">
        <v>0</v>
      </c>
      <c r="O75" s="108"/>
      <c r="P75" s="108">
        <v>456</v>
      </c>
      <c r="Q75" s="141" t="s">
        <v>144</v>
      </c>
      <c r="R75" s="109"/>
      <c r="S75" s="109"/>
      <c r="T75" s="110"/>
      <c r="U75" s="110"/>
      <c r="V75" s="110"/>
      <c r="W75" s="110"/>
      <c r="X75" s="110"/>
      <c r="Y75" s="110"/>
      <c r="Z75" s="110"/>
      <c r="AA75" s="110"/>
      <c r="AB75" s="111"/>
      <c r="AC75" s="110"/>
      <c r="AD75" s="116"/>
      <c r="AE75" s="154" t="s">
        <v>185</v>
      </c>
    </row>
    <row r="76" spans="1:32" x14ac:dyDescent="0.35">
      <c r="A76" s="355" t="s">
        <v>394</v>
      </c>
      <c r="B76" s="48">
        <v>41893</v>
      </c>
      <c r="C76" s="47" t="s">
        <v>17</v>
      </c>
      <c r="D76" s="89" t="s">
        <v>145</v>
      </c>
      <c r="E76" s="68">
        <v>5949952</v>
      </c>
      <c r="F76" s="50" t="s">
        <v>12</v>
      </c>
      <c r="G76" s="51">
        <v>30264</v>
      </c>
      <c r="H76" s="52">
        <v>3204</v>
      </c>
      <c r="I76" s="53" t="s">
        <v>19</v>
      </c>
      <c r="J76" s="48">
        <v>41660</v>
      </c>
      <c r="K76" s="74">
        <v>1660</v>
      </c>
      <c r="L76" s="74">
        <v>149</v>
      </c>
      <c r="M76" s="74">
        <v>-4</v>
      </c>
      <c r="N76" s="74">
        <v>0</v>
      </c>
      <c r="O76" s="74"/>
      <c r="P76" s="74">
        <v>1805</v>
      </c>
      <c r="Q76" s="139" t="s">
        <v>146</v>
      </c>
      <c r="R76" s="47"/>
      <c r="S76" s="47"/>
      <c r="T76" s="70"/>
      <c r="U76" s="70"/>
      <c r="V76" s="70"/>
      <c r="W76" s="70"/>
      <c r="X76" s="70"/>
      <c r="Y76" s="70"/>
      <c r="Z76" s="70"/>
      <c r="AA76" s="70"/>
      <c r="AB76" s="71"/>
      <c r="AC76" s="70"/>
      <c r="AD76" s="53"/>
      <c r="AE76" s="151" t="s">
        <v>185</v>
      </c>
      <c r="AF76" s="354"/>
    </row>
    <row r="77" spans="1:32" x14ac:dyDescent="0.35">
      <c r="A77" s="350"/>
      <c r="B77" s="23">
        <v>41893</v>
      </c>
      <c r="C77" s="15" t="s">
        <v>17</v>
      </c>
      <c r="D77" s="26" t="s">
        <v>147</v>
      </c>
      <c r="E77" s="21">
        <v>5950110</v>
      </c>
      <c r="F77" s="10" t="s">
        <v>12</v>
      </c>
      <c r="G77" s="11">
        <v>26328</v>
      </c>
      <c r="H77" s="12">
        <v>2424</v>
      </c>
      <c r="I77" s="13" t="s">
        <v>19</v>
      </c>
      <c r="J77" s="23">
        <v>41660</v>
      </c>
      <c r="K77" s="14">
        <v>21350</v>
      </c>
      <c r="L77" s="14">
        <v>163</v>
      </c>
      <c r="M77" s="14">
        <v>-21</v>
      </c>
      <c r="N77" s="14">
        <v>0</v>
      </c>
      <c r="O77" s="14"/>
      <c r="P77" s="14">
        <v>21492</v>
      </c>
      <c r="Q77" s="121" t="s">
        <v>148</v>
      </c>
      <c r="R77" s="15"/>
      <c r="S77" s="15"/>
      <c r="T77" s="16"/>
      <c r="U77" s="16"/>
      <c r="V77" s="16"/>
      <c r="W77" s="16"/>
      <c r="X77" s="16"/>
      <c r="Y77" s="16"/>
      <c r="Z77" s="16"/>
      <c r="AA77" s="16"/>
      <c r="AB77" s="17"/>
      <c r="AC77" s="16"/>
      <c r="AD77" s="13"/>
      <c r="AE77" s="152" t="s">
        <v>185</v>
      </c>
      <c r="AF77" s="354"/>
    </row>
    <row r="78" spans="1:32" ht="29" x14ac:dyDescent="0.35">
      <c r="A78" s="350"/>
      <c r="B78" s="23">
        <v>41893</v>
      </c>
      <c r="C78" s="15" t="s">
        <v>17</v>
      </c>
      <c r="D78" s="26" t="s">
        <v>149</v>
      </c>
      <c r="E78" s="21">
        <v>5950111</v>
      </c>
      <c r="F78" s="10" t="s">
        <v>11</v>
      </c>
      <c r="G78" s="11">
        <v>13200</v>
      </c>
      <c r="H78" s="12">
        <v>1080</v>
      </c>
      <c r="I78" s="13" t="s">
        <v>19</v>
      </c>
      <c r="J78" s="23">
        <v>41660</v>
      </c>
      <c r="K78" s="14">
        <v>1613</v>
      </c>
      <c r="L78" s="14">
        <v>149</v>
      </c>
      <c r="M78" s="14">
        <v>-4</v>
      </c>
      <c r="N78" s="14">
        <v>0</v>
      </c>
      <c r="O78" s="14"/>
      <c r="P78" s="14">
        <v>1758</v>
      </c>
      <c r="Q78" s="121" t="s">
        <v>150</v>
      </c>
      <c r="R78" s="15"/>
      <c r="S78" s="15"/>
      <c r="T78" s="16"/>
      <c r="U78" s="16"/>
      <c r="V78" s="16"/>
      <c r="W78" s="16"/>
      <c r="X78" s="16"/>
      <c r="Y78" s="16"/>
      <c r="Z78" s="16"/>
      <c r="AA78" s="16"/>
      <c r="AB78" s="17"/>
      <c r="AC78" s="16"/>
      <c r="AD78" s="13"/>
      <c r="AE78" s="152" t="s">
        <v>185</v>
      </c>
      <c r="AF78" s="354"/>
    </row>
    <row r="79" spans="1:32" ht="29" x14ac:dyDescent="0.35">
      <c r="A79" s="350"/>
      <c r="B79" s="23">
        <v>41893</v>
      </c>
      <c r="C79" s="15" t="s">
        <v>17</v>
      </c>
      <c r="D79" s="26" t="s">
        <v>151</v>
      </c>
      <c r="E79" s="21">
        <v>5950114</v>
      </c>
      <c r="F79" s="10" t="s">
        <v>12</v>
      </c>
      <c r="G79" s="11">
        <v>30684</v>
      </c>
      <c r="H79" s="12">
        <v>2772</v>
      </c>
      <c r="I79" s="13" t="s">
        <v>19</v>
      </c>
      <c r="J79" s="23">
        <v>41660</v>
      </c>
      <c r="K79" s="14">
        <v>54009</v>
      </c>
      <c r="L79" s="14">
        <v>10637</v>
      </c>
      <c r="M79" s="14">
        <v>-618</v>
      </c>
      <c r="N79" s="14">
        <v>0</v>
      </c>
      <c r="O79" s="14"/>
      <c r="P79" s="14">
        <v>64028</v>
      </c>
      <c r="Q79" s="121" t="s">
        <v>152</v>
      </c>
      <c r="R79" s="15"/>
      <c r="S79" s="15"/>
      <c r="T79" s="16"/>
      <c r="U79" s="16"/>
      <c r="V79" s="16"/>
      <c r="W79" s="16"/>
      <c r="X79" s="16"/>
      <c r="Y79" s="16"/>
      <c r="Z79" s="16"/>
      <c r="AA79" s="16"/>
      <c r="AB79" s="17"/>
      <c r="AC79" s="16"/>
      <c r="AD79" s="13"/>
      <c r="AE79" s="152" t="s">
        <v>185</v>
      </c>
      <c r="AF79" s="354"/>
    </row>
    <row r="80" spans="1:32" ht="15" thickBot="1" x14ac:dyDescent="0.4">
      <c r="A80" s="352"/>
      <c r="B80" s="56">
        <v>41893</v>
      </c>
      <c r="C80" s="55" t="s">
        <v>17</v>
      </c>
      <c r="D80" s="95" t="s">
        <v>153</v>
      </c>
      <c r="E80" s="76">
        <v>5950117</v>
      </c>
      <c r="F80" s="58" t="s">
        <v>12</v>
      </c>
      <c r="G80" s="59">
        <v>9276</v>
      </c>
      <c r="H80" s="60">
        <v>1080</v>
      </c>
      <c r="I80" s="61" t="s">
        <v>19</v>
      </c>
      <c r="J80" s="56">
        <v>41660</v>
      </c>
      <c r="K80" s="75">
        <v>5786</v>
      </c>
      <c r="L80" s="75">
        <v>157</v>
      </c>
      <c r="M80" s="75">
        <v>-14</v>
      </c>
      <c r="N80" s="75">
        <v>0</v>
      </c>
      <c r="O80" s="75"/>
      <c r="P80" s="75">
        <v>5929</v>
      </c>
      <c r="Q80" s="122" t="s">
        <v>154</v>
      </c>
      <c r="R80" s="55"/>
      <c r="S80" s="55"/>
      <c r="T80" s="72"/>
      <c r="U80" s="72"/>
      <c r="V80" s="72"/>
      <c r="W80" s="72"/>
      <c r="X80" s="72"/>
      <c r="Y80" s="72"/>
      <c r="Z80" s="72"/>
      <c r="AA80" s="72"/>
      <c r="AB80" s="73"/>
      <c r="AC80" s="72"/>
      <c r="AD80" s="61"/>
      <c r="AE80" s="154" t="s">
        <v>185</v>
      </c>
      <c r="AF80" s="354"/>
    </row>
    <row r="81" spans="1:33" ht="29.5" thickBot="1" x14ac:dyDescent="0.4">
      <c r="A81" s="156" t="s">
        <v>393</v>
      </c>
      <c r="B81" s="81">
        <v>41932</v>
      </c>
      <c r="C81" s="80" t="s">
        <v>17</v>
      </c>
      <c r="D81" s="86" t="s">
        <v>155</v>
      </c>
      <c r="E81" s="135">
        <v>5961179</v>
      </c>
      <c r="F81" s="83" t="s">
        <v>12</v>
      </c>
      <c r="G81" s="84">
        <v>204000</v>
      </c>
      <c r="H81" s="85">
        <v>18000</v>
      </c>
      <c r="I81" s="86" t="s">
        <v>19</v>
      </c>
      <c r="J81" s="81">
        <v>41947</v>
      </c>
      <c r="K81" s="87">
        <v>4186</v>
      </c>
      <c r="L81" s="87">
        <v>632</v>
      </c>
      <c r="M81" s="87">
        <v>-111</v>
      </c>
      <c r="N81" s="87">
        <v>0</v>
      </c>
      <c r="O81" s="87"/>
      <c r="P81" s="87">
        <v>6007</v>
      </c>
      <c r="Q81" s="88" t="s">
        <v>156</v>
      </c>
      <c r="R81" s="80">
        <v>41954</v>
      </c>
      <c r="S81" s="80">
        <v>41968</v>
      </c>
      <c r="T81" s="87">
        <v>4186</v>
      </c>
      <c r="U81" s="87">
        <v>0</v>
      </c>
      <c r="V81" s="87">
        <v>632</v>
      </c>
      <c r="W81" s="87">
        <v>-111</v>
      </c>
      <c r="X81" s="87">
        <v>0</v>
      </c>
      <c r="Y81" s="87">
        <v>4707</v>
      </c>
      <c r="Z81" s="87">
        <v>-6007</v>
      </c>
      <c r="AA81" s="87">
        <v>-1300</v>
      </c>
      <c r="AB81" s="80">
        <v>41992</v>
      </c>
      <c r="AC81" s="87">
        <v>553</v>
      </c>
      <c r="AD81" s="86" t="s">
        <v>157</v>
      </c>
      <c r="AE81" s="172"/>
    </row>
    <row r="82" spans="1:33" ht="58.5" thickBot="1" x14ac:dyDescent="0.4">
      <c r="A82" s="347" t="s">
        <v>392</v>
      </c>
      <c r="B82" s="117">
        <v>41985</v>
      </c>
      <c r="C82" s="47" t="s">
        <v>17</v>
      </c>
      <c r="D82" s="181" t="s">
        <v>181</v>
      </c>
      <c r="E82" s="118">
        <v>5983617</v>
      </c>
      <c r="F82" s="50" t="s">
        <v>12</v>
      </c>
      <c r="G82" s="119">
        <v>291252</v>
      </c>
      <c r="H82" s="120">
        <v>24000</v>
      </c>
      <c r="I82" s="53" t="s">
        <v>19</v>
      </c>
      <c r="J82" s="48">
        <v>42027</v>
      </c>
      <c r="K82" s="74">
        <v>36312</v>
      </c>
      <c r="L82" s="74">
        <v>3022</v>
      </c>
      <c r="M82" s="74">
        <v>-1162</v>
      </c>
      <c r="N82" s="74">
        <v>0</v>
      </c>
      <c r="O82" s="74"/>
      <c r="P82" s="74">
        <v>38172</v>
      </c>
      <c r="Q82" s="142" t="s">
        <v>182</v>
      </c>
      <c r="R82" s="189">
        <v>42649</v>
      </c>
      <c r="S82" s="189">
        <v>42707</v>
      </c>
      <c r="T82" s="43">
        <v>8554</v>
      </c>
      <c r="U82" s="43">
        <v>0</v>
      </c>
      <c r="V82" s="43">
        <v>3022</v>
      </c>
      <c r="W82" s="43">
        <v>-1162</v>
      </c>
      <c r="X82" s="43">
        <v>0</v>
      </c>
      <c r="Y82" s="43">
        <v>10414</v>
      </c>
      <c r="Z82" s="43">
        <v>38172</v>
      </c>
      <c r="AA82" s="43">
        <v>-27758</v>
      </c>
      <c r="AB82" s="44">
        <v>42873</v>
      </c>
      <c r="AC82" s="43">
        <v>8554</v>
      </c>
      <c r="AD82" s="178"/>
      <c r="AE82" s="190" t="s">
        <v>256</v>
      </c>
      <c r="AF82" s="191"/>
    </row>
    <row r="83" spans="1:33" ht="58.5" thickBot="1" x14ac:dyDescent="0.4">
      <c r="A83" s="348"/>
      <c r="B83" s="56">
        <v>41985</v>
      </c>
      <c r="C83" s="55" t="s">
        <v>17</v>
      </c>
      <c r="D83" s="95" t="s">
        <v>283</v>
      </c>
      <c r="E83" s="76">
        <v>5983616</v>
      </c>
      <c r="F83" s="58" t="s">
        <v>12</v>
      </c>
      <c r="G83" s="59">
        <v>131500</v>
      </c>
      <c r="H83" s="60">
        <v>15120</v>
      </c>
      <c r="I83" s="61" t="s">
        <v>19</v>
      </c>
      <c r="J83" s="56">
        <v>42027</v>
      </c>
      <c r="K83" s="75">
        <v>36312</v>
      </c>
      <c r="L83" s="75">
        <v>3022</v>
      </c>
      <c r="M83" s="75">
        <v>-1181</v>
      </c>
      <c r="N83" s="75">
        <v>0</v>
      </c>
      <c r="O83" s="75"/>
      <c r="P83" s="75">
        <v>38153</v>
      </c>
      <c r="Q83" s="122" t="s">
        <v>183</v>
      </c>
      <c r="R83" s="189">
        <v>42585</v>
      </c>
      <c r="S83" s="189">
        <v>42642</v>
      </c>
      <c r="T83" s="43">
        <v>25373</v>
      </c>
      <c r="U83" s="43">
        <v>0</v>
      </c>
      <c r="V83" s="43">
        <v>16759</v>
      </c>
      <c r="W83" s="43">
        <v>-729</v>
      </c>
      <c r="X83" s="43">
        <v>0</v>
      </c>
      <c r="Y83" s="43">
        <v>27835</v>
      </c>
      <c r="Z83" s="43">
        <v>41103</v>
      </c>
      <c r="AA83" s="43">
        <v>-13268</v>
      </c>
      <c r="AB83" s="44">
        <v>42949</v>
      </c>
      <c r="AC83" s="43">
        <v>11805</v>
      </c>
      <c r="AD83" s="61"/>
      <c r="AE83" s="190" t="s">
        <v>256</v>
      </c>
      <c r="AF83" s="191"/>
    </row>
    <row r="84" spans="1:33" ht="73" thickBot="1" x14ac:dyDescent="0.4">
      <c r="A84" s="136" t="s">
        <v>391</v>
      </c>
      <c r="B84" s="37">
        <v>42075</v>
      </c>
      <c r="C84" s="36" t="s">
        <v>17</v>
      </c>
      <c r="D84" s="81" t="s">
        <v>198</v>
      </c>
      <c r="E84" s="77">
        <v>6015355</v>
      </c>
      <c r="F84" s="38" t="s">
        <v>14</v>
      </c>
      <c r="G84" s="39">
        <v>1500</v>
      </c>
      <c r="H84" s="40">
        <v>150</v>
      </c>
      <c r="I84" s="41" t="s">
        <v>19</v>
      </c>
      <c r="J84" s="37">
        <v>42103</v>
      </c>
      <c r="K84" s="42">
        <v>5715</v>
      </c>
      <c r="L84" s="42">
        <v>2675</v>
      </c>
      <c r="M84" s="42">
        <v>-151</v>
      </c>
      <c r="N84" s="42">
        <v>0</v>
      </c>
      <c r="O84" s="42"/>
      <c r="P84" s="42">
        <f>SUM(K84:N84)</f>
        <v>8239</v>
      </c>
      <c r="Q84" s="45" t="s">
        <v>197</v>
      </c>
      <c r="R84" s="36"/>
      <c r="S84" s="36"/>
      <c r="T84" s="43"/>
      <c r="U84" s="43"/>
      <c r="V84" s="43"/>
      <c r="W84" s="43"/>
      <c r="X84" s="43"/>
      <c r="Y84" s="43"/>
      <c r="Z84" s="43"/>
      <c r="AA84" s="43"/>
      <c r="AB84" s="44"/>
      <c r="AC84" s="43"/>
      <c r="AD84" s="41"/>
      <c r="AE84" s="261" t="s">
        <v>185</v>
      </c>
    </row>
    <row r="85" spans="1:33" ht="94.5" customHeight="1" thickBot="1" x14ac:dyDescent="0.4">
      <c r="A85" s="136" t="s">
        <v>390</v>
      </c>
      <c r="B85" s="37">
        <v>42102</v>
      </c>
      <c r="C85" s="36" t="s">
        <v>17</v>
      </c>
      <c r="D85" s="81" t="s">
        <v>199</v>
      </c>
      <c r="E85" s="77">
        <v>6025899</v>
      </c>
      <c r="F85" s="38" t="s">
        <v>14</v>
      </c>
      <c r="G85" s="39">
        <v>4284</v>
      </c>
      <c r="H85" s="40">
        <v>280.2</v>
      </c>
      <c r="I85" s="41" t="s">
        <v>216</v>
      </c>
      <c r="J85" s="37"/>
      <c r="K85" s="42">
        <v>1299</v>
      </c>
      <c r="L85" s="42"/>
      <c r="M85" s="42"/>
      <c r="N85" s="42"/>
      <c r="O85" s="42"/>
      <c r="P85" s="170" t="s">
        <v>88</v>
      </c>
      <c r="Q85" s="45" t="s">
        <v>200</v>
      </c>
      <c r="R85" s="36"/>
      <c r="S85" s="36"/>
      <c r="T85" s="43"/>
      <c r="U85" s="43"/>
      <c r="V85" s="43"/>
      <c r="W85" s="43"/>
      <c r="X85" s="43"/>
      <c r="Y85" s="43"/>
      <c r="Z85" s="43"/>
      <c r="AA85" s="43"/>
      <c r="AB85" s="44"/>
      <c r="AC85" s="169" t="s">
        <v>88</v>
      </c>
      <c r="AD85" s="41"/>
      <c r="AE85" s="261" t="s">
        <v>255</v>
      </c>
      <c r="AF85" s="165"/>
    </row>
    <row r="86" spans="1:33" ht="40.5" customHeight="1" thickBot="1" x14ac:dyDescent="0.4">
      <c r="A86" s="136" t="s">
        <v>389</v>
      </c>
      <c r="B86" s="37">
        <v>42052</v>
      </c>
      <c r="C86" s="36" t="s">
        <v>17</v>
      </c>
      <c r="D86" s="81" t="s">
        <v>201</v>
      </c>
      <c r="E86" s="77">
        <v>6006544</v>
      </c>
      <c r="F86" s="38" t="s">
        <v>12</v>
      </c>
      <c r="G86" s="39">
        <v>23748</v>
      </c>
      <c r="H86" s="40">
        <v>2500</v>
      </c>
      <c r="I86" s="41" t="s">
        <v>19</v>
      </c>
      <c r="J86" s="37">
        <v>42097</v>
      </c>
      <c r="K86" s="42">
        <v>128</v>
      </c>
      <c r="L86" s="42">
        <v>32</v>
      </c>
      <c r="M86" s="42">
        <v>-5</v>
      </c>
      <c r="N86" s="42">
        <v>0</v>
      </c>
      <c r="O86" s="42"/>
      <c r="P86" s="42">
        <v>155</v>
      </c>
      <c r="Q86" s="45" t="s">
        <v>202</v>
      </c>
      <c r="R86" s="36">
        <v>42115</v>
      </c>
      <c r="S86" s="36">
        <v>42118</v>
      </c>
      <c r="T86" s="43">
        <v>392.83</v>
      </c>
      <c r="U86" s="43" t="s">
        <v>215</v>
      </c>
      <c r="V86" s="43">
        <v>32</v>
      </c>
      <c r="W86" s="43">
        <v>-5</v>
      </c>
      <c r="X86" s="43">
        <v>155</v>
      </c>
      <c r="Y86" s="43">
        <v>420</v>
      </c>
      <c r="Z86" s="43">
        <v>155</v>
      </c>
      <c r="AA86" s="43">
        <v>265</v>
      </c>
      <c r="AB86" s="44">
        <v>42130</v>
      </c>
      <c r="AC86" s="43">
        <v>1516.64</v>
      </c>
      <c r="AD86" s="41"/>
      <c r="AE86" s="155"/>
    </row>
    <row r="87" spans="1:33" x14ac:dyDescent="0.35">
      <c r="A87" s="347" t="s">
        <v>388</v>
      </c>
      <c r="B87" s="62">
        <v>42123</v>
      </c>
      <c r="C87" s="47" t="s">
        <v>17</v>
      </c>
      <c r="D87" s="104" t="s">
        <v>203</v>
      </c>
      <c r="E87" s="68">
        <v>6034318</v>
      </c>
      <c r="F87" s="50" t="s">
        <v>12</v>
      </c>
      <c r="G87" s="51"/>
      <c r="H87" s="52"/>
      <c r="I87" s="53" t="s">
        <v>19</v>
      </c>
      <c r="J87" s="48">
        <v>42166</v>
      </c>
      <c r="K87" s="74">
        <v>4120</v>
      </c>
      <c r="L87" s="74">
        <v>79</v>
      </c>
      <c r="M87" s="74">
        <v>-6</v>
      </c>
      <c r="N87" s="74">
        <v>0</v>
      </c>
      <c r="O87" s="74"/>
      <c r="P87" s="74">
        <v>4193</v>
      </c>
      <c r="Q87" s="139" t="s">
        <v>207</v>
      </c>
      <c r="R87" s="47"/>
      <c r="S87" s="47"/>
      <c r="T87" s="70"/>
      <c r="U87" s="70"/>
      <c r="V87" s="70"/>
      <c r="W87" s="70"/>
      <c r="X87" s="70"/>
      <c r="Y87" s="70"/>
      <c r="Z87" s="70"/>
      <c r="AA87" s="70"/>
      <c r="AB87" s="71"/>
      <c r="AC87" s="70"/>
      <c r="AD87" s="53"/>
      <c r="AE87" s="151" t="s">
        <v>185</v>
      </c>
    </row>
    <row r="88" spans="1:33" x14ac:dyDescent="0.35">
      <c r="A88" s="356"/>
      <c r="B88" s="24">
        <v>42123</v>
      </c>
      <c r="C88" s="15" t="s">
        <v>17</v>
      </c>
      <c r="D88" s="32" t="s">
        <v>204</v>
      </c>
      <c r="E88" s="21">
        <v>6034320</v>
      </c>
      <c r="F88" s="10" t="s">
        <v>12</v>
      </c>
      <c r="G88" s="11"/>
      <c r="H88" s="12"/>
      <c r="I88" s="13" t="s">
        <v>19</v>
      </c>
      <c r="J88" s="23">
        <v>42166</v>
      </c>
      <c r="K88" s="14">
        <v>4091</v>
      </c>
      <c r="L88" s="14">
        <v>79</v>
      </c>
      <c r="M88" s="14">
        <v>-131</v>
      </c>
      <c r="N88" s="14">
        <v>0</v>
      </c>
      <c r="O88" s="14"/>
      <c r="P88" s="14">
        <v>4039</v>
      </c>
      <c r="Q88" s="121" t="s">
        <v>217</v>
      </c>
      <c r="R88" s="15"/>
      <c r="S88" s="15"/>
      <c r="T88" s="16"/>
      <c r="U88" s="16"/>
      <c r="V88" s="16"/>
      <c r="W88" s="16"/>
      <c r="X88" s="16"/>
      <c r="Y88" s="16"/>
      <c r="Z88" s="16"/>
      <c r="AA88" s="16"/>
      <c r="AB88" s="17"/>
      <c r="AC88" s="16"/>
      <c r="AD88" s="13"/>
      <c r="AE88" s="152" t="s">
        <v>185</v>
      </c>
    </row>
    <row r="89" spans="1:33" ht="29.5" thickBot="1" x14ac:dyDescent="0.4">
      <c r="A89" s="348"/>
      <c r="B89" s="65">
        <v>42123</v>
      </c>
      <c r="C89" s="55" t="s">
        <v>17</v>
      </c>
      <c r="D89" s="106" t="s">
        <v>205</v>
      </c>
      <c r="E89" s="58">
        <v>6034323</v>
      </c>
      <c r="F89" s="58" t="s">
        <v>12</v>
      </c>
      <c r="G89" s="157"/>
      <c r="H89" s="58"/>
      <c r="I89" s="61" t="s">
        <v>19</v>
      </c>
      <c r="J89" s="56">
        <v>42166</v>
      </c>
      <c r="K89" s="145">
        <v>25331</v>
      </c>
      <c r="L89" s="145">
        <v>3001</v>
      </c>
      <c r="M89" s="145">
        <v>-740</v>
      </c>
      <c r="N89" s="145">
        <v>0</v>
      </c>
      <c r="O89" s="145"/>
      <c r="P89" s="145">
        <v>27592</v>
      </c>
      <c r="Q89" s="122" t="s">
        <v>218</v>
      </c>
      <c r="R89" s="58"/>
      <c r="S89" s="58"/>
      <c r="T89" s="158"/>
      <c r="U89" s="158"/>
      <c r="V89" s="158"/>
      <c r="W89" s="158"/>
      <c r="X89" s="158"/>
      <c r="Y89" s="158"/>
      <c r="Z89" s="158"/>
      <c r="AA89" s="158"/>
      <c r="AB89" s="158"/>
      <c r="AC89" s="158"/>
      <c r="AD89" s="61"/>
      <c r="AE89" s="152" t="s">
        <v>185</v>
      </c>
    </row>
    <row r="90" spans="1:33" ht="15" thickBot="1" x14ac:dyDescent="0.4">
      <c r="A90" s="136" t="s">
        <v>387</v>
      </c>
      <c r="B90" s="137">
        <v>42160</v>
      </c>
      <c r="C90" s="38" t="s">
        <v>17</v>
      </c>
      <c r="D90" s="86" t="s">
        <v>206</v>
      </c>
      <c r="E90" s="38">
        <v>6048243</v>
      </c>
      <c r="F90" s="38" t="s">
        <v>12</v>
      </c>
      <c r="G90" s="38"/>
      <c r="H90" s="38"/>
      <c r="I90" s="41" t="s">
        <v>19</v>
      </c>
      <c r="J90" s="38"/>
      <c r="K90" s="146"/>
      <c r="L90" s="146"/>
      <c r="M90" s="146"/>
      <c r="N90" s="146"/>
      <c r="O90" s="146"/>
      <c r="P90" s="146"/>
      <c r="Q90" s="143"/>
      <c r="R90" s="38"/>
      <c r="S90" s="38"/>
      <c r="T90" s="159"/>
      <c r="U90" s="159"/>
      <c r="V90" s="159"/>
      <c r="W90" s="159"/>
      <c r="X90" s="159"/>
      <c r="Y90" s="159"/>
      <c r="Z90" s="159"/>
      <c r="AA90" s="159"/>
      <c r="AB90" s="159"/>
      <c r="AC90" s="159"/>
      <c r="AD90" s="38"/>
      <c r="AE90" s="155" t="s">
        <v>185</v>
      </c>
    </row>
    <row r="91" spans="1:33" ht="87.5" thickBot="1" x14ac:dyDescent="0.4">
      <c r="A91" s="136" t="s">
        <v>246</v>
      </c>
      <c r="B91" s="36">
        <v>42153</v>
      </c>
      <c r="C91" s="36" t="s">
        <v>17</v>
      </c>
      <c r="D91" s="81" t="s">
        <v>208</v>
      </c>
      <c r="E91" s="78">
        <v>6045396</v>
      </c>
      <c r="F91" s="38" t="s">
        <v>12</v>
      </c>
      <c r="G91" s="39"/>
      <c r="H91" s="40"/>
      <c r="I91" s="41" t="s">
        <v>219</v>
      </c>
      <c r="J91" s="37">
        <v>42241</v>
      </c>
      <c r="K91" s="42">
        <v>3906</v>
      </c>
      <c r="L91" s="42">
        <v>4168</v>
      </c>
      <c r="M91" s="42">
        <v>-477</v>
      </c>
      <c r="N91" s="42">
        <v>0</v>
      </c>
      <c r="O91" s="42"/>
      <c r="P91" s="42">
        <v>7597</v>
      </c>
      <c r="Q91" s="138" t="s">
        <v>222</v>
      </c>
      <c r="R91" s="36"/>
      <c r="S91" s="36"/>
      <c r="T91" s="43"/>
      <c r="U91" s="43"/>
      <c r="V91" s="43"/>
      <c r="W91" s="43"/>
      <c r="X91" s="43"/>
      <c r="Y91" s="43"/>
      <c r="Z91" s="43"/>
      <c r="AA91" s="43"/>
      <c r="AB91" s="44"/>
      <c r="AC91" s="43"/>
      <c r="AD91" s="41"/>
      <c r="AE91" s="155" t="s">
        <v>254</v>
      </c>
      <c r="AF91" s="165" t="s">
        <v>243</v>
      </c>
      <c r="AG91" s="6" t="s">
        <v>245</v>
      </c>
    </row>
    <row r="92" spans="1:33" ht="15" thickBot="1" x14ac:dyDescent="0.4">
      <c r="A92" s="136" t="s">
        <v>247</v>
      </c>
      <c r="B92" s="36">
        <v>42207</v>
      </c>
      <c r="C92" s="36" t="s">
        <v>17</v>
      </c>
      <c r="D92" s="81" t="s">
        <v>209</v>
      </c>
      <c r="E92" s="78">
        <v>6067994</v>
      </c>
      <c r="F92" s="38" t="s">
        <v>12</v>
      </c>
      <c r="G92" s="39"/>
      <c r="H92" s="40"/>
      <c r="I92" s="41" t="s">
        <v>19</v>
      </c>
      <c r="J92" s="37">
        <v>42237</v>
      </c>
      <c r="K92" s="42">
        <v>1438</v>
      </c>
      <c r="L92" s="42">
        <v>2193</v>
      </c>
      <c r="M92" s="42">
        <v>-395</v>
      </c>
      <c r="N92" s="42">
        <v>0</v>
      </c>
      <c r="O92" s="42"/>
      <c r="P92" s="42">
        <v>3237</v>
      </c>
      <c r="Q92" s="45" t="s">
        <v>221</v>
      </c>
      <c r="R92" s="36"/>
      <c r="S92" s="36"/>
      <c r="T92" s="43"/>
      <c r="U92" s="43"/>
      <c r="V92" s="43"/>
      <c r="W92" s="43"/>
      <c r="X92" s="43"/>
      <c r="Y92" s="43"/>
      <c r="Z92" s="43"/>
      <c r="AA92" s="43"/>
      <c r="AB92" s="44"/>
      <c r="AC92" s="43"/>
      <c r="AD92" s="41"/>
      <c r="AE92" s="155" t="s">
        <v>237</v>
      </c>
    </row>
    <row r="93" spans="1:33" ht="44" thickBot="1" x14ac:dyDescent="0.4">
      <c r="A93" s="136" t="s">
        <v>248</v>
      </c>
      <c r="B93" s="36">
        <v>42234</v>
      </c>
      <c r="C93" s="36" t="s">
        <v>17</v>
      </c>
      <c r="D93" s="81" t="s">
        <v>210</v>
      </c>
      <c r="E93" s="78">
        <v>6076961</v>
      </c>
      <c r="F93" s="38" t="s">
        <v>11</v>
      </c>
      <c r="G93" s="39">
        <v>32244</v>
      </c>
      <c r="H93" s="40">
        <v>2987</v>
      </c>
      <c r="I93" s="41" t="s">
        <v>19</v>
      </c>
      <c r="J93" s="37">
        <v>42306</v>
      </c>
      <c r="K93" s="42">
        <v>2963</v>
      </c>
      <c r="L93" s="42">
        <v>2053</v>
      </c>
      <c r="M93" s="42">
        <v>-347</v>
      </c>
      <c r="N93" s="42">
        <v>0</v>
      </c>
      <c r="O93" s="42"/>
      <c r="P93" s="42">
        <v>4670</v>
      </c>
      <c r="Q93" s="45" t="s">
        <v>220</v>
      </c>
      <c r="R93" s="36">
        <v>42352</v>
      </c>
      <c r="S93" s="36"/>
      <c r="T93" s="43"/>
      <c r="U93" s="43"/>
      <c r="V93" s="43"/>
      <c r="W93" s="43"/>
      <c r="X93" s="43"/>
      <c r="Y93" s="43"/>
      <c r="Z93" s="43"/>
      <c r="AA93" s="43"/>
      <c r="AB93" s="44"/>
      <c r="AC93" s="43"/>
      <c r="AD93" s="41"/>
      <c r="AE93" s="155" t="s">
        <v>235</v>
      </c>
    </row>
    <row r="94" spans="1:33" ht="58.5" thickBot="1" x14ac:dyDescent="0.4">
      <c r="A94" s="160" t="s">
        <v>250</v>
      </c>
      <c r="B94" s="36">
        <v>42086</v>
      </c>
      <c r="C94" s="36" t="s">
        <v>17</v>
      </c>
      <c r="D94" s="81" t="s">
        <v>213</v>
      </c>
      <c r="E94" s="78">
        <v>6019711</v>
      </c>
      <c r="F94" s="38" t="s">
        <v>12</v>
      </c>
      <c r="G94" s="39"/>
      <c r="H94" s="40"/>
      <c r="I94" s="41" t="s">
        <v>19</v>
      </c>
      <c r="J94" s="37">
        <v>42332</v>
      </c>
      <c r="K94" s="42">
        <v>2687</v>
      </c>
      <c r="L94" s="42">
        <v>390</v>
      </c>
      <c r="M94" s="42">
        <v>-361</v>
      </c>
      <c r="N94" s="42">
        <v>0</v>
      </c>
      <c r="O94" s="42"/>
      <c r="P94" s="42">
        <v>2687</v>
      </c>
      <c r="Q94" s="45" t="s">
        <v>214</v>
      </c>
      <c r="R94" s="36"/>
      <c r="S94" s="36"/>
      <c r="T94" s="43"/>
      <c r="U94" s="43"/>
      <c r="V94" s="43"/>
      <c r="W94" s="43"/>
      <c r="X94" s="43"/>
      <c r="Y94" s="43"/>
      <c r="Z94" s="43"/>
      <c r="AA94" s="43"/>
      <c r="AB94" s="44"/>
      <c r="AC94" s="43"/>
      <c r="AD94" s="41"/>
      <c r="AE94" s="41" t="s">
        <v>185</v>
      </c>
      <c r="AF94" s="165" t="s">
        <v>242</v>
      </c>
      <c r="AG94" s="6" t="s">
        <v>245</v>
      </c>
    </row>
    <row r="95" spans="1:33" ht="29.5" thickBot="1" x14ac:dyDescent="0.4">
      <c r="A95" s="136" t="s">
        <v>249</v>
      </c>
      <c r="B95" s="137">
        <v>42355</v>
      </c>
      <c r="C95" s="38" t="s">
        <v>17</v>
      </c>
      <c r="D95" s="86" t="s">
        <v>223</v>
      </c>
      <c r="E95" s="38">
        <v>6128623</v>
      </c>
      <c r="F95" s="38" t="s">
        <v>12</v>
      </c>
      <c r="G95" s="38"/>
      <c r="H95" s="38"/>
      <c r="I95" s="41" t="s">
        <v>224</v>
      </c>
      <c r="J95" s="137">
        <v>42369</v>
      </c>
      <c r="K95" s="147">
        <v>4570</v>
      </c>
      <c r="L95" s="147">
        <v>4275</v>
      </c>
      <c r="M95" s="147">
        <v>-84</v>
      </c>
      <c r="N95" s="147">
        <v>0</v>
      </c>
      <c r="O95" s="147"/>
      <c r="P95" s="147">
        <v>23761</v>
      </c>
      <c r="Q95" s="45" t="s">
        <v>225</v>
      </c>
      <c r="R95" s="38"/>
      <c r="S95" s="38"/>
      <c r="T95" s="159"/>
      <c r="U95" s="159"/>
      <c r="V95" s="159"/>
      <c r="W95" s="159"/>
      <c r="X95" s="159"/>
      <c r="Y95" s="159"/>
      <c r="Z95" s="159"/>
      <c r="AA95" s="159"/>
      <c r="AB95" s="159"/>
      <c r="AC95" s="159"/>
      <c r="AD95" s="38"/>
      <c r="AE95" s="154" t="s">
        <v>236</v>
      </c>
    </row>
    <row r="96" spans="1:33" x14ac:dyDescent="0.35">
      <c r="A96" s="355" t="s">
        <v>251</v>
      </c>
      <c r="B96" s="62">
        <v>42010</v>
      </c>
      <c r="C96" s="47" t="s">
        <v>16</v>
      </c>
      <c r="D96" s="89" t="s">
        <v>226</v>
      </c>
      <c r="E96" s="68">
        <v>5990035</v>
      </c>
      <c r="F96" s="50" t="s">
        <v>14</v>
      </c>
      <c r="G96" s="51">
        <v>24931</v>
      </c>
      <c r="H96" s="52">
        <v>2147</v>
      </c>
      <c r="I96" s="53" t="s">
        <v>227</v>
      </c>
      <c r="J96" s="48">
        <v>42069</v>
      </c>
      <c r="K96" s="74">
        <v>628</v>
      </c>
      <c r="L96" s="74">
        <v>247</v>
      </c>
      <c r="M96" s="74">
        <v>0</v>
      </c>
      <c r="N96" s="74">
        <v>0</v>
      </c>
      <c r="O96" s="74"/>
      <c r="P96" s="74">
        <v>875</v>
      </c>
      <c r="Q96" s="166" t="s">
        <v>228</v>
      </c>
      <c r="R96" s="47"/>
      <c r="S96" s="47"/>
      <c r="T96" s="70"/>
      <c r="U96" s="70"/>
      <c r="V96" s="70"/>
      <c r="W96" s="70"/>
      <c r="X96" s="70"/>
      <c r="Y96" s="70"/>
      <c r="Z96" s="70"/>
      <c r="AA96" s="70"/>
      <c r="AB96" s="71"/>
      <c r="AC96" s="70"/>
      <c r="AD96" s="53"/>
      <c r="AE96" s="151" t="s">
        <v>185</v>
      </c>
      <c r="AF96" s="165"/>
    </row>
    <row r="97" spans="1:33" ht="29" x14ac:dyDescent="0.35">
      <c r="A97" s="350"/>
      <c r="B97" s="24">
        <v>42010</v>
      </c>
      <c r="C97" s="15" t="s">
        <v>16</v>
      </c>
      <c r="D97" s="26" t="s">
        <v>226</v>
      </c>
      <c r="E97" s="21">
        <v>5990038</v>
      </c>
      <c r="F97" s="10" t="s">
        <v>14</v>
      </c>
      <c r="G97" s="11">
        <v>52910</v>
      </c>
      <c r="H97" s="12">
        <v>4153</v>
      </c>
      <c r="I97" s="13" t="s">
        <v>227</v>
      </c>
      <c r="J97" s="23">
        <v>42069</v>
      </c>
      <c r="K97" s="14">
        <v>1215</v>
      </c>
      <c r="L97" s="14">
        <v>2684</v>
      </c>
      <c r="M97" s="14">
        <v>0</v>
      </c>
      <c r="N97" s="14">
        <v>0</v>
      </c>
      <c r="O97" s="14"/>
      <c r="P97" s="14">
        <v>3899</v>
      </c>
      <c r="Q97" s="167" t="s">
        <v>229</v>
      </c>
      <c r="R97" s="15"/>
      <c r="S97" s="15"/>
      <c r="T97" s="16"/>
      <c r="U97" s="16"/>
      <c r="V97" s="16"/>
      <c r="W97" s="16"/>
      <c r="X97" s="16"/>
      <c r="Y97" s="16"/>
      <c r="Z97" s="16"/>
      <c r="AA97" s="16"/>
      <c r="AB97" s="17"/>
      <c r="AC97" s="16"/>
      <c r="AD97" s="13"/>
      <c r="AE97" s="152" t="s">
        <v>185</v>
      </c>
      <c r="AF97" s="165"/>
    </row>
    <row r="98" spans="1:33" ht="29.5" thickBot="1" x14ac:dyDescent="0.4">
      <c r="A98" s="352"/>
      <c r="B98" s="65">
        <v>42010</v>
      </c>
      <c r="C98" s="55" t="s">
        <v>16</v>
      </c>
      <c r="D98" s="95" t="s">
        <v>226</v>
      </c>
      <c r="E98" s="76">
        <v>5990039</v>
      </c>
      <c r="F98" s="58" t="s">
        <v>14</v>
      </c>
      <c r="G98" s="59">
        <v>6174</v>
      </c>
      <c r="H98" s="60">
        <v>592</v>
      </c>
      <c r="I98" s="61" t="s">
        <v>227</v>
      </c>
      <c r="J98" s="56">
        <v>42069</v>
      </c>
      <c r="K98" s="75">
        <v>969</v>
      </c>
      <c r="L98" s="75">
        <v>538</v>
      </c>
      <c r="M98" s="75">
        <v>0</v>
      </c>
      <c r="N98" s="75">
        <v>0</v>
      </c>
      <c r="O98" s="75"/>
      <c r="P98" s="75">
        <v>1507</v>
      </c>
      <c r="Q98" s="168" t="s">
        <v>230</v>
      </c>
      <c r="R98" s="55"/>
      <c r="S98" s="55"/>
      <c r="T98" s="72"/>
      <c r="U98" s="72"/>
      <c r="V98" s="72"/>
      <c r="W98" s="72"/>
      <c r="X98" s="72"/>
      <c r="Y98" s="72"/>
      <c r="Z98" s="72"/>
      <c r="AA98" s="72"/>
      <c r="AB98" s="73"/>
      <c r="AC98" s="72"/>
      <c r="AD98" s="61"/>
      <c r="AE98" s="154" t="s">
        <v>185</v>
      </c>
      <c r="AF98" s="165"/>
    </row>
    <row r="99" spans="1:33" ht="44" thickBot="1" x14ac:dyDescent="0.4">
      <c r="A99" s="35" t="s">
        <v>252</v>
      </c>
      <c r="B99" s="69">
        <v>42256</v>
      </c>
      <c r="C99" s="36" t="s">
        <v>16</v>
      </c>
      <c r="D99" s="81" t="s">
        <v>231</v>
      </c>
      <c r="E99" s="77">
        <v>6087791</v>
      </c>
      <c r="F99" s="38" t="s">
        <v>12</v>
      </c>
      <c r="G99" s="39">
        <v>8133</v>
      </c>
      <c r="H99" s="40">
        <v>1000</v>
      </c>
      <c r="I99" s="41" t="s">
        <v>227</v>
      </c>
      <c r="J99" s="37">
        <v>42296</v>
      </c>
      <c r="K99" s="42">
        <v>1338</v>
      </c>
      <c r="L99" s="42">
        <v>2636</v>
      </c>
      <c r="M99" s="42">
        <v>0</v>
      </c>
      <c r="N99" s="42">
        <v>0</v>
      </c>
      <c r="O99" s="42"/>
      <c r="P99" s="42">
        <v>3974</v>
      </c>
      <c r="Q99" s="45" t="s">
        <v>232</v>
      </c>
      <c r="R99" s="36"/>
      <c r="S99" s="36"/>
      <c r="T99" s="43"/>
      <c r="U99" s="43"/>
      <c r="V99" s="43"/>
      <c r="W99" s="43"/>
      <c r="X99" s="43"/>
      <c r="Y99" s="43"/>
      <c r="Z99" s="43"/>
      <c r="AA99" s="43"/>
      <c r="AB99" s="44"/>
      <c r="AC99" s="43"/>
      <c r="AD99" s="41"/>
      <c r="AE99" s="151" t="s">
        <v>185</v>
      </c>
      <c r="AF99" s="165"/>
    </row>
    <row r="100" spans="1:33" ht="44" thickBot="1" x14ac:dyDescent="0.4">
      <c r="A100" s="35" t="s">
        <v>253</v>
      </c>
      <c r="B100" s="69">
        <v>42290</v>
      </c>
      <c r="C100" s="36" t="s">
        <v>16</v>
      </c>
      <c r="D100" s="81" t="s">
        <v>233</v>
      </c>
      <c r="E100" s="77">
        <v>6102695</v>
      </c>
      <c r="F100" s="38" t="s">
        <v>11</v>
      </c>
      <c r="G100" s="39">
        <v>30472</v>
      </c>
      <c r="H100" s="40">
        <v>3586</v>
      </c>
      <c r="I100" s="41" t="s">
        <v>227</v>
      </c>
      <c r="J100" s="37">
        <v>42040</v>
      </c>
      <c r="K100" s="42">
        <v>6513</v>
      </c>
      <c r="L100" s="42">
        <v>672.79</v>
      </c>
      <c r="M100" s="42">
        <v>0</v>
      </c>
      <c r="N100" s="42">
        <v>0</v>
      </c>
      <c r="O100" s="42"/>
      <c r="P100" s="42">
        <v>7186</v>
      </c>
      <c r="Q100" s="45" t="s">
        <v>234</v>
      </c>
      <c r="R100" s="36"/>
      <c r="S100" s="36"/>
      <c r="T100" s="43"/>
      <c r="U100" s="43"/>
      <c r="V100" s="43"/>
      <c r="W100" s="43"/>
      <c r="X100" s="43"/>
      <c r="Y100" s="43"/>
      <c r="Z100" s="43"/>
      <c r="AA100" s="43"/>
      <c r="AB100" s="44"/>
      <c r="AC100" s="43"/>
      <c r="AD100" s="41"/>
      <c r="AE100" s="155" t="s">
        <v>244</v>
      </c>
      <c r="AF100" s="165"/>
    </row>
    <row r="101" spans="1:33" ht="105.5" thickBot="1" x14ac:dyDescent="0.4">
      <c r="A101" s="262" t="s">
        <v>297</v>
      </c>
      <c r="B101" s="263">
        <v>42688</v>
      </c>
      <c r="C101" s="263" t="s">
        <v>17</v>
      </c>
      <c r="D101" s="264" t="s">
        <v>257</v>
      </c>
      <c r="E101" s="265">
        <v>6276729</v>
      </c>
      <c r="F101" s="266" t="s">
        <v>11</v>
      </c>
      <c r="G101" s="267">
        <v>21252</v>
      </c>
      <c r="H101" s="268">
        <v>1943</v>
      </c>
      <c r="I101" s="275" t="s">
        <v>284</v>
      </c>
      <c r="J101" s="269">
        <v>42769</v>
      </c>
      <c r="K101" s="270">
        <v>2291</v>
      </c>
      <c r="L101" s="270">
        <v>1029</v>
      </c>
      <c r="M101" s="270">
        <v>-253</v>
      </c>
      <c r="N101" s="270">
        <v>0</v>
      </c>
      <c r="O101" s="270"/>
      <c r="P101" s="270">
        <v>3066</v>
      </c>
      <c r="Q101" s="275" t="s">
        <v>258</v>
      </c>
      <c r="R101" s="271">
        <v>42780</v>
      </c>
      <c r="S101" s="271">
        <v>42794</v>
      </c>
      <c r="T101" s="272">
        <v>2291</v>
      </c>
      <c r="U101" s="272">
        <v>0</v>
      </c>
      <c r="V101" s="272">
        <v>1029</v>
      </c>
      <c r="W101" s="272">
        <v>253</v>
      </c>
      <c r="X101" s="272">
        <v>0</v>
      </c>
      <c r="Y101" s="272">
        <v>4248</v>
      </c>
      <c r="Z101" s="272">
        <v>3066</v>
      </c>
      <c r="AA101" s="272">
        <v>1182</v>
      </c>
      <c r="AB101" s="273"/>
      <c r="AC101" s="272">
        <v>4248</v>
      </c>
      <c r="AD101" s="274"/>
      <c r="AE101" s="277" t="s">
        <v>285</v>
      </c>
    </row>
    <row r="102" spans="1:33" ht="84.5" thickBot="1" x14ac:dyDescent="0.4">
      <c r="A102" s="262" t="s">
        <v>298</v>
      </c>
      <c r="B102" s="263">
        <v>42444</v>
      </c>
      <c r="C102" s="263" t="s">
        <v>17</v>
      </c>
      <c r="D102" s="264" t="s">
        <v>259</v>
      </c>
      <c r="E102" s="265">
        <v>6160960</v>
      </c>
      <c r="F102" s="274" t="s">
        <v>12</v>
      </c>
      <c r="G102" s="262">
        <v>230800</v>
      </c>
      <c r="H102" s="268">
        <v>19641</v>
      </c>
      <c r="I102" s="275" t="s">
        <v>260</v>
      </c>
      <c r="J102" s="269">
        <v>42516</v>
      </c>
      <c r="K102" s="270">
        <v>4482</v>
      </c>
      <c r="L102" s="270">
        <v>5907</v>
      </c>
      <c r="M102" s="270">
        <v>1282</v>
      </c>
      <c r="N102" s="270">
        <v>0</v>
      </c>
      <c r="O102" s="270"/>
      <c r="P102" s="270">
        <v>9107</v>
      </c>
      <c r="Q102" s="276" t="s">
        <v>261</v>
      </c>
      <c r="R102" s="271">
        <v>42570</v>
      </c>
      <c r="S102" s="271">
        <v>42810</v>
      </c>
      <c r="T102" s="272">
        <v>4482</v>
      </c>
      <c r="U102" s="272">
        <v>0</v>
      </c>
      <c r="V102" s="272">
        <v>5907</v>
      </c>
      <c r="W102" s="272">
        <v>1282</v>
      </c>
      <c r="X102" s="272">
        <v>0</v>
      </c>
      <c r="Y102" s="272">
        <v>8167</v>
      </c>
      <c r="Z102" s="272">
        <v>9107</v>
      </c>
      <c r="AA102" s="272">
        <v>-940</v>
      </c>
      <c r="AB102" s="273" t="s">
        <v>287</v>
      </c>
      <c r="AC102" s="272">
        <v>3927</v>
      </c>
      <c r="AD102" s="274"/>
      <c r="AE102" s="277" t="s">
        <v>286</v>
      </c>
    </row>
    <row r="103" spans="1:33" ht="63.5" thickBot="1" x14ac:dyDescent="0.4">
      <c r="A103" s="262" t="s">
        <v>299</v>
      </c>
      <c r="B103" s="263">
        <v>42444</v>
      </c>
      <c r="C103" s="263" t="s">
        <v>17</v>
      </c>
      <c r="D103" s="264" t="s">
        <v>259</v>
      </c>
      <c r="E103" s="265">
        <v>6160964</v>
      </c>
      <c r="F103" s="274" t="s">
        <v>12</v>
      </c>
      <c r="G103" s="267">
        <v>63480</v>
      </c>
      <c r="H103" s="268">
        <v>5830</v>
      </c>
      <c r="I103" s="275" t="s">
        <v>290</v>
      </c>
      <c r="J103" s="269">
        <v>42516</v>
      </c>
      <c r="K103" s="270">
        <v>2461</v>
      </c>
      <c r="L103" s="270">
        <v>2295</v>
      </c>
      <c r="M103" s="270">
        <v>230</v>
      </c>
      <c r="N103" s="270">
        <v>0</v>
      </c>
      <c r="O103" s="270"/>
      <c r="P103" s="270">
        <v>4526</v>
      </c>
      <c r="Q103" s="276" t="s">
        <v>262</v>
      </c>
      <c r="R103" s="271">
        <v>42570</v>
      </c>
      <c r="S103" s="271">
        <v>42810</v>
      </c>
      <c r="T103" s="272">
        <v>2461</v>
      </c>
      <c r="U103" s="272">
        <v>0</v>
      </c>
      <c r="V103" s="272">
        <v>2295</v>
      </c>
      <c r="W103" s="272">
        <v>230</v>
      </c>
      <c r="X103" s="272">
        <v>0</v>
      </c>
      <c r="Y103" s="272">
        <v>4127</v>
      </c>
      <c r="Z103" s="272">
        <v>4526</v>
      </c>
      <c r="AA103" s="272">
        <v>-399</v>
      </c>
      <c r="AB103" s="273" t="s">
        <v>287</v>
      </c>
      <c r="AC103" s="272">
        <v>2556</v>
      </c>
      <c r="AD103" s="274"/>
      <c r="AE103" s="277" t="s">
        <v>288</v>
      </c>
    </row>
    <row r="104" spans="1:33" ht="63.5" thickBot="1" x14ac:dyDescent="0.4">
      <c r="A104" s="262" t="s">
        <v>300</v>
      </c>
      <c r="B104" s="263">
        <v>42444</v>
      </c>
      <c r="C104" s="263" t="s">
        <v>17</v>
      </c>
      <c r="D104" s="264" t="s">
        <v>259</v>
      </c>
      <c r="E104" s="265">
        <v>6160966</v>
      </c>
      <c r="F104" s="274" t="s">
        <v>12</v>
      </c>
      <c r="G104" s="267">
        <v>783360</v>
      </c>
      <c r="H104" s="268">
        <v>62247</v>
      </c>
      <c r="I104" s="275" t="s">
        <v>290</v>
      </c>
      <c r="J104" s="269">
        <v>42516</v>
      </c>
      <c r="K104" s="270">
        <v>2400</v>
      </c>
      <c r="L104" s="270">
        <v>3945</v>
      </c>
      <c r="M104" s="270">
        <v>1312</v>
      </c>
      <c r="N104" s="270">
        <v>0</v>
      </c>
      <c r="O104" s="270"/>
      <c r="P104" s="270">
        <v>5032</v>
      </c>
      <c r="Q104" s="276" t="s">
        <v>263</v>
      </c>
      <c r="R104" s="271">
        <v>42570</v>
      </c>
      <c r="S104" s="271">
        <v>42810</v>
      </c>
      <c r="T104" s="272">
        <v>2400</v>
      </c>
      <c r="U104" s="272">
        <v>0</v>
      </c>
      <c r="V104" s="272">
        <v>3945</v>
      </c>
      <c r="W104" s="272">
        <v>1312</v>
      </c>
      <c r="X104" s="272">
        <v>0</v>
      </c>
      <c r="Y104" s="272">
        <v>4393</v>
      </c>
      <c r="Z104" s="272">
        <v>5032</v>
      </c>
      <c r="AA104" s="272">
        <v>-639</v>
      </c>
      <c r="AB104" s="273" t="s">
        <v>287</v>
      </c>
      <c r="AC104" s="272">
        <v>2195</v>
      </c>
      <c r="AD104" s="274"/>
      <c r="AE104" s="277" t="s">
        <v>289</v>
      </c>
    </row>
    <row r="105" spans="1:33" ht="42.5" thickBot="1" x14ac:dyDescent="0.4">
      <c r="A105" s="262" t="s">
        <v>301</v>
      </c>
      <c r="B105" s="263">
        <v>42479</v>
      </c>
      <c r="C105" s="263" t="s">
        <v>17</v>
      </c>
      <c r="D105" s="264" t="s">
        <v>259</v>
      </c>
      <c r="E105" s="265">
        <v>6176342</v>
      </c>
      <c r="F105" s="274" t="s">
        <v>12</v>
      </c>
      <c r="G105" s="267">
        <v>42600</v>
      </c>
      <c r="H105" s="268">
        <v>4408</v>
      </c>
      <c r="I105" s="275" t="s">
        <v>290</v>
      </c>
      <c r="J105" s="269">
        <v>42516</v>
      </c>
      <c r="K105" s="270">
        <v>472</v>
      </c>
      <c r="L105" s="270">
        <v>128</v>
      </c>
      <c r="M105" s="270">
        <v>0</v>
      </c>
      <c r="N105" s="270">
        <v>0</v>
      </c>
      <c r="O105" s="270"/>
      <c r="P105" s="270">
        <v>600</v>
      </c>
      <c r="Q105" s="276" t="s">
        <v>264</v>
      </c>
      <c r="R105" s="271">
        <v>42570</v>
      </c>
      <c r="S105" s="271">
        <v>42830</v>
      </c>
      <c r="T105" s="272">
        <v>482</v>
      </c>
      <c r="U105" s="272">
        <v>0</v>
      </c>
      <c r="V105" s="272">
        <v>128</v>
      </c>
      <c r="W105" s="272">
        <v>0</v>
      </c>
      <c r="X105" s="272">
        <v>0</v>
      </c>
      <c r="Y105" s="272">
        <v>750</v>
      </c>
      <c r="Z105" s="272">
        <v>600</v>
      </c>
      <c r="AA105" s="272">
        <v>150</v>
      </c>
      <c r="AB105" s="273" t="s">
        <v>287</v>
      </c>
      <c r="AC105" s="272">
        <v>1336</v>
      </c>
      <c r="AD105" s="274"/>
      <c r="AE105" s="277" t="s">
        <v>291</v>
      </c>
    </row>
    <row r="106" spans="1:33" ht="42.5" thickBot="1" x14ac:dyDescent="0.4">
      <c r="A106" s="262" t="s">
        <v>302</v>
      </c>
      <c r="B106" s="263">
        <v>42661</v>
      </c>
      <c r="C106" s="263" t="s">
        <v>17</v>
      </c>
      <c r="D106" s="264" t="s">
        <v>265</v>
      </c>
      <c r="E106" s="265">
        <v>6263222</v>
      </c>
      <c r="F106" s="266" t="s">
        <v>11</v>
      </c>
      <c r="G106" s="267">
        <v>28587</v>
      </c>
      <c r="H106" s="268">
        <v>2806</v>
      </c>
      <c r="I106" s="275" t="s">
        <v>290</v>
      </c>
      <c r="J106" s="269">
        <v>42705</v>
      </c>
      <c r="K106" s="270">
        <v>704</v>
      </c>
      <c r="L106" s="270">
        <v>376</v>
      </c>
      <c r="M106" s="270">
        <v>-17</v>
      </c>
      <c r="N106" s="270">
        <v>0</v>
      </c>
      <c r="O106" s="270"/>
      <c r="P106" s="270">
        <v>1063</v>
      </c>
      <c r="Q106" s="276" t="s">
        <v>266</v>
      </c>
      <c r="R106" s="271">
        <v>42849</v>
      </c>
      <c r="S106" s="271">
        <v>42914</v>
      </c>
      <c r="T106" s="272">
        <v>704</v>
      </c>
      <c r="U106" s="272">
        <v>0</v>
      </c>
      <c r="V106" s="272">
        <v>376</v>
      </c>
      <c r="W106" s="272">
        <v>-17</v>
      </c>
      <c r="X106" s="272">
        <v>0</v>
      </c>
      <c r="Y106" s="272">
        <v>2066</v>
      </c>
      <c r="Z106" s="272">
        <v>1063</v>
      </c>
      <c r="AA106" s="272">
        <v>-1003</v>
      </c>
      <c r="AB106" s="273" t="s">
        <v>287</v>
      </c>
      <c r="AC106" s="272">
        <v>2168</v>
      </c>
      <c r="AD106" s="274"/>
      <c r="AE106" s="277" t="s">
        <v>292</v>
      </c>
    </row>
    <row r="107" spans="1:33" ht="42.5" thickBot="1" x14ac:dyDescent="0.4">
      <c r="A107" s="262" t="s">
        <v>303</v>
      </c>
      <c r="B107" s="263">
        <v>42620</v>
      </c>
      <c r="C107" s="263" t="s">
        <v>17</v>
      </c>
      <c r="D107" s="264" t="s">
        <v>267</v>
      </c>
      <c r="E107" s="265">
        <v>6241544</v>
      </c>
      <c r="F107" s="266" t="s">
        <v>11</v>
      </c>
      <c r="G107" s="267">
        <v>32075</v>
      </c>
      <c r="H107" s="268">
        <v>3027</v>
      </c>
      <c r="I107" s="275" t="s">
        <v>290</v>
      </c>
      <c r="J107" s="269">
        <v>42667</v>
      </c>
      <c r="K107" s="270">
        <v>1161</v>
      </c>
      <c r="L107" s="270">
        <v>350</v>
      </c>
      <c r="M107" s="270">
        <v>-27</v>
      </c>
      <c r="N107" s="270">
        <v>0</v>
      </c>
      <c r="O107" s="270"/>
      <c r="P107" s="270">
        <v>1576</v>
      </c>
      <c r="Q107" s="276" t="s">
        <v>268</v>
      </c>
      <c r="R107" s="271">
        <v>42849</v>
      </c>
      <c r="S107" s="271">
        <v>42906</v>
      </c>
      <c r="T107" s="272">
        <v>1161</v>
      </c>
      <c r="U107" s="272">
        <v>0</v>
      </c>
      <c r="V107" s="272">
        <v>350</v>
      </c>
      <c r="W107" s="272">
        <v>-27</v>
      </c>
      <c r="X107" s="272">
        <v>0</v>
      </c>
      <c r="Y107" s="272">
        <v>2145</v>
      </c>
      <c r="Z107" s="272">
        <v>1576</v>
      </c>
      <c r="AA107" s="272">
        <v>569</v>
      </c>
      <c r="AB107" s="273" t="s">
        <v>287</v>
      </c>
      <c r="AC107" s="272">
        <v>1822</v>
      </c>
      <c r="AD107" s="274"/>
      <c r="AE107" s="277" t="s">
        <v>293</v>
      </c>
    </row>
    <row r="108" spans="1:33" ht="42.5" thickBot="1" x14ac:dyDescent="0.4">
      <c r="A108" s="262" t="s">
        <v>304</v>
      </c>
      <c r="B108" s="263">
        <v>42711</v>
      </c>
      <c r="C108" s="263" t="s">
        <v>17</v>
      </c>
      <c r="D108" s="264" t="s">
        <v>269</v>
      </c>
      <c r="E108" s="265">
        <v>6287130</v>
      </c>
      <c r="F108" s="266" t="s">
        <v>12</v>
      </c>
      <c r="G108" s="267">
        <v>17496</v>
      </c>
      <c r="H108" s="268">
        <v>1715</v>
      </c>
      <c r="I108" s="275" t="s">
        <v>290</v>
      </c>
      <c r="J108" s="269">
        <v>42779</v>
      </c>
      <c r="K108" s="270"/>
      <c r="L108" s="270"/>
      <c r="M108" s="270"/>
      <c r="N108" s="270"/>
      <c r="O108" s="270"/>
      <c r="P108" s="270"/>
      <c r="Q108" s="276" t="s">
        <v>272</v>
      </c>
      <c r="R108" s="271"/>
      <c r="S108" s="271"/>
      <c r="T108" s="272"/>
      <c r="U108" s="272"/>
      <c r="V108" s="272"/>
      <c r="W108" s="272"/>
      <c r="X108" s="272"/>
      <c r="Y108" s="272"/>
      <c r="Z108" s="272"/>
      <c r="AA108" s="272" t="s">
        <v>179</v>
      </c>
      <c r="AB108" s="273"/>
      <c r="AC108" s="272"/>
      <c r="AD108" s="274"/>
      <c r="AE108" s="277" t="s">
        <v>294</v>
      </c>
    </row>
    <row r="109" spans="1:33" ht="63.5" thickBot="1" x14ac:dyDescent="0.4">
      <c r="A109" s="262" t="s">
        <v>305</v>
      </c>
      <c r="B109" s="263">
        <v>42811</v>
      </c>
      <c r="C109" s="263" t="s">
        <v>17</v>
      </c>
      <c r="D109" s="264" t="s">
        <v>273</v>
      </c>
      <c r="E109" s="265">
        <v>6330869</v>
      </c>
      <c r="F109" s="266" t="s">
        <v>11</v>
      </c>
      <c r="G109" s="267">
        <v>10932</v>
      </c>
      <c r="H109" s="268">
        <v>866</v>
      </c>
      <c r="I109" s="275" t="s">
        <v>274</v>
      </c>
      <c r="J109" s="269">
        <v>42870</v>
      </c>
      <c r="K109" s="270"/>
      <c r="L109" s="270"/>
      <c r="M109" s="270"/>
      <c r="N109" s="270"/>
      <c r="O109" s="270"/>
      <c r="P109" s="270">
        <v>200</v>
      </c>
      <c r="Q109" s="276" t="s">
        <v>275</v>
      </c>
      <c r="R109" s="271">
        <v>42894</v>
      </c>
      <c r="S109" s="271">
        <v>42949</v>
      </c>
      <c r="T109" s="272"/>
      <c r="U109" s="272"/>
      <c r="V109" s="272"/>
      <c r="W109" s="272"/>
      <c r="X109" s="272"/>
      <c r="Y109" s="272"/>
      <c r="Z109" s="272">
        <v>200</v>
      </c>
      <c r="AA109" s="272" t="s">
        <v>179</v>
      </c>
      <c r="AB109" s="273"/>
      <c r="AC109" s="272"/>
      <c r="AD109" s="274"/>
      <c r="AE109" s="277" t="s">
        <v>296</v>
      </c>
      <c r="AG109" s="3"/>
    </row>
    <row r="110" spans="1:33" ht="63.5" thickBot="1" x14ac:dyDescent="0.4">
      <c r="A110" s="262" t="s">
        <v>306</v>
      </c>
      <c r="B110" s="263">
        <v>42995</v>
      </c>
      <c r="C110" s="263" t="s">
        <v>17</v>
      </c>
      <c r="D110" s="264" t="s">
        <v>276</v>
      </c>
      <c r="E110" s="265">
        <v>6411345</v>
      </c>
      <c r="F110" s="266" t="s">
        <v>270</v>
      </c>
      <c r="G110" s="267">
        <v>4160</v>
      </c>
      <c r="H110" s="268">
        <v>673</v>
      </c>
      <c r="I110" s="275" t="s">
        <v>277</v>
      </c>
      <c r="J110" s="269">
        <v>43059</v>
      </c>
      <c r="K110" s="270">
        <v>780</v>
      </c>
      <c r="L110" s="270">
        <v>896</v>
      </c>
      <c r="M110" s="270">
        <v>-4</v>
      </c>
      <c r="N110" s="270">
        <v>0</v>
      </c>
      <c r="O110" s="270"/>
      <c r="P110" s="270">
        <v>1672</v>
      </c>
      <c r="Q110" s="276" t="s">
        <v>278</v>
      </c>
      <c r="R110" s="271"/>
      <c r="S110" s="271"/>
      <c r="T110" s="272"/>
      <c r="U110" s="272"/>
      <c r="V110" s="272"/>
      <c r="W110" s="272"/>
      <c r="X110" s="272"/>
      <c r="Y110" s="272"/>
      <c r="Z110" s="272"/>
      <c r="AA110" s="272" t="s">
        <v>179</v>
      </c>
      <c r="AB110" s="273"/>
      <c r="AC110" s="272"/>
      <c r="AD110" s="274"/>
      <c r="AE110" s="277" t="s">
        <v>295</v>
      </c>
      <c r="AG110" s="3"/>
    </row>
    <row r="111" spans="1:33" ht="42.5" thickBot="1" x14ac:dyDescent="0.4">
      <c r="A111" s="262" t="s">
        <v>307</v>
      </c>
      <c r="B111" s="263">
        <v>43068</v>
      </c>
      <c r="C111" s="263" t="s">
        <v>17</v>
      </c>
      <c r="D111" s="264" t="s">
        <v>279</v>
      </c>
      <c r="E111" s="265">
        <v>6453851</v>
      </c>
      <c r="F111" s="266" t="s">
        <v>11</v>
      </c>
      <c r="G111" s="267">
        <v>2185</v>
      </c>
      <c r="H111" s="268">
        <v>252</v>
      </c>
      <c r="I111" s="275" t="s">
        <v>271</v>
      </c>
      <c r="J111" s="269">
        <v>43069</v>
      </c>
      <c r="K111" s="270"/>
      <c r="L111" s="270"/>
      <c r="M111" s="270"/>
      <c r="N111" s="270"/>
      <c r="O111" s="270"/>
      <c r="P111" s="270">
        <v>200</v>
      </c>
      <c r="Q111" s="274" t="s">
        <v>280</v>
      </c>
      <c r="R111" s="271">
        <v>43073</v>
      </c>
      <c r="S111" s="271">
        <v>43073</v>
      </c>
      <c r="T111" s="272"/>
      <c r="U111" s="272"/>
      <c r="V111" s="272"/>
      <c r="W111" s="272"/>
      <c r="X111" s="272"/>
      <c r="Y111" s="272"/>
      <c r="Z111" s="272">
        <v>200</v>
      </c>
      <c r="AA111" s="272" t="s">
        <v>179</v>
      </c>
      <c r="AB111" s="273"/>
      <c r="AC111" s="272"/>
      <c r="AD111" s="274"/>
      <c r="AE111" s="277" t="s">
        <v>296</v>
      </c>
      <c r="AG111" s="3"/>
    </row>
    <row r="112" spans="1:33" ht="42.5" thickBot="1" x14ac:dyDescent="0.4">
      <c r="A112" s="287" t="s">
        <v>364</v>
      </c>
      <c r="B112" s="263">
        <v>43115</v>
      </c>
      <c r="C112" s="263" t="s">
        <v>17</v>
      </c>
      <c r="D112" s="264" t="s">
        <v>309</v>
      </c>
      <c r="E112" s="265">
        <v>6472336</v>
      </c>
      <c r="F112" s="266" t="s">
        <v>310</v>
      </c>
      <c r="G112" s="267">
        <v>105</v>
      </c>
      <c r="H112" s="268">
        <v>150</v>
      </c>
      <c r="I112" s="275" t="s">
        <v>311</v>
      </c>
      <c r="J112" s="269">
        <v>43117</v>
      </c>
      <c r="K112" s="270"/>
      <c r="L112" s="270"/>
      <c r="M112" s="270"/>
      <c r="N112" s="270"/>
      <c r="O112" s="270"/>
      <c r="P112" s="270"/>
      <c r="Q112" s="276" t="s">
        <v>312</v>
      </c>
      <c r="R112" s="271">
        <v>43137</v>
      </c>
      <c r="S112" s="271">
        <v>43136</v>
      </c>
      <c r="T112" s="272"/>
      <c r="U112" s="272"/>
      <c r="V112" s="272"/>
      <c r="W112" s="272"/>
      <c r="X112" s="272"/>
      <c r="Y112" s="272"/>
      <c r="Z112" s="272">
        <v>200</v>
      </c>
      <c r="AA112" s="272" t="s">
        <v>179</v>
      </c>
      <c r="AB112" s="273" t="s">
        <v>179</v>
      </c>
      <c r="AC112" s="272">
        <v>224.66</v>
      </c>
      <c r="AD112" s="274"/>
      <c r="AE112" s="277" t="s">
        <v>313</v>
      </c>
      <c r="AG112" s="3"/>
    </row>
    <row r="113" spans="1:33" ht="42.5" thickBot="1" x14ac:dyDescent="0.4">
      <c r="A113" s="287" t="s">
        <v>365</v>
      </c>
      <c r="B113" s="263">
        <v>43115</v>
      </c>
      <c r="C113" s="263" t="s">
        <v>17</v>
      </c>
      <c r="D113" s="264" t="s">
        <v>314</v>
      </c>
      <c r="E113" s="265">
        <v>6472333</v>
      </c>
      <c r="F113" s="266" t="s">
        <v>11</v>
      </c>
      <c r="G113" s="267">
        <v>10694</v>
      </c>
      <c r="H113" s="268">
        <v>1065</v>
      </c>
      <c r="I113" s="275" t="s">
        <v>315</v>
      </c>
      <c r="J113" s="269">
        <v>43117</v>
      </c>
      <c r="K113" s="270"/>
      <c r="L113" s="270"/>
      <c r="M113" s="270"/>
      <c r="N113" s="270"/>
      <c r="O113" s="270"/>
      <c r="P113" s="270"/>
      <c r="Q113" s="276" t="s">
        <v>316</v>
      </c>
      <c r="R113" s="271">
        <v>43137</v>
      </c>
      <c r="S113" s="271">
        <v>43136</v>
      </c>
      <c r="T113" s="272"/>
      <c r="U113" s="272"/>
      <c r="V113" s="272"/>
      <c r="W113" s="272"/>
      <c r="X113" s="272"/>
      <c r="Y113" s="272"/>
      <c r="Z113" s="272">
        <v>200</v>
      </c>
      <c r="AA113" s="272" t="s">
        <v>179</v>
      </c>
      <c r="AB113" s="273" t="s">
        <v>179</v>
      </c>
      <c r="AC113" s="272">
        <v>411.63</v>
      </c>
      <c r="AD113" s="274"/>
      <c r="AE113" s="277" t="s">
        <v>313</v>
      </c>
      <c r="AG113" s="3"/>
    </row>
    <row r="114" spans="1:33" ht="63.5" thickBot="1" x14ac:dyDescent="0.4">
      <c r="A114" s="287" t="s">
        <v>366</v>
      </c>
      <c r="B114" s="263">
        <v>43131</v>
      </c>
      <c r="C114" s="263" t="s">
        <v>17</v>
      </c>
      <c r="D114" s="264" t="s">
        <v>321</v>
      </c>
      <c r="E114" s="265">
        <v>6479979</v>
      </c>
      <c r="F114" s="266" t="s">
        <v>11</v>
      </c>
      <c r="G114" s="267">
        <v>13716</v>
      </c>
      <c r="H114" s="268">
        <v>1235</v>
      </c>
      <c r="I114" s="275" t="s">
        <v>322</v>
      </c>
      <c r="J114" s="269">
        <v>43160</v>
      </c>
      <c r="K114" s="270">
        <v>3876</v>
      </c>
      <c r="L114" s="270">
        <v>757</v>
      </c>
      <c r="M114" s="270">
        <v>-138</v>
      </c>
      <c r="N114" s="270">
        <v>0</v>
      </c>
      <c r="O114" s="270"/>
      <c r="P114" s="270">
        <v>4495</v>
      </c>
      <c r="Q114" s="276" t="s">
        <v>323</v>
      </c>
      <c r="R114" s="271">
        <v>43193</v>
      </c>
      <c r="S114" s="271">
        <v>43242</v>
      </c>
      <c r="T114" s="272">
        <v>4738</v>
      </c>
      <c r="U114" s="272" t="s">
        <v>179</v>
      </c>
      <c r="V114" s="272">
        <v>757</v>
      </c>
      <c r="W114" s="272">
        <v>-138</v>
      </c>
      <c r="X114" s="272" t="s">
        <v>179</v>
      </c>
      <c r="Y114" s="272">
        <v>2483</v>
      </c>
      <c r="Z114" s="272">
        <v>-4495</v>
      </c>
      <c r="AA114" s="272">
        <v>2012</v>
      </c>
      <c r="AB114" s="273"/>
      <c r="AC114" s="272">
        <v>2279</v>
      </c>
      <c r="AD114" s="274"/>
      <c r="AE114" s="277" t="s">
        <v>324</v>
      </c>
      <c r="AG114" s="3"/>
    </row>
    <row r="115" spans="1:33" ht="126.5" thickBot="1" x14ac:dyDescent="0.4">
      <c r="A115" s="287" t="s">
        <v>367</v>
      </c>
      <c r="B115" s="263">
        <v>42856</v>
      </c>
      <c r="C115" s="263" t="s">
        <v>17</v>
      </c>
      <c r="D115" s="264" t="s">
        <v>325</v>
      </c>
      <c r="E115" s="265">
        <v>6351423</v>
      </c>
      <c r="F115" s="274" t="s">
        <v>12</v>
      </c>
      <c r="G115" s="267">
        <v>154726</v>
      </c>
      <c r="H115" s="268">
        <v>5532</v>
      </c>
      <c r="I115" s="275" t="s">
        <v>322</v>
      </c>
      <c r="J115" s="269">
        <v>43160</v>
      </c>
      <c r="K115" s="270">
        <v>9050</v>
      </c>
      <c r="L115" s="270">
        <v>10158</v>
      </c>
      <c r="M115" s="270">
        <v>-758</v>
      </c>
      <c r="N115" s="270">
        <v>0</v>
      </c>
      <c r="O115" s="270"/>
      <c r="P115" s="270">
        <v>18450</v>
      </c>
      <c r="Q115" s="276" t="s">
        <v>326</v>
      </c>
      <c r="R115" s="271">
        <v>43193</v>
      </c>
      <c r="S115" s="271">
        <v>43242</v>
      </c>
      <c r="T115" s="272">
        <v>9050</v>
      </c>
      <c r="U115" s="272" t="s">
        <v>179</v>
      </c>
      <c r="V115" s="272">
        <v>10158</v>
      </c>
      <c r="W115" s="272">
        <v>-758</v>
      </c>
      <c r="X115" s="272" t="s">
        <v>179</v>
      </c>
      <c r="Y115" s="272">
        <v>1485</v>
      </c>
      <c r="Z115" s="272">
        <v>-18450</v>
      </c>
      <c r="AA115" s="272">
        <v>-7565</v>
      </c>
      <c r="AB115" s="273">
        <v>43305</v>
      </c>
      <c r="AC115" s="272">
        <v>3028</v>
      </c>
      <c r="AD115" s="274"/>
      <c r="AE115" s="277"/>
      <c r="AG115" s="3"/>
    </row>
    <row r="116" spans="1:33" ht="42.5" thickBot="1" x14ac:dyDescent="0.4">
      <c r="A116" s="287" t="s">
        <v>368</v>
      </c>
      <c r="B116" s="263">
        <v>43180</v>
      </c>
      <c r="C116" s="263" t="s">
        <v>17</v>
      </c>
      <c r="D116" s="264" t="s">
        <v>333</v>
      </c>
      <c r="E116" s="265">
        <v>6501374</v>
      </c>
      <c r="F116" s="274" t="s">
        <v>12</v>
      </c>
      <c r="G116" s="267" t="s">
        <v>334</v>
      </c>
      <c r="H116" s="268" t="s">
        <v>334</v>
      </c>
      <c r="I116" s="275" t="s">
        <v>322</v>
      </c>
      <c r="J116" s="269" t="s">
        <v>334</v>
      </c>
      <c r="K116" s="270" t="s">
        <v>334</v>
      </c>
      <c r="L116" s="270" t="s">
        <v>334</v>
      </c>
      <c r="M116" s="270" t="s">
        <v>334</v>
      </c>
      <c r="N116" s="270" t="s">
        <v>334</v>
      </c>
      <c r="O116" s="270"/>
      <c r="P116" s="270" t="s">
        <v>334</v>
      </c>
      <c r="Q116" s="276" t="s">
        <v>334</v>
      </c>
      <c r="R116" s="271" t="s">
        <v>334</v>
      </c>
      <c r="S116" s="271" t="s">
        <v>334</v>
      </c>
      <c r="T116" s="272" t="s">
        <v>334</v>
      </c>
      <c r="U116" s="272" t="s">
        <v>334</v>
      </c>
      <c r="V116" s="272" t="s">
        <v>334</v>
      </c>
      <c r="W116" s="272" t="s">
        <v>334</v>
      </c>
      <c r="X116" s="272" t="s">
        <v>334</v>
      </c>
      <c r="Y116" s="272" t="s">
        <v>334</v>
      </c>
      <c r="Z116" s="272" t="s">
        <v>334</v>
      </c>
      <c r="AA116" s="272" t="s">
        <v>334</v>
      </c>
      <c r="AB116" s="273" t="s">
        <v>334</v>
      </c>
      <c r="AC116" s="272" t="s">
        <v>334</v>
      </c>
      <c r="AD116" s="274" t="s">
        <v>331</v>
      </c>
      <c r="AE116" s="277" t="s">
        <v>335</v>
      </c>
      <c r="AG116" s="3"/>
    </row>
    <row r="117" spans="1:33" ht="63.5" thickBot="1" x14ac:dyDescent="0.4">
      <c r="A117" s="287" t="s">
        <v>369</v>
      </c>
      <c r="B117" s="263">
        <v>42999</v>
      </c>
      <c r="C117" s="263" t="s">
        <v>17</v>
      </c>
      <c r="D117" s="264" t="s">
        <v>308</v>
      </c>
      <c r="E117" s="265">
        <v>6417859</v>
      </c>
      <c r="F117" s="274" t="s">
        <v>12</v>
      </c>
      <c r="G117" s="267"/>
      <c r="H117" s="268"/>
      <c r="I117" s="275" t="s">
        <v>327</v>
      </c>
      <c r="J117" s="269" t="s">
        <v>179</v>
      </c>
      <c r="K117" s="270"/>
      <c r="L117" s="270"/>
      <c r="M117" s="270"/>
      <c r="N117" s="270"/>
      <c r="O117" s="270"/>
      <c r="P117" s="270"/>
      <c r="Q117" s="276"/>
      <c r="R117" s="271"/>
      <c r="S117" s="271"/>
      <c r="T117" s="272"/>
      <c r="U117" s="272"/>
      <c r="V117" s="272"/>
      <c r="W117" s="272"/>
      <c r="X117" s="272"/>
      <c r="Y117" s="272"/>
      <c r="Z117" s="272"/>
      <c r="AA117" s="272"/>
      <c r="AB117" s="273"/>
      <c r="AC117" s="272"/>
      <c r="AD117" s="274"/>
      <c r="AE117" s="277" t="s">
        <v>328</v>
      </c>
      <c r="AG117" s="3"/>
    </row>
    <row r="118" spans="1:33" ht="63.5" thickBot="1" x14ac:dyDescent="0.4">
      <c r="A118" s="287" t="s">
        <v>370</v>
      </c>
      <c r="B118" s="263">
        <v>43139</v>
      </c>
      <c r="C118" s="263" t="s">
        <v>17</v>
      </c>
      <c r="D118" s="264" t="s">
        <v>318</v>
      </c>
      <c r="E118" s="265">
        <v>6483940</v>
      </c>
      <c r="F118" s="274" t="s">
        <v>12</v>
      </c>
      <c r="G118" s="267">
        <v>4404</v>
      </c>
      <c r="H118" s="268">
        <v>614.5</v>
      </c>
      <c r="I118" s="275" t="s">
        <v>315</v>
      </c>
      <c r="J118" s="269">
        <v>43143</v>
      </c>
      <c r="K118" s="270">
        <v>287</v>
      </c>
      <c r="L118" s="270">
        <v>0</v>
      </c>
      <c r="M118" s="270"/>
      <c r="N118" s="270"/>
      <c r="O118" s="270"/>
      <c r="P118" s="270"/>
      <c r="Q118" s="276" t="s">
        <v>319</v>
      </c>
      <c r="R118" s="271"/>
      <c r="S118" s="271"/>
      <c r="T118" s="272"/>
      <c r="U118" s="272"/>
      <c r="V118" s="272"/>
      <c r="W118" s="272"/>
      <c r="X118" s="272"/>
      <c r="Y118" s="272"/>
      <c r="Z118" s="272"/>
      <c r="AA118" s="272"/>
      <c r="AB118" s="273"/>
      <c r="AC118" s="272"/>
      <c r="AD118" s="274"/>
      <c r="AE118" s="277" t="s">
        <v>320</v>
      </c>
      <c r="AG118" s="3"/>
    </row>
    <row r="119" spans="1:33" ht="42.5" thickBot="1" x14ac:dyDescent="0.4">
      <c r="A119" s="287" t="s">
        <v>371</v>
      </c>
      <c r="B119" s="263">
        <v>43146</v>
      </c>
      <c r="C119" s="263" t="s">
        <v>17</v>
      </c>
      <c r="D119" s="264" t="s">
        <v>329</v>
      </c>
      <c r="E119" s="265">
        <v>6487354</v>
      </c>
      <c r="F119" s="266" t="s">
        <v>11</v>
      </c>
      <c r="G119" s="267"/>
      <c r="H119" s="268"/>
      <c r="I119" s="275" t="s">
        <v>322</v>
      </c>
      <c r="J119" s="269"/>
      <c r="K119" s="270" t="s">
        <v>330</v>
      </c>
      <c r="L119" s="270" t="s">
        <v>331</v>
      </c>
      <c r="M119" s="270" t="s">
        <v>331</v>
      </c>
      <c r="N119" s="270" t="s">
        <v>331</v>
      </c>
      <c r="O119" s="270"/>
      <c r="P119" s="270" t="s">
        <v>331</v>
      </c>
      <c r="Q119" s="276" t="s">
        <v>331</v>
      </c>
      <c r="R119" s="271" t="s">
        <v>331</v>
      </c>
      <c r="S119" s="271" t="s">
        <v>331</v>
      </c>
      <c r="T119" s="272" t="s">
        <v>331</v>
      </c>
      <c r="U119" s="272" t="s">
        <v>331</v>
      </c>
      <c r="V119" s="272" t="s">
        <v>331</v>
      </c>
      <c r="W119" s="272" t="s">
        <v>331</v>
      </c>
      <c r="X119" s="272" t="s">
        <v>331</v>
      </c>
      <c r="Y119" s="272" t="s">
        <v>331</v>
      </c>
      <c r="Z119" s="272" t="s">
        <v>331</v>
      </c>
      <c r="AA119" s="272" t="s">
        <v>331</v>
      </c>
      <c r="AB119" s="273" t="s">
        <v>331</v>
      </c>
      <c r="AC119" s="272" t="s">
        <v>331</v>
      </c>
      <c r="AD119" s="274"/>
      <c r="AE119" s="277" t="s">
        <v>332</v>
      </c>
      <c r="AG119" s="3"/>
    </row>
    <row r="120" spans="1:33" ht="105.5" thickBot="1" x14ac:dyDescent="0.4">
      <c r="A120" s="287" t="s">
        <v>372</v>
      </c>
      <c r="B120" s="263">
        <v>43145</v>
      </c>
      <c r="C120" s="263" t="s">
        <v>17</v>
      </c>
      <c r="D120" s="264" t="s">
        <v>336</v>
      </c>
      <c r="E120" s="265">
        <v>6486741</v>
      </c>
      <c r="F120" s="274" t="s">
        <v>12</v>
      </c>
      <c r="G120" s="267"/>
      <c r="H120" s="268"/>
      <c r="I120" s="275" t="s">
        <v>322</v>
      </c>
      <c r="J120" s="269"/>
      <c r="K120" s="270">
        <v>11199</v>
      </c>
      <c r="L120" s="270">
        <v>2986</v>
      </c>
      <c r="M120" s="270">
        <v>-96</v>
      </c>
      <c r="N120" s="270">
        <v>0</v>
      </c>
      <c r="O120" s="270">
        <v>73433</v>
      </c>
      <c r="P120" s="270">
        <v>87618</v>
      </c>
      <c r="Q120" s="276" t="s">
        <v>337</v>
      </c>
      <c r="R120" s="271"/>
      <c r="S120" s="271"/>
      <c r="T120" s="272"/>
      <c r="U120" s="272"/>
      <c r="V120" s="272"/>
      <c r="W120" s="272"/>
      <c r="X120" s="272"/>
      <c r="Y120" s="272"/>
      <c r="Z120" s="272"/>
      <c r="AA120" s="272"/>
      <c r="AB120" s="273"/>
      <c r="AC120" s="272"/>
      <c r="AD120" s="274"/>
      <c r="AE120" s="277" t="s">
        <v>338</v>
      </c>
      <c r="AG120" s="3"/>
    </row>
    <row r="121" spans="1:33" ht="21.5" thickBot="1" x14ac:dyDescent="0.4">
      <c r="A121" s="287" t="s">
        <v>373</v>
      </c>
      <c r="B121" s="263">
        <v>43308</v>
      </c>
      <c r="C121" s="263" t="s">
        <v>17</v>
      </c>
      <c r="D121" s="264" t="s">
        <v>339</v>
      </c>
      <c r="E121" s="265">
        <v>6559352</v>
      </c>
      <c r="F121" s="266" t="s">
        <v>11</v>
      </c>
      <c r="G121" s="267"/>
      <c r="H121" s="268"/>
      <c r="I121" s="275" t="s">
        <v>322</v>
      </c>
      <c r="J121" s="269"/>
      <c r="K121" s="270"/>
      <c r="L121" s="270"/>
      <c r="M121" s="270"/>
      <c r="N121" s="270"/>
      <c r="O121" s="270"/>
      <c r="P121" s="270"/>
      <c r="Q121" s="276"/>
      <c r="R121" s="271"/>
      <c r="S121" s="271"/>
      <c r="T121" s="272"/>
      <c r="U121" s="272"/>
      <c r="V121" s="272"/>
      <c r="W121" s="272"/>
      <c r="X121" s="272"/>
      <c r="Y121" s="272"/>
      <c r="Z121" s="272"/>
      <c r="AA121" s="272"/>
      <c r="AB121" s="273"/>
      <c r="AC121" s="272"/>
      <c r="AD121" s="274"/>
      <c r="AE121" s="277" t="s">
        <v>340</v>
      </c>
      <c r="AG121" s="3"/>
    </row>
    <row r="122" spans="1:33" ht="63.5" thickBot="1" x14ac:dyDescent="0.4">
      <c r="A122" s="301" t="s">
        <v>374</v>
      </c>
      <c r="B122" s="288">
        <v>43451</v>
      </c>
      <c r="C122" s="289" t="s">
        <v>17</v>
      </c>
      <c r="D122" s="290" t="s">
        <v>341</v>
      </c>
      <c r="E122" s="289">
        <v>6623971</v>
      </c>
      <c r="F122" s="289" t="s">
        <v>270</v>
      </c>
      <c r="G122" s="289"/>
      <c r="H122" s="291"/>
      <c r="I122" s="289" t="s">
        <v>322</v>
      </c>
      <c r="J122" s="288"/>
      <c r="K122" s="292">
        <v>3021</v>
      </c>
      <c r="L122" s="293">
        <v>12569</v>
      </c>
      <c r="M122" s="294">
        <v>-41</v>
      </c>
      <c r="N122" s="295"/>
      <c r="O122" s="293">
        <v>23960</v>
      </c>
      <c r="P122" s="294">
        <f t="shared" ref="P122:P131" si="0">K122+L122+M122+O122</f>
        <v>39509</v>
      </c>
      <c r="Q122" s="289" t="s">
        <v>342</v>
      </c>
      <c r="R122" s="289"/>
      <c r="S122" s="289"/>
      <c r="T122" s="296"/>
      <c r="U122" s="296"/>
      <c r="V122" s="297"/>
      <c r="W122" s="296"/>
      <c r="X122" s="297"/>
      <c r="Y122" s="297"/>
      <c r="Z122" s="297"/>
      <c r="AA122" s="297"/>
      <c r="AB122" s="297"/>
      <c r="AC122" s="298"/>
      <c r="AD122" s="297"/>
      <c r="AE122" s="299" t="s">
        <v>343</v>
      </c>
    </row>
    <row r="123" spans="1:33" ht="63.5" thickBot="1" x14ac:dyDescent="0.4">
      <c r="A123" s="301" t="s">
        <v>375</v>
      </c>
      <c r="B123" s="288">
        <v>43452</v>
      </c>
      <c r="C123" s="289" t="s">
        <v>17</v>
      </c>
      <c r="D123" s="290" t="s">
        <v>344</v>
      </c>
      <c r="E123" s="289">
        <v>6624229</v>
      </c>
      <c r="F123" s="289" t="s">
        <v>270</v>
      </c>
      <c r="G123" s="289"/>
      <c r="H123" s="291"/>
      <c r="I123" s="289" t="s">
        <v>322</v>
      </c>
      <c r="J123" s="288"/>
      <c r="K123" s="292">
        <v>27175</v>
      </c>
      <c r="L123" s="300">
        <v>10082</v>
      </c>
      <c r="M123" s="292">
        <v>-802</v>
      </c>
      <c r="N123" s="295"/>
      <c r="O123" s="300">
        <v>8985</v>
      </c>
      <c r="P123" s="294">
        <f t="shared" si="0"/>
        <v>45440</v>
      </c>
      <c r="Q123" s="289" t="s">
        <v>345</v>
      </c>
      <c r="R123" s="289"/>
      <c r="S123" s="289"/>
      <c r="T123" s="296"/>
      <c r="U123" s="296"/>
      <c r="V123" s="297"/>
      <c r="W123" s="296"/>
      <c r="X123" s="297"/>
      <c r="Y123" s="297"/>
      <c r="Z123" s="297"/>
      <c r="AA123" s="297"/>
      <c r="AB123" s="297"/>
      <c r="AC123" s="298"/>
      <c r="AD123" s="297"/>
      <c r="AE123" s="299" t="s">
        <v>343</v>
      </c>
    </row>
    <row r="124" spans="1:33" ht="42.5" thickBot="1" x14ac:dyDescent="0.4">
      <c r="A124" s="301" t="s">
        <v>376</v>
      </c>
      <c r="B124" s="288">
        <v>43452</v>
      </c>
      <c r="C124" s="289" t="s">
        <v>17</v>
      </c>
      <c r="D124" s="290" t="s">
        <v>346</v>
      </c>
      <c r="E124" s="289">
        <v>6624222</v>
      </c>
      <c r="F124" s="289" t="s">
        <v>270</v>
      </c>
      <c r="G124" s="289"/>
      <c r="H124" s="291"/>
      <c r="I124" s="289" t="s">
        <v>322</v>
      </c>
      <c r="J124" s="288"/>
      <c r="K124" s="292">
        <v>1078</v>
      </c>
      <c r="L124" s="300">
        <v>312</v>
      </c>
      <c r="M124" s="292">
        <v>-13</v>
      </c>
      <c r="N124" s="295"/>
      <c r="O124" s="300">
        <v>3436</v>
      </c>
      <c r="P124" s="294">
        <f t="shared" si="0"/>
        <v>4813</v>
      </c>
      <c r="Q124" s="289" t="s">
        <v>347</v>
      </c>
      <c r="R124" s="289"/>
      <c r="S124" s="289"/>
      <c r="T124" s="296"/>
      <c r="U124" s="296"/>
      <c r="V124" s="297"/>
      <c r="W124" s="296"/>
      <c r="X124" s="297"/>
      <c r="Y124" s="297"/>
      <c r="Z124" s="297"/>
      <c r="AA124" s="297"/>
      <c r="AB124" s="297"/>
      <c r="AC124" s="298"/>
      <c r="AD124" s="297"/>
      <c r="AE124" s="299" t="s">
        <v>343</v>
      </c>
    </row>
    <row r="125" spans="1:33" ht="42.5" thickBot="1" x14ac:dyDescent="0.4">
      <c r="A125" s="301" t="s">
        <v>377</v>
      </c>
      <c r="B125" s="288">
        <v>43452</v>
      </c>
      <c r="C125" s="289" t="s">
        <v>17</v>
      </c>
      <c r="D125" s="290" t="s">
        <v>348</v>
      </c>
      <c r="E125" s="289">
        <v>6624234</v>
      </c>
      <c r="F125" s="289" t="s">
        <v>270</v>
      </c>
      <c r="G125" s="289"/>
      <c r="H125" s="291"/>
      <c r="I125" s="289" t="s">
        <v>322</v>
      </c>
      <c r="J125" s="288"/>
      <c r="K125" s="292">
        <v>941</v>
      </c>
      <c r="L125" s="300">
        <v>428</v>
      </c>
      <c r="M125" s="292">
        <v>-4</v>
      </c>
      <c r="N125" s="295"/>
      <c r="O125" s="300">
        <v>0</v>
      </c>
      <c r="P125" s="294">
        <f t="shared" si="0"/>
        <v>1365</v>
      </c>
      <c r="Q125" s="289" t="s">
        <v>349</v>
      </c>
      <c r="R125" s="289"/>
      <c r="S125" s="289"/>
      <c r="T125" s="296"/>
      <c r="U125" s="296"/>
      <c r="V125" s="297"/>
      <c r="W125" s="296"/>
      <c r="X125" s="297"/>
      <c r="Y125" s="297"/>
      <c r="Z125" s="297"/>
      <c r="AA125" s="297"/>
      <c r="AB125" s="297"/>
      <c r="AC125" s="298"/>
      <c r="AD125" s="297"/>
      <c r="AE125" s="299" t="s">
        <v>343</v>
      </c>
    </row>
    <row r="126" spans="1:33" ht="42.5" thickBot="1" x14ac:dyDescent="0.4">
      <c r="A126" s="301" t="s">
        <v>378</v>
      </c>
      <c r="B126" s="288">
        <v>43452</v>
      </c>
      <c r="C126" s="289" t="s">
        <v>17</v>
      </c>
      <c r="D126" s="290" t="s">
        <v>350</v>
      </c>
      <c r="E126" s="289">
        <v>6624193</v>
      </c>
      <c r="F126" s="289" t="s">
        <v>270</v>
      </c>
      <c r="G126" s="289"/>
      <c r="H126" s="291"/>
      <c r="I126" s="289" t="s">
        <v>322</v>
      </c>
      <c r="J126" s="288"/>
      <c r="K126" s="292">
        <v>2045</v>
      </c>
      <c r="L126" s="300">
        <v>7779</v>
      </c>
      <c r="M126" s="292">
        <v>-19</v>
      </c>
      <c r="N126" s="295"/>
      <c r="O126" s="300">
        <v>493</v>
      </c>
      <c r="P126" s="294">
        <f t="shared" si="0"/>
        <v>10298</v>
      </c>
      <c r="Q126" s="289" t="s">
        <v>351</v>
      </c>
      <c r="R126" s="289"/>
      <c r="S126" s="289"/>
      <c r="T126" s="296"/>
      <c r="U126" s="296"/>
      <c r="V126" s="297"/>
      <c r="W126" s="296"/>
      <c r="X126" s="297"/>
      <c r="Y126" s="297"/>
      <c r="Z126" s="297"/>
      <c r="AA126" s="297"/>
      <c r="AB126" s="297"/>
      <c r="AC126" s="298"/>
      <c r="AD126" s="297"/>
      <c r="AE126" s="299" t="s">
        <v>343</v>
      </c>
    </row>
    <row r="127" spans="1:33" ht="63.5" thickBot="1" x14ac:dyDescent="0.4">
      <c r="A127" s="301" t="s">
        <v>379</v>
      </c>
      <c r="B127" s="288">
        <v>43452</v>
      </c>
      <c r="C127" s="289" t="s">
        <v>17</v>
      </c>
      <c r="D127" s="290" t="s">
        <v>352</v>
      </c>
      <c r="E127" s="289">
        <v>6624215</v>
      </c>
      <c r="F127" s="289" t="s">
        <v>270</v>
      </c>
      <c r="G127" s="289"/>
      <c r="H127" s="291"/>
      <c r="I127" s="289" t="s">
        <v>322</v>
      </c>
      <c r="J127" s="288"/>
      <c r="K127" s="292">
        <v>12039</v>
      </c>
      <c r="L127" s="300">
        <v>3759</v>
      </c>
      <c r="M127" s="292">
        <v>-960</v>
      </c>
      <c r="N127" s="295"/>
      <c r="O127" s="300">
        <v>53885</v>
      </c>
      <c r="P127" s="294">
        <f t="shared" si="0"/>
        <v>68723</v>
      </c>
      <c r="Q127" s="289" t="s">
        <v>353</v>
      </c>
      <c r="R127" s="289"/>
      <c r="S127" s="289"/>
      <c r="T127" s="296"/>
      <c r="U127" s="296"/>
      <c r="V127" s="297"/>
      <c r="W127" s="296"/>
      <c r="X127" s="297"/>
      <c r="Y127" s="297"/>
      <c r="Z127" s="297"/>
      <c r="AA127" s="297"/>
      <c r="AB127" s="297"/>
      <c r="AC127" s="298"/>
      <c r="AD127" s="297"/>
      <c r="AE127" s="299" t="s">
        <v>343</v>
      </c>
    </row>
    <row r="128" spans="1:33" ht="84.5" thickBot="1" x14ac:dyDescent="0.4">
      <c r="A128" s="301" t="s">
        <v>380</v>
      </c>
      <c r="B128" s="288">
        <v>43452</v>
      </c>
      <c r="C128" s="289" t="s">
        <v>17</v>
      </c>
      <c r="D128" s="290" t="s">
        <v>354</v>
      </c>
      <c r="E128" s="289">
        <v>6624235</v>
      </c>
      <c r="F128" s="289" t="s">
        <v>270</v>
      </c>
      <c r="G128" s="289"/>
      <c r="H128" s="291"/>
      <c r="I128" s="289" t="s">
        <v>322</v>
      </c>
      <c r="J128" s="288"/>
      <c r="K128" s="292">
        <v>16118</v>
      </c>
      <c r="L128" s="300">
        <v>5889</v>
      </c>
      <c r="M128" s="292">
        <v>-821</v>
      </c>
      <c r="N128" s="295"/>
      <c r="O128" s="300">
        <v>997367</v>
      </c>
      <c r="P128" s="294">
        <f t="shared" si="0"/>
        <v>1018553</v>
      </c>
      <c r="Q128" s="289" t="s">
        <v>355</v>
      </c>
      <c r="R128" s="289"/>
      <c r="S128" s="289"/>
      <c r="T128" s="296"/>
      <c r="U128" s="296"/>
      <c r="V128" s="297"/>
      <c r="W128" s="296"/>
      <c r="X128" s="297"/>
      <c r="Y128" s="297"/>
      <c r="Z128" s="297"/>
      <c r="AA128" s="297"/>
      <c r="AB128" s="297"/>
      <c r="AC128" s="298"/>
      <c r="AD128" s="297"/>
      <c r="AE128" s="299" t="s">
        <v>343</v>
      </c>
    </row>
    <row r="129" spans="1:33" ht="63.5" thickBot="1" x14ac:dyDescent="0.4">
      <c r="A129" s="301" t="s">
        <v>381</v>
      </c>
      <c r="B129" s="288">
        <v>43452</v>
      </c>
      <c r="C129" s="289" t="s">
        <v>17</v>
      </c>
      <c r="D129" s="290" t="s">
        <v>356</v>
      </c>
      <c r="E129" s="289">
        <v>6624209</v>
      </c>
      <c r="F129" s="289" t="s">
        <v>270</v>
      </c>
      <c r="G129" s="289"/>
      <c r="H129" s="291"/>
      <c r="I129" s="289" t="s">
        <v>322</v>
      </c>
      <c r="J129" s="288"/>
      <c r="K129" s="292">
        <v>2572</v>
      </c>
      <c r="L129" s="300">
        <v>4267</v>
      </c>
      <c r="M129" s="292">
        <v>-23</v>
      </c>
      <c r="N129" s="295"/>
      <c r="O129" s="300">
        <v>1818</v>
      </c>
      <c r="P129" s="294">
        <f t="shared" si="0"/>
        <v>8634</v>
      </c>
      <c r="Q129" s="289" t="s">
        <v>357</v>
      </c>
      <c r="R129" s="289"/>
      <c r="S129" s="289"/>
      <c r="T129" s="296"/>
      <c r="U129" s="296"/>
      <c r="V129" s="297"/>
      <c r="W129" s="296"/>
      <c r="X129" s="297"/>
      <c r="Y129" s="297"/>
      <c r="Z129" s="297"/>
      <c r="AA129" s="297"/>
      <c r="AB129" s="297"/>
      <c r="AC129" s="298"/>
      <c r="AD129" s="297"/>
      <c r="AE129" s="299" t="s">
        <v>343</v>
      </c>
    </row>
    <row r="130" spans="1:33" ht="105.5" thickBot="1" x14ac:dyDescent="0.4">
      <c r="A130" s="301" t="s">
        <v>382</v>
      </c>
      <c r="B130" s="288">
        <v>43727</v>
      </c>
      <c r="C130" s="289" t="s">
        <v>17</v>
      </c>
      <c r="D130" s="290" t="s">
        <v>358</v>
      </c>
      <c r="E130" s="289">
        <v>6747685</v>
      </c>
      <c r="F130" s="289" t="s">
        <v>270</v>
      </c>
      <c r="G130" s="289"/>
      <c r="H130" s="291"/>
      <c r="I130" s="289" t="s">
        <v>322</v>
      </c>
      <c r="J130" s="288"/>
      <c r="K130" s="292">
        <v>741</v>
      </c>
      <c r="L130" s="300">
        <v>0</v>
      </c>
      <c r="M130" s="292">
        <v>0</v>
      </c>
      <c r="N130" s="295">
        <v>0</v>
      </c>
      <c r="O130" s="300">
        <v>30370.58</v>
      </c>
      <c r="P130" s="294">
        <f t="shared" si="0"/>
        <v>31111.58</v>
      </c>
      <c r="Q130" s="289" t="s">
        <v>359</v>
      </c>
      <c r="R130" s="289"/>
      <c r="S130" s="289"/>
      <c r="T130" s="296"/>
      <c r="U130" s="296"/>
      <c r="V130" s="297"/>
      <c r="W130" s="296"/>
      <c r="X130" s="297"/>
      <c r="Y130" s="297"/>
      <c r="Z130" s="297"/>
      <c r="AA130" s="297"/>
      <c r="AB130" s="297"/>
      <c r="AC130" s="298"/>
      <c r="AD130" s="297"/>
      <c r="AE130" s="299" t="s">
        <v>360</v>
      </c>
    </row>
    <row r="131" spans="1:33" ht="105.5" thickBot="1" x14ac:dyDescent="0.4">
      <c r="A131" s="303" t="s">
        <v>383</v>
      </c>
      <c r="B131" s="288">
        <v>43727</v>
      </c>
      <c r="C131" s="289" t="s">
        <v>17</v>
      </c>
      <c r="D131" s="290" t="s">
        <v>361</v>
      </c>
      <c r="E131" s="289">
        <v>6747685</v>
      </c>
      <c r="F131" s="289" t="s">
        <v>270</v>
      </c>
      <c r="G131" s="289"/>
      <c r="H131" s="291"/>
      <c r="I131" s="289" t="s">
        <v>322</v>
      </c>
      <c r="J131" s="288"/>
      <c r="K131" s="292">
        <v>741</v>
      </c>
      <c r="L131" s="300">
        <v>-95.98</v>
      </c>
      <c r="M131" s="292">
        <v>0</v>
      </c>
      <c r="N131" s="295">
        <v>0</v>
      </c>
      <c r="O131" s="300">
        <v>10817.19</v>
      </c>
      <c r="P131" s="294">
        <f t="shared" si="0"/>
        <v>11462.210000000001</v>
      </c>
      <c r="Q131" s="289" t="s">
        <v>359</v>
      </c>
      <c r="R131" s="289"/>
      <c r="S131" s="289"/>
      <c r="T131" s="296"/>
      <c r="U131" s="296"/>
      <c r="V131" s="297"/>
      <c r="W131" s="296"/>
      <c r="X131" s="297"/>
      <c r="Y131" s="297"/>
      <c r="Z131" s="297"/>
      <c r="AA131" s="297"/>
      <c r="AB131" s="297"/>
      <c r="AC131" s="298"/>
      <c r="AD131" s="297"/>
      <c r="AE131" s="299" t="s">
        <v>360</v>
      </c>
    </row>
    <row r="132" spans="1:33" ht="126.5" thickBot="1" x14ac:dyDescent="0.4">
      <c r="A132" s="262" t="s">
        <v>384</v>
      </c>
      <c r="B132" s="288">
        <v>43788</v>
      </c>
      <c r="C132" s="289" t="s">
        <v>17</v>
      </c>
      <c r="D132" s="290" t="s">
        <v>362</v>
      </c>
      <c r="E132" s="289">
        <v>6774659</v>
      </c>
      <c r="F132" s="289" t="s">
        <v>270</v>
      </c>
      <c r="G132" s="289"/>
      <c r="H132" s="291"/>
      <c r="I132" s="289" t="s">
        <v>425</v>
      </c>
      <c r="J132" s="288"/>
      <c r="K132" s="292">
        <v>0</v>
      </c>
      <c r="L132" s="300">
        <v>0</v>
      </c>
      <c r="M132" s="292">
        <v>0</v>
      </c>
      <c r="N132" s="295">
        <v>0</v>
      </c>
      <c r="O132" s="300">
        <v>0</v>
      </c>
      <c r="P132" s="292">
        <v>0</v>
      </c>
      <c r="Q132" s="289"/>
      <c r="R132" s="289"/>
      <c r="S132" s="289"/>
      <c r="T132" s="296"/>
      <c r="U132" s="296"/>
      <c r="V132" s="297"/>
      <c r="W132" s="296"/>
      <c r="X132" s="297"/>
      <c r="Y132" s="297"/>
      <c r="Z132" s="297"/>
      <c r="AA132" s="297"/>
      <c r="AB132" s="297"/>
      <c r="AC132" s="298"/>
      <c r="AD132" s="297"/>
      <c r="AE132" s="302" t="s">
        <v>363</v>
      </c>
    </row>
    <row r="133" spans="1:33" ht="45.75" customHeight="1" thickBot="1" x14ac:dyDescent="0.4">
      <c r="A133" s="262" t="s">
        <v>385</v>
      </c>
      <c r="B133" s="288">
        <v>44103</v>
      </c>
      <c r="C133" s="289" t="s">
        <v>17</v>
      </c>
      <c r="D133" s="290" t="s">
        <v>426</v>
      </c>
      <c r="E133" s="289">
        <v>6891261</v>
      </c>
      <c r="F133" s="289" t="s">
        <v>11</v>
      </c>
      <c r="G133" s="289"/>
      <c r="H133" s="291"/>
      <c r="I133" s="289" t="s">
        <v>322</v>
      </c>
      <c r="J133" s="288"/>
      <c r="K133" s="292">
        <v>5277</v>
      </c>
      <c r="L133" s="300">
        <v>13413</v>
      </c>
      <c r="M133" s="292"/>
      <c r="N133" s="295"/>
      <c r="O133" s="300">
        <v>5165</v>
      </c>
      <c r="P133" s="294">
        <f t="shared" ref="P133:P135" si="1">K133+L133+M133+O133</f>
        <v>23855</v>
      </c>
      <c r="Q133" s="289" t="s">
        <v>427</v>
      </c>
      <c r="R133" s="289"/>
      <c r="S133" s="289"/>
      <c r="T133" s="296"/>
      <c r="U133" s="296"/>
      <c r="V133" s="297"/>
      <c r="W133" s="296"/>
      <c r="X133" s="297"/>
      <c r="Y133" s="297"/>
      <c r="Z133" s="297"/>
      <c r="AA133" s="297"/>
      <c r="AB133" s="297"/>
      <c r="AC133" s="298"/>
      <c r="AD133" s="297"/>
      <c r="AE133" s="289" t="s">
        <v>428</v>
      </c>
      <c r="AF133" s="6"/>
      <c r="AG133" s="3"/>
    </row>
    <row r="134" spans="1:33" ht="81.75" customHeight="1" thickBot="1" x14ac:dyDescent="0.4">
      <c r="A134" s="262" t="s">
        <v>423</v>
      </c>
      <c r="B134" s="288">
        <v>44110</v>
      </c>
      <c r="C134" s="289" t="s">
        <v>17</v>
      </c>
      <c r="D134" s="290" t="s">
        <v>429</v>
      </c>
      <c r="E134" s="289">
        <v>6915193</v>
      </c>
      <c r="F134" s="289" t="s">
        <v>11</v>
      </c>
      <c r="G134" s="289"/>
      <c r="H134" s="291"/>
      <c r="I134" s="289" t="s">
        <v>322</v>
      </c>
      <c r="J134" s="288"/>
      <c r="K134" s="292">
        <v>6848</v>
      </c>
      <c r="L134" s="300">
        <v>13788</v>
      </c>
      <c r="M134" s="292"/>
      <c r="N134" s="295"/>
      <c r="O134" s="300">
        <v>4698</v>
      </c>
      <c r="P134" s="294">
        <f t="shared" si="1"/>
        <v>25334</v>
      </c>
      <c r="Q134" s="289" t="s">
        <v>430</v>
      </c>
      <c r="R134" s="289"/>
      <c r="S134" s="289"/>
      <c r="T134" s="296"/>
      <c r="U134" s="296"/>
      <c r="V134" s="297"/>
      <c r="W134" s="296"/>
      <c r="X134" s="297"/>
      <c r="Y134" s="297"/>
      <c r="Z134" s="297"/>
      <c r="AA134" s="297"/>
      <c r="AB134" s="297"/>
      <c r="AC134" s="298"/>
      <c r="AD134" s="297"/>
      <c r="AE134" s="289" t="s">
        <v>439</v>
      </c>
      <c r="AF134" s="321" t="s">
        <v>438</v>
      </c>
      <c r="AG134" s="3"/>
    </row>
    <row r="135" spans="1:33" ht="45.75" customHeight="1" thickBot="1" x14ac:dyDescent="0.4">
      <c r="A135" s="262" t="s">
        <v>424</v>
      </c>
      <c r="B135" s="288">
        <v>44152</v>
      </c>
      <c r="C135" s="289" t="s">
        <v>17</v>
      </c>
      <c r="D135" s="290" t="s">
        <v>431</v>
      </c>
      <c r="E135" s="289">
        <v>6927316</v>
      </c>
      <c r="F135" s="289" t="s">
        <v>270</v>
      </c>
      <c r="G135" s="289"/>
      <c r="H135" s="291"/>
      <c r="I135" s="289" t="s">
        <v>322</v>
      </c>
      <c r="J135" s="288"/>
      <c r="K135" s="292">
        <v>808</v>
      </c>
      <c r="L135" s="300"/>
      <c r="M135" s="292"/>
      <c r="N135" s="295"/>
      <c r="O135" s="300">
        <v>9112</v>
      </c>
      <c r="P135" s="294">
        <f t="shared" si="1"/>
        <v>9920</v>
      </c>
      <c r="Q135" s="289" t="s">
        <v>432</v>
      </c>
      <c r="R135" s="289"/>
      <c r="S135" s="289"/>
      <c r="T135" s="296"/>
      <c r="U135" s="296"/>
      <c r="V135" s="297"/>
      <c r="W135" s="296"/>
      <c r="X135" s="297"/>
      <c r="Y135" s="297"/>
      <c r="Z135" s="297"/>
      <c r="AA135" s="297"/>
      <c r="AB135" s="297"/>
      <c r="AC135" s="298"/>
      <c r="AD135" s="297"/>
      <c r="AE135" s="289" t="s">
        <v>428</v>
      </c>
      <c r="AF135" s="6"/>
      <c r="AG135" s="3"/>
    </row>
    <row r="136" spans="1:33" ht="63.5" thickBot="1" x14ac:dyDescent="0.4">
      <c r="A136" s="304" t="s">
        <v>433</v>
      </c>
      <c r="B136" s="305">
        <v>43902</v>
      </c>
      <c r="C136" s="306" t="s">
        <v>16</v>
      </c>
      <c r="D136" s="307" t="s">
        <v>434</v>
      </c>
      <c r="E136" s="306">
        <v>6810420</v>
      </c>
      <c r="F136" s="308" t="s">
        <v>12</v>
      </c>
      <c r="G136" s="306"/>
      <c r="H136" s="309"/>
      <c r="I136" s="310" t="s">
        <v>227</v>
      </c>
      <c r="J136" s="305">
        <v>43938</v>
      </c>
      <c r="K136" s="311">
        <v>2893</v>
      </c>
      <c r="L136" s="312">
        <v>1787</v>
      </c>
      <c r="M136" s="311">
        <v>220</v>
      </c>
      <c r="N136" s="313">
        <v>0</v>
      </c>
      <c r="O136" s="314">
        <v>14035</v>
      </c>
      <c r="P136" s="311">
        <v>18495</v>
      </c>
      <c r="Q136" s="306" t="s">
        <v>437</v>
      </c>
      <c r="R136" s="315">
        <v>43958</v>
      </c>
      <c r="S136" s="315">
        <v>43971</v>
      </c>
      <c r="T136" s="316">
        <v>2272</v>
      </c>
      <c r="U136" s="316">
        <v>0</v>
      </c>
      <c r="V136" s="317">
        <v>1787</v>
      </c>
      <c r="W136" s="316">
        <v>220</v>
      </c>
      <c r="X136" s="317">
        <v>0</v>
      </c>
      <c r="Y136" s="317">
        <v>17874</v>
      </c>
      <c r="Z136" s="317">
        <v>18495</v>
      </c>
      <c r="AA136" s="317">
        <v>-621</v>
      </c>
      <c r="AB136" s="320">
        <v>44252</v>
      </c>
      <c r="AC136" s="318">
        <v>0</v>
      </c>
      <c r="AD136" s="317" t="s">
        <v>435</v>
      </c>
      <c r="AE136" s="306" t="s">
        <v>436</v>
      </c>
      <c r="AF136" s="319"/>
      <c r="AG136" s="3"/>
    </row>
    <row r="137" spans="1:33" ht="54" customHeight="1" thickTop="1" thickBot="1" x14ac:dyDescent="0.4">
      <c r="A137" s="262" t="s">
        <v>444</v>
      </c>
      <c r="B137" s="305">
        <v>44103</v>
      </c>
      <c r="C137" s="306" t="s">
        <v>17</v>
      </c>
      <c r="D137" s="307"/>
      <c r="E137" s="306">
        <v>6891261</v>
      </c>
      <c r="F137" s="308" t="s">
        <v>11</v>
      </c>
      <c r="G137" s="306"/>
      <c r="H137" s="309"/>
      <c r="I137" s="289" t="s">
        <v>322</v>
      </c>
      <c r="J137" s="305"/>
      <c r="K137" s="311">
        <v>5277</v>
      </c>
      <c r="L137" s="312">
        <v>13413</v>
      </c>
      <c r="M137" s="311"/>
      <c r="N137" s="313"/>
      <c r="O137" s="314">
        <v>5165</v>
      </c>
      <c r="P137" s="311">
        <f t="shared" ref="P137:P139" si="2">K137+L137+M137+O137</f>
        <v>23855</v>
      </c>
      <c r="Q137" s="306" t="s">
        <v>427</v>
      </c>
      <c r="R137" s="315"/>
      <c r="S137" s="315"/>
      <c r="T137" s="316" t="s">
        <v>88</v>
      </c>
      <c r="U137" s="316" t="s">
        <v>88</v>
      </c>
      <c r="V137" s="317" t="s">
        <v>88</v>
      </c>
      <c r="W137" s="316" t="s">
        <v>88</v>
      </c>
      <c r="X137" s="317" t="s">
        <v>88</v>
      </c>
      <c r="Y137" s="317" t="s">
        <v>88</v>
      </c>
      <c r="Z137" s="317" t="s">
        <v>88</v>
      </c>
      <c r="AA137" s="317" t="s">
        <v>88</v>
      </c>
      <c r="AB137" s="320" t="s">
        <v>88</v>
      </c>
      <c r="AC137" s="318" t="s">
        <v>88</v>
      </c>
      <c r="AD137" s="297"/>
      <c r="AE137" s="306" t="s">
        <v>428</v>
      </c>
    </row>
    <row r="138" spans="1:33" ht="54" customHeight="1" thickTop="1" thickBot="1" x14ac:dyDescent="0.4">
      <c r="A138" s="262" t="s">
        <v>445</v>
      </c>
      <c r="B138" s="305">
        <v>44110</v>
      </c>
      <c r="C138" s="306" t="s">
        <v>17</v>
      </c>
      <c r="D138" s="307"/>
      <c r="E138" s="306">
        <v>6915193</v>
      </c>
      <c r="F138" s="308" t="s">
        <v>11</v>
      </c>
      <c r="G138" s="306"/>
      <c r="H138" s="309"/>
      <c r="I138" s="289" t="s">
        <v>322</v>
      </c>
      <c r="J138" s="305"/>
      <c r="K138" s="311">
        <v>6848</v>
      </c>
      <c r="L138" s="312">
        <v>13788</v>
      </c>
      <c r="M138" s="311"/>
      <c r="N138" s="313"/>
      <c r="O138" s="314">
        <v>4698</v>
      </c>
      <c r="P138" s="311">
        <f t="shared" si="2"/>
        <v>25334</v>
      </c>
      <c r="Q138" s="306" t="s">
        <v>430</v>
      </c>
      <c r="R138" s="315"/>
      <c r="S138" s="315"/>
      <c r="T138" s="316" t="s">
        <v>88</v>
      </c>
      <c r="U138" s="316" t="s">
        <v>88</v>
      </c>
      <c r="V138" s="317" t="s">
        <v>88</v>
      </c>
      <c r="W138" s="316" t="s">
        <v>88</v>
      </c>
      <c r="X138" s="317" t="s">
        <v>88</v>
      </c>
      <c r="Y138" s="317" t="s">
        <v>88</v>
      </c>
      <c r="Z138" s="317" t="s">
        <v>88</v>
      </c>
      <c r="AA138" s="317" t="s">
        <v>88</v>
      </c>
      <c r="AB138" s="320" t="s">
        <v>88</v>
      </c>
      <c r="AC138" s="318" t="s">
        <v>88</v>
      </c>
      <c r="AD138" s="297"/>
      <c r="AE138" s="306" t="s">
        <v>428</v>
      </c>
    </row>
    <row r="139" spans="1:33" ht="54" customHeight="1" thickTop="1" thickBot="1" x14ac:dyDescent="0.4">
      <c r="A139" s="262" t="s">
        <v>446</v>
      </c>
      <c r="B139" s="305">
        <v>44152</v>
      </c>
      <c r="C139" s="306" t="s">
        <v>17</v>
      </c>
      <c r="D139" s="307"/>
      <c r="E139" s="306">
        <v>6927316</v>
      </c>
      <c r="F139" s="308" t="s">
        <v>270</v>
      </c>
      <c r="G139" s="306"/>
      <c r="H139" s="309"/>
      <c r="I139" s="289" t="s">
        <v>322</v>
      </c>
      <c r="J139" s="305"/>
      <c r="K139" s="311">
        <v>808</v>
      </c>
      <c r="L139" s="312"/>
      <c r="M139" s="311"/>
      <c r="N139" s="313"/>
      <c r="O139" s="314">
        <v>9112</v>
      </c>
      <c r="P139" s="311">
        <f t="shared" si="2"/>
        <v>9920</v>
      </c>
      <c r="Q139" s="306" t="s">
        <v>432</v>
      </c>
      <c r="R139" s="315"/>
      <c r="S139" s="315"/>
      <c r="T139" s="316" t="s">
        <v>88</v>
      </c>
      <c r="U139" s="316" t="s">
        <v>88</v>
      </c>
      <c r="V139" s="317" t="s">
        <v>88</v>
      </c>
      <c r="W139" s="316" t="s">
        <v>88</v>
      </c>
      <c r="X139" s="317" t="s">
        <v>88</v>
      </c>
      <c r="Y139" s="317" t="s">
        <v>88</v>
      </c>
      <c r="Z139" s="317" t="s">
        <v>88</v>
      </c>
      <c r="AA139" s="317" t="s">
        <v>88</v>
      </c>
      <c r="AB139" s="320" t="s">
        <v>88</v>
      </c>
      <c r="AC139" s="318" t="s">
        <v>88</v>
      </c>
      <c r="AD139" s="297"/>
      <c r="AE139" s="306" t="s">
        <v>428</v>
      </c>
    </row>
    <row r="140" spans="1:33" ht="106" thickTop="1" thickBot="1" x14ac:dyDescent="0.4">
      <c r="A140" s="262" t="s">
        <v>447</v>
      </c>
      <c r="B140" s="305">
        <v>43902</v>
      </c>
      <c r="C140" s="306" t="s">
        <v>16</v>
      </c>
      <c r="D140" s="307"/>
      <c r="E140" s="306">
        <v>6810420</v>
      </c>
      <c r="F140" s="308" t="s">
        <v>12</v>
      </c>
      <c r="G140" s="306">
        <v>37500</v>
      </c>
      <c r="H140" s="309">
        <v>3000</v>
      </c>
      <c r="I140" s="289" t="s">
        <v>440</v>
      </c>
      <c r="J140" s="305">
        <v>43938</v>
      </c>
      <c r="K140" s="311">
        <v>2893</v>
      </c>
      <c r="L140" s="312">
        <v>1787</v>
      </c>
      <c r="M140" s="311">
        <v>220</v>
      </c>
      <c r="N140" s="313">
        <v>0</v>
      </c>
      <c r="O140" s="314">
        <v>14035</v>
      </c>
      <c r="P140" s="311">
        <v>18495</v>
      </c>
      <c r="Q140" s="306" t="s">
        <v>441</v>
      </c>
      <c r="R140" s="315">
        <v>43958</v>
      </c>
      <c r="S140" s="315">
        <v>43971</v>
      </c>
      <c r="T140" s="316">
        <v>2272</v>
      </c>
      <c r="U140" s="316">
        <v>0</v>
      </c>
      <c r="V140" s="317">
        <v>1787</v>
      </c>
      <c r="W140" s="316">
        <v>220</v>
      </c>
      <c r="X140" s="317">
        <v>0</v>
      </c>
      <c r="Y140" s="317">
        <v>17874</v>
      </c>
      <c r="Z140" s="317">
        <v>18495</v>
      </c>
      <c r="AA140" s="317">
        <v>-621</v>
      </c>
      <c r="AB140" s="320"/>
      <c r="AC140" s="318"/>
      <c r="AD140" s="297"/>
      <c r="AE140" s="306" t="s">
        <v>436</v>
      </c>
    </row>
    <row r="141" spans="1:33" ht="22" thickTop="1" thickBot="1" x14ac:dyDescent="0.4">
      <c r="A141" s="336" t="s">
        <v>442</v>
      </c>
      <c r="B141" s="322"/>
      <c r="C141" s="323"/>
      <c r="D141" s="324"/>
      <c r="E141" s="323"/>
      <c r="F141" s="325"/>
      <c r="G141" s="323"/>
      <c r="H141" s="326"/>
      <c r="I141" s="323"/>
      <c r="J141" s="322"/>
      <c r="K141" s="327"/>
      <c r="L141" s="328"/>
      <c r="M141" s="327"/>
      <c r="N141" s="329"/>
      <c r="O141" s="330"/>
      <c r="P141" s="327"/>
      <c r="Q141" s="323"/>
      <c r="R141" s="331"/>
      <c r="S141" s="331"/>
      <c r="T141" s="332"/>
      <c r="U141" s="332"/>
      <c r="V141" s="333"/>
      <c r="W141" s="332"/>
      <c r="X141" s="333"/>
      <c r="Y141" s="333"/>
      <c r="Z141" s="333"/>
      <c r="AA141" s="333"/>
      <c r="AB141" s="334"/>
      <c r="AC141" s="335"/>
      <c r="AD141" s="333"/>
      <c r="AE141" s="306"/>
    </row>
    <row r="142" spans="1:33" ht="54" customHeight="1" thickTop="1" thickBot="1" x14ac:dyDescent="0.4">
      <c r="A142" s="262" t="s">
        <v>448</v>
      </c>
      <c r="B142" s="305">
        <v>44726</v>
      </c>
      <c r="C142" s="306" t="s">
        <v>17</v>
      </c>
      <c r="D142" s="307" t="s">
        <v>431</v>
      </c>
      <c r="E142" s="306">
        <v>8227163</v>
      </c>
      <c r="F142" s="308" t="s">
        <v>270</v>
      </c>
      <c r="G142" s="306">
        <v>57912</v>
      </c>
      <c r="H142" s="309">
        <v>5579</v>
      </c>
      <c r="I142" s="289" t="s">
        <v>322</v>
      </c>
      <c r="J142" s="305"/>
      <c r="K142" s="311">
        <v>704</v>
      </c>
      <c r="L142" s="312">
        <v>365</v>
      </c>
      <c r="M142" s="311">
        <v>162</v>
      </c>
      <c r="N142" s="313">
        <v>0</v>
      </c>
      <c r="O142" s="314">
        <v>9112</v>
      </c>
      <c r="P142" s="311">
        <v>10019</v>
      </c>
      <c r="Q142" s="306" t="s">
        <v>443</v>
      </c>
      <c r="R142" s="315"/>
      <c r="S142" s="315" t="s">
        <v>449</v>
      </c>
      <c r="T142" s="316" t="s">
        <v>88</v>
      </c>
      <c r="U142" s="316" t="s">
        <v>88</v>
      </c>
      <c r="V142" s="317" t="s">
        <v>88</v>
      </c>
      <c r="W142" s="316" t="s">
        <v>88</v>
      </c>
      <c r="X142" s="317" t="s">
        <v>88</v>
      </c>
      <c r="Y142" s="317" t="s">
        <v>88</v>
      </c>
      <c r="Z142" s="317" t="s">
        <v>88</v>
      </c>
      <c r="AA142" s="317" t="s">
        <v>88</v>
      </c>
      <c r="AB142" s="320" t="s">
        <v>88</v>
      </c>
      <c r="AC142" s="318" t="s">
        <v>88</v>
      </c>
      <c r="AD142" s="297"/>
      <c r="AE142" s="306" t="s">
        <v>450</v>
      </c>
    </row>
    <row r="143" spans="1:33" s="262" customFormat="1" ht="21.5" thickTop="1" x14ac:dyDescent="0.35">
      <c r="B143" s="339"/>
      <c r="C143" s="339"/>
      <c r="D143" s="340"/>
      <c r="E143" s="341"/>
      <c r="G143" s="342"/>
      <c r="H143" s="343"/>
      <c r="I143" s="323"/>
      <c r="J143" s="344"/>
      <c r="K143" s="345"/>
      <c r="L143" s="345"/>
      <c r="M143" s="345"/>
      <c r="N143" s="345"/>
      <c r="O143" s="345"/>
      <c r="P143" s="337"/>
      <c r="Q143" s="346"/>
      <c r="R143" s="339"/>
      <c r="S143" s="339"/>
      <c r="T143" s="345"/>
      <c r="U143" s="345"/>
      <c r="V143" s="345"/>
      <c r="W143" s="345"/>
      <c r="X143" s="345"/>
      <c r="Y143" s="345"/>
      <c r="Z143" s="345"/>
      <c r="AA143" s="345"/>
      <c r="AB143" s="339"/>
      <c r="AC143" s="345"/>
      <c r="AD143" s="323"/>
      <c r="AE143" s="323"/>
      <c r="AF143" s="346"/>
      <c r="AG143" s="323"/>
    </row>
    <row r="144" spans="1:33" s="262" customFormat="1" ht="21" x14ac:dyDescent="0.35">
      <c r="B144" s="339"/>
      <c r="C144" s="339"/>
      <c r="D144" s="344"/>
      <c r="E144" s="341"/>
      <c r="G144" s="342"/>
      <c r="H144" s="343"/>
      <c r="I144" s="323"/>
      <c r="J144" s="344"/>
      <c r="K144" s="345"/>
      <c r="L144" s="345"/>
      <c r="M144" s="345"/>
      <c r="N144" s="345"/>
      <c r="O144" s="345"/>
      <c r="P144" s="337"/>
      <c r="Q144" s="346"/>
      <c r="R144" s="339"/>
      <c r="S144" s="339"/>
      <c r="T144" s="345"/>
      <c r="U144" s="345"/>
      <c r="V144" s="345"/>
      <c r="W144" s="345"/>
      <c r="X144" s="345"/>
      <c r="Y144" s="345"/>
      <c r="Z144" s="345"/>
      <c r="AA144" s="345"/>
      <c r="AB144" s="339"/>
      <c r="AC144" s="345"/>
      <c r="AD144" s="323"/>
      <c r="AE144" s="323"/>
      <c r="AF144" s="346"/>
      <c r="AG144" s="323"/>
    </row>
    <row r="145" spans="2:33" s="262" customFormat="1" ht="21" x14ac:dyDescent="0.35">
      <c r="B145" s="339"/>
      <c r="C145" s="339"/>
      <c r="D145" s="344"/>
      <c r="E145" s="341"/>
      <c r="G145" s="342"/>
      <c r="H145" s="343"/>
      <c r="I145" s="323"/>
      <c r="J145" s="344"/>
      <c r="K145" s="345"/>
      <c r="L145" s="345"/>
      <c r="M145" s="345"/>
      <c r="N145" s="345"/>
      <c r="O145" s="345"/>
      <c r="P145" s="345"/>
      <c r="Q145" s="346"/>
      <c r="R145" s="339"/>
      <c r="S145" s="339"/>
      <c r="T145" s="345"/>
      <c r="U145" s="345"/>
      <c r="V145" s="345"/>
      <c r="W145" s="345"/>
      <c r="X145" s="345"/>
      <c r="Y145" s="345"/>
      <c r="Z145" s="345"/>
      <c r="AA145" s="345"/>
      <c r="AB145" s="339"/>
      <c r="AC145" s="345"/>
      <c r="AD145" s="323"/>
      <c r="AE145" s="323"/>
      <c r="AF145" s="346"/>
      <c r="AG145" s="323"/>
    </row>
    <row r="156" spans="2:33" ht="18.5" x14ac:dyDescent="0.35">
      <c r="K156" s="338"/>
    </row>
  </sheetData>
  <mergeCells count="162">
    <mergeCell ref="A96:A98"/>
    <mergeCell ref="A87:A89"/>
    <mergeCell ref="AE38:AE39"/>
    <mergeCell ref="AE40:AE42"/>
    <mergeCell ref="AB23:AB31"/>
    <mergeCell ref="AE23:AE31"/>
    <mergeCell ref="W23:W31"/>
    <mergeCell ref="X23:X31"/>
    <mergeCell ref="Y23:Y31"/>
    <mergeCell ref="AC23:AC31"/>
    <mergeCell ref="AE36:AE37"/>
    <mergeCell ref="AD23:AD31"/>
    <mergeCell ref="Z23:Z31"/>
    <mergeCell ref="A38:A39"/>
    <mergeCell ref="A40:A42"/>
    <mergeCell ref="K38:P38"/>
    <mergeCell ref="K39:P39"/>
    <mergeCell ref="AE63:AE65"/>
    <mergeCell ref="W63:W65"/>
    <mergeCell ref="X63:X65"/>
    <mergeCell ref="Y63:Y65"/>
    <mergeCell ref="Z63:Z65"/>
    <mergeCell ref="Q23:Q31"/>
    <mergeCell ref="E72:E73"/>
    <mergeCell ref="AE6:AE10"/>
    <mergeCell ref="AD6:AD10"/>
    <mergeCell ref="AD15:AD16"/>
    <mergeCell ref="R15:R16"/>
    <mergeCell ref="X19:X22"/>
    <mergeCell ref="Y19:Y22"/>
    <mergeCell ref="V15:V16"/>
    <mergeCell ref="W15:W16"/>
    <mergeCell ref="W19:W22"/>
    <mergeCell ref="S15:S16"/>
    <mergeCell ref="T15:T16"/>
    <mergeCell ref="U15:U16"/>
    <mergeCell ref="S19:S22"/>
    <mergeCell ref="T19:T22"/>
    <mergeCell ref="U19:U22"/>
    <mergeCell ref="V19:V22"/>
    <mergeCell ref="A6:A10"/>
    <mergeCell ref="A15:A16"/>
    <mergeCell ref="J6:J10"/>
    <mergeCell ref="M15:M16"/>
    <mergeCell ref="A36:A37"/>
    <mergeCell ref="A19:A22"/>
    <mergeCell ref="A23:A31"/>
    <mergeCell ref="J15:J16"/>
    <mergeCell ref="J23:J31"/>
    <mergeCell ref="B36:B37"/>
    <mergeCell ref="C36:C37"/>
    <mergeCell ref="E36:E37"/>
    <mergeCell ref="I36:I37"/>
    <mergeCell ref="J19:J22"/>
    <mergeCell ref="K13:N13"/>
    <mergeCell ref="K33:N33"/>
    <mergeCell ref="K34:N34"/>
    <mergeCell ref="M23:M31"/>
    <mergeCell ref="N23:N31"/>
    <mergeCell ref="K19:K22"/>
    <mergeCell ref="L19:L22"/>
    <mergeCell ref="M19:M22"/>
    <mergeCell ref="Q19:Q22"/>
    <mergeCell ref="Q15:Q16"/>
    <mergeCell ref="K18:N18"/>
    <mergeCell ref="K23:K31"/>
    <mergeCell ref="L15:L16"/>
    <mergeCell ref="AB72:AB73"/>
    <mergeCell ref="AC72:AC73"/>
    <mergeCell ref="K15:K16"/>
    <mergeCell ref="V63:V65"/>
    <mergeCell ref="N15:N16"/>
    <mergeCell ref="P15:P16"/>
    <mergeCell ref="P19:P22"/>
    <mergeCell ref="N19:N22"/>
    <mergeCell ref="P23:P31"/>
    <mergeCell ref="L23:L31"/>
    <mergeCell ref="R19:R22"/>
    <mergeCell ref="AA23:AA31"/>
    <mergeCell ref="K72:K73"/>
    <mergeCell ref="L72:L73"/>
    <mergeCell ref="M72:M73"/>
    <mergeCell ref="N72:N73"/>
    <mergeCell ref="P72:P73"/>
    <mergeCell ref="Q72:Q73"/>
    <mergeCell ref="R72:R73"/>
    <mergeCell ref="K1:P1"/>
    <mergeCell ref="T1:AC1"/>
    <mergeCell ref="K6:K10"/>
    <mergeCell ref="L6:L10"/>
    <mergeCell ref="M6:M10"/>
    <mergeCell ref="N6:N10"/>
    <mergeCell ref="P6:P10"/>
    <mergeCell ref="R6:R10"/>
    <mergeCell ref="S6:S10"/>
    <mergeCell ref="T6:T10"/>
    <mergeCell ref="U6:U10"/>
    <mergeCell ref="V6:V10"/>
    <mergeCell ref="W6:W10"/>
    <mergeCell ref="Q6:Q10"/>
    <mergeCell ref="X6:X10"/>
    <mergeCell ref="Y6:Y10"/>
    <mergeCell ref="AC6:AC10"/>
    <mergeCell ref="Z6:Z10"/>
    <mergeCell ref="AA6:AA10"/>
    <mergeCell ref="AB6:AB10"/>
    <mergeCell ref="S72:S73"/>
    <mergeCell ref="T72:T73"/>
    <mergeCell ref="U72:U73"/>
    <mergeCell ref="V72:V73"/>
    <mergeCell ref="W72:W73"/>
    <mergeCell ref="X72:X73"/>
    <mergeCell ref="Y72:Y73"/>
    <mergeCell ref="Z72:Z73"/>
    <mergeCell ref="AA72:AA73"/>
    <mergeCell ref="AA63:AA65"/>
    <mergeCell ref="S63:S65"/>
    <mergeCell ref="T63:T65"/>
    <mergeCell ref="U63:U65"/>
    <mergeCell ref="AF15:AF16"/>
    <mergeCell ref="AF19:AF22"/>
    <mergeCell ref="AF40:AF42"/>
    <mergeCell ref="AE19:AE22"/>
    <mergeCell ref="AE15:AE16"/>
    <mergeCell ref="X15:X16"/>
    <mergeCell ref="Y15:Y16"/>
    <mergeCell ref="AC15:AC16"/>
    <mergeCell ref="Z15:Z16"/>
    <mergeCell ref="AB19:AB22"/>
    <mergeCell ref="AA19:AA22"/>
    <mergeCell ref="Z19:Z22"/>
    <mergeCell ref="AC19:AC22"/>
    <mergeCell ref="AD19:AD22"/>
    <mergeCell ref="AB63:AB65"/>
    <mergeCell ref="AC63:AC65"/>
    <mergeCell ref="AD63:AD65"/>
    <mergeCell ref="AA15:AA16"/>
    <mergeCell ref="AB15:AB16"/>
    <mergeCell ref="A82:A83"/>
    <mergeCell ref="A43:A61"/>
    <mergeCell ref="AF63:AF65"/>
    <mergeCell ref="AF76:AF80"/>
    <mergeCell ref="AF23:AF31"/>
    <mergeCell ref="A76:A80"/>
    <mergeCell ref="A74:A75"/>
    <mergeCell ref="A72:A73"/>
    <mergeCell ref="A66:A69"/>
    <mergeCell ref="A63:A65"/>
    <mergeCell ref="AD72:AD73"/>
    <mergeCell ref="AE72:AE73"/>
    <mergeCell ref="J63:J65"/>
    <mergeCell ref="K63:K65"/>
    <mergeCell ref="L63:L65"/>
    <mergeCell ref="M63:M65"/>
    <mergeCell ref="N63:N65"/>
    <mergeCell ref="P63:P65"/>
    <mergeCell ref="Q63:Q65"/>
    <mergeCell ref="R63:R65"/>
    <mergeCell ref="R23:R31"/>
    <mergeCell ref="S23:S31"/>
    <mergeCell ref="T23:T31"/>
    <mergeCell ref="U23:U31"/>
  </mergeCells>
  <dataValidations count="3">
    <dataValidation type="list" allowBlank="1" showInputMessage="1" showErrorMessage="1" sqref="C38:C75 C81:C89 C96:C111 C117 C3:C36" xr:uid="{00000000-0002-0000-0100-000000000000}">
      <formula1>District</formula1>
    </dataValidation>
    <dataValidation type="list" allowBlank="1" showInputMessage="1" showErrorMessage="1" sqref="F81:F89 F96:F111 F113:F121 F3:F75 F136 F140:F141" xr:uid="{00000000-0002-0000-0100-000001000000}">
      <formula1>CustType</formula1>
    </dataValidation>
    <dataValidation type="list" allowBlank="1" showInputMessage="1" showErrorMessage="1" sqref="F122:F132" xr:uid="{00000000-0002-0000-0100-000002000000}">
      <formula1>$AJ$2:$AJ$6</formula1>
    </dataValidation>
  </dataValidations>
  <pageMargins left="0.25" right="0.25" top="0.75" bottom="0.75" header="0.3" footer="0.3"/>
  <pageSetup paperSize="3" scale="45" orientation="landscape" r:id="rId1"/>
  <headerFooter>
    <oddHeader>&amp;C&amp;"-,Bold"&amp;20Washington Net Removal Tracker&amp;R&amp;"-,Bold"&amp;20&amp;KFF0000PROPOSAL / DRAFT</oddHeader>
  </headerFooter>
  <ignoredErrors>
    <ignoredError sqref="P84" formulaRange="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3D552093C56B24BA6DC84046426B2A0" ma:contentTypeVersion="144" ma:contentTypeDescription="" ma:contentTypeScope="" ma:versionID="6c65c4ad1672412594dad12413ef8db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2000-11-09T08:00:00+00:00</OpenedDate>
    <SignificantOrder xmlns="dc463f71-b30c-4ab2-9473-d307f9d35888">false</SignificantOrder>
    <Date1 xmlns="dc463f71-b30c-4ab2-9473-d307f9d35888">2024-02-20T08:00:00+00:00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001734</DocketNumber>
    <DelegatedOrder xmlns="dc463f71-b30c-4ab2-9473-d307f9d35888">false</DelegatedOrder>
  </documentManagement>
</p:properties>
</file>

<file path=customXml/itemProps1.xml><?xml version="1.0" encoding="utf-8"?>
<ds:datastoreItem xmlns:ds="http://schemas.openxmlformats.org/officeDocument/2006/customXml" ds:itemID="{EC1950D5-8638-41F8-8F49-32AED6547323}"/>
</file>

<file path=customXml/itemProps2.xml><?xml version="1.0" encoding="utf-8"?>
<ds:datastoreItem xmlns:ds="http://schemas.openxmlformats.org/officeDocument/2006/customXml" ds:itemID="{D2794EB0-1AA7-4A27-A2D3-1ECE28362DCD}"/>
</file>

<file path=customXml/itemProps3.xml><?xml version="1.0" encoding="utf-8"?>
<ds:datastoreItem xmlns:ds="http://schemas.openxmlformats.org/officeDocument/2006/customXml" ds:itemID="{A8F2EB4B-39D8-48E8-A5DF-32D2A25AEEAA}"/>
</file>

<file path=customXml/itemProps4.xml><?xml version="1.0" encoding="utf-8"?>
<ds:datastoreItem xmlns:ds="http://schemas.openxmlformats.org/officeDocument/2006/customXml" ds:itemID="{B37CE0D4-348E-4BD9-86F2-6B2598943F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Sheet1</vt:lpstr>
      <vt:lpstr>Requested and Completed Removal</vt:lpstr>
      <vt:lpstr>CustType</vt:lpstr>
      <vt:lpstr>District</vt:lpstr>
      <vt:lpstr>'Requested and Completed Removal'!Print_Area</vt:lpstr>
    </vt:vector>
  </TitlesOfParts>
  <Company>PacifiCorp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p73763</dc:creator>
  <cp:lastModifiedBy>DeMers, Anna (PacifiCorp)</cp:lastModifiedBy>
  <cp:lastPrinted>2016-02-04T16:41:43Z</cp:lastPrinted>
  <dcterms:created xsi:type="dcterms:W3CDTF">2013-10-28T17:42:30Z</dcterms:created>
  <dcterms:modified xsi:type="dcterms:W3CDTF">2024-02-15T23:17:34Z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0x0101006E56B4D1795A2E4DB2F0B01679ED314A0003D552093C56B24BA6DC84046426B2A0</vt:lpwstr>
  </property>
  <property fmtid="{D5CDD505-2E9C-101B-9397-08002B2CF9AE}" pid="3" name="_docset_NoMedatataSyncRequired">
    <vt:lpwstr>False</vt:lpwstr>
  </property>
</Properties>
</file>