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xl/comments3.xml" ContentType="application/vnd.openxmlformats-officedocument.spreadsheetml.comments+xml"/>
  <Override PartName="/xl/customProperty7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795" yWindow="2715" windowWidth="16335" windowHeight="4320" tabRatio="88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externalReferences>
    <externalReference r:id="rId8"/>
  </externalReferences>
  <definedNames>
    <definedName name="_xlnm.Print_Area" localSheetId="0">'New Format'!$A$1:$G$49</definedName>
    <definedName name="_xlnm.Print_Area" localSheetId="1">'Pg 2 CapStructure'!$A$1:$Q$44</definedName>
    <definedName name="_xlnm.Print_Area" localSheetId="2">'Pg 3 STD Cost Rate'!$A$1:$G$29</definedName>
    <definedName name="_xlnm.Print_Area" localSheetId="3">'Pg 4 STD OS &amp; Comm Fees'!$A$1:$K$36</definedName>
    <definedName name="_xlnm.Print_Area" localSheetId="4">'Pg 5 STD Amort'!$A$1:$H$35</definedName>
    <definedName name="_xlnm.Print_Area" localSheetId="5">'Pg 6 LTD Cost '!$A$1:$V$36</definedName>
    <definedName name="_xlnm.Print_Area" localSheetId="6">'Pg 7 Reacquired Debt'!$A$1:$J$42</definedName>
    <definedName name="_xlnm.Print_Titles" localSheetId="6">'Pg 7 Reacquired Debt'!$1:$7</definedName>
    <definedName name="tblAmount">OFFSET([1]Amount_Data!$E$2,0,0,COUNTA([1]Amount_Data!$A:$A)-1-COUNTIF([1]Amount_Data!$A:$A,TODAY()),COUNTA([1]Amount_Data!$2:$2)-4)</definedName>
  </definedNames>
  <calcPr calcId="162913" concurrentManualCount="8"/>
</workbook>
</file>

<file path=xl/calcChain.xml><?xml version="1.0" encoding="utf-8"?>
<calcChain xmlns="http://schemas.openxmlformats.org/spreadsheetml/2006/main">
  <c r="Q20" i="1" l="1"/>
  <c r="J31" i="21" l="1"/>
  <c r="I6" i="7" l="1"/>
  <c r="J32" i="21" l="1"/>
  <c r="J33" i="21" s="1"/>
  <c r="F15" i="21" s="1"/>
  <c r="G32" i="21"/>
  <c r="N42" i="1"/>
  <c r="N40" i="1"/>
  <c r="M40" i="1"/>
  <c r="M42" i="1"/>
  <c r="L40" i="1" l="1"/>
  <c r="K40" i="1"/>
  <c r="J40" i="1"/>
  <c r="I40" i="1"/>
  <c r="H40" i="1"/>
  <c r="G40" i="1"/>
  <c r="F40" i="1"/>
  <c r="C24" i="1"/>
  <c r="C22" i="1"/>
  <c r="Q12" i="1"/>
  <c r="Q7" i="1"/>
  <c r="Q10" i="1"/>
  <c r="J27" i="21" l="1"/>
  <c r="E11" i="21"/>
  <c r="X25" i="7"/>
  <c r="H29" i="7"/>
  <c r="G29" i="7"/>
  <c r="H6" i="7" l="1"/>
  <c r="F27" i="7"/>
  <c r="I32" i="29" l="1"/>
  <c r="F29" i="71" l="1"/>
  <c r="O40" i="1" l="1"/>
  <c r="I42" i="1"/>
  <c r="G42" i="1"/>
  <c r="E42" i="1"/>
  <c r="D42" i="1"/>
  <c r="C42" i="1"/>
  <c r="E40" i="1"/>
  <c r="D40" i="1"/>
  <c r="C40" i="1"/>
  <c r="G27" i="71" l="1"/>
  <c r="G31" i="71" l="1"/>
  <c r="F27" i="71"/>
  <c r="F31" i="71" l="1"/>
  <c r="J43" i="1"/>
  <c r="A31" i="29" l="1"/>
  <c r="A32" i="29"/>
  <c r="A33" i="29" s="1"/>
  <c r="A34" i="29" s="1"/>
  <c r="A36" i="29"/>
  <c r="A37" i="29" s="1"/>
  <c r="A38" i="29" s="1"/>
  <c r="A39" i="29" s="1"/>
  <c r="A41" i="29"/>
  <c r="H24" i="7"/>
  <c r="X24" i="7" s="1"/>
  <c r="F24" i="7"/>
  <c r="I24" i="7" l="1"/>
  <c r="E16" i="2"/>
  <c r="C16" i="2"/>
  <c r="E13" i="2"/>
  <c r="D13" i="2" s="1"/>
  <c r="C13" i="2"/>
  <c r="D16" i="71" l="1"/>
  <c r="D15" i="71"/>
  <c r="F23" i="7" l="1"/>
  <c r="D18" i="71" l="1"/>
  <c r="D17" i="71"/>
  <c r="Q9" i="1" l="1"/>
  <c r="O43" i="1"/>
  <c r="M43" i="1"/>
  <c r="I24" i="29"/>
  <c r="E27" i="71"/>
  <c r="E31" i="71" s="1"/>
  <c r="C27" i="71"/>
  <c r="C31" i="71" s="1"/>
  <c r="C14" i="2"/>
  <c r="C17" i="2" s="1"/>
  <c r="F31" i="7" s="1"/>
  <c r="H23" i="7"/>
  <c r="X23" i="7" s="1"/>
  <c r="Q36" i="1"/>
  <c r="Q34" i="1"/>
  <c r="E38" i="1"/>
  <c r="D38" i="1"/>
  <c r="C38" i="1"/>
  <c r="F22" i="7"/>
  <c r="F6" i="7"/>
  <c r="B3" i="29"/>
  <c r="A2" i="7"/>
  <c r="B3" i="71"/>
  <c r="B3" i="21"/>
  <c r="B4" i="2"/>
  <c r="E26" i="21"/>
  <c r="G26" i="21"/>
  <c r="H26" i="21"/>
  <c r="J26" i="21" s="1"/>
  <c r="F13" i="21" s="1"/>
  <c r="A27" i="21"/>
  <c r="A28" i="2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H22" i="7"/>
  <c r="X22" i="7" s="1"/>
  <c r="V27" i="7"/>
  <c r="U27" i="7"/>
  <c r="T27" i="7"/>
  <c r="G27" i="21"/>
  <c r="H27" i="21" s="1"/>
  <c r="Q41" i="1"/>
  <c r="Q14" i="1"/>
  <c r="M38" i="1"/>
  <c r="N38" i="1"/>
  <c r="O38" i="1"/>
  <c r="O16" i="1"/>
  <c r="N16" i="1"/>
  <c r="M16" i="1"/>
  <c r="M10" i="1"/>
  <c r="N10" i="1"/>
  <c r="O10" i="1"/>
  <c r="Q8" i="1"/>
  <c r="D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G31" i="21" s="1"/>
  <c r="E12" i="21"/>
  <c r="F7" i="7"/>
  <c r="F8" i="7"/>
  <c r="F9" i="7"/>
  <c r="F10" i="7"/>
  <c r="F11" i="7"/>
  <c r="F12" i="7"/>
  <c r="F13" i="7"/>
  <c r="F14" i="7"/>
  <c r="F29" i="7" s="1"/>
  <c r="F15" i="7"/>
  <c r="F16" i="7"/>
  <c r="F17" i="7"/>
  <c r="F18" i="7"/>
  <c r="F19" i="7"/>
  <c r="F20" i="7"/>
  <c r="F21" i="7"/>
  <c r="T5" i="7"/>
  <c r="U5" i="7"/>
  <c r="V5" i="7"/>
  <c r="C16" i="1"/>
  <c r="D16" i="1"/>
  <c r="E16" i="1"/>
  <c r="F16" i="1"/>
  <c r="H16" i="1"/>
  <c r="I16" i="1"/>
  <c r="J16" i="1"/>
  <c r="L43" i="1"/>
  <c r="K43" i="1"/>
  <c r="L16" i="1"/>
  <c r="K16" i="1"/>
  <c r="Q42" i="1"/>
  <c r="I43" i="1"/>
  <c r="I38" i="1"/>
  <c r="H43" i="1"/>
  <c r="G43" i="1"/>
  <c r="F43" i="1"/>
  <c r="G16" i="1"/>
  <c r="E43" i="1"/>
  <c r="A9" i="83"/>
  <c r="A10" i="83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H38" i="1"/>
  <c r="G38" i="1"/>
  <c r="F38" i="1"/>
  <c r="K10" i="1"/>
  <c r="J10" i="1"/>
  <c r="I10" i="1"/>
  <c r="H10" i="1"/>
  <c r="G10" i="1"/>
  <c r="F10" i="1"/>
  <c r="E10" i="1"/>
  <c r="D10" i="1"/>
  <c r="C10" i="1"/>
  <c r="H21" i="7"/>
  <c r="X21" i="7" s="1"/>
  <c r="L38" i="1"/>
  <c r="L10" i="1"/>
  <c r="E15" i="2"/>
  <c r="D15" i="2"/>
  <c r="A21" i="21"/>
  <c r="A22" i="21" s="1"/>
  <c r="A23" i="21" s="1"/>
  <c r="A24" i="21" s="1"/>
  <c r="A25" i="21" s="1"/>
  <c r="H11" i="7"/>
  <c r="X11" i="7" s="1"/>
  <c r="H10" i="7"/>
  <c r="I10" i="7" s="1"/>
  <c r="D21" i="29"/>
  <c r="C15" i="2"/>
  <c r="H20" i="7"/>
  <c r="H19" i="7"/>
  <c r="X19" i="7" s="1"/>
  <c r="H18" i="7"/>
  <c r="X18" i="7" s="1"/>
  <c r="I25" i="29"/>
  <c r="H17" i="7"/>
  <c r="X17" i="7" s="1"/>
  <c r="H16" i="7"/>
  <c r="X16" i="7" s="1"/>
  <c r="H7" i="7"/>
  <c r="X7" i="7" s="1"/>
  <c r="H8" i="7"/>
  <c r="X8" i="7"/>
  <c r="H9" i="7"/>
  <c r="X9" i="7" s="1"/>
  <c r="H12" i="7"/>
  <c r="H13" i="7"/>
  <c r="H14" i="7"/>
  <c r="I14" i="7" s="1"/>
  <c r="H15" i="7"/>
  <c r="X15" i="7" s="1"/>
  <c r="D20" i="29"/>
  <c r="D19" i="29"/>
  <c r="D18" i="29"/>
  <c r="H13" i="29"/>
  <c r="H12" i="29"/>
  <c r="S27" i="7"/>
  <c r="X28" i="7"/>
  <c r="A6" i="21"/>
  <c r="A7" i="21"/>
  <c r="A8" i="21" s="1"/>
  <c r="A9" i="21" s="1"/>
  <c r="A10" i="21"/>
  <c r="A11" i="21" s="1"/>
  <c r="A12" i="21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6" i="1"/>
  <c r="A7" i="1" s="1"/>
  <c r="A8" i="1" s="1"/>
  <c r="A9" i="1" s="1"/>
  <c r="A10" i="1" s="1"/>
  <c r="A12" i="1" s="1"/>
  <c r="A14" i="1" s="1"/>
  <c r="A16" i="1"/>
  <c r="A18" i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9" i="2"/>
  <c r="A10" i="2" s="1"/>
  <c r="A11" i="2" s="1"/>
  <c r="A12" i="2" s="1"/>
  <c r="A13" i="2" s="1"/>
  <c r="A14" i="2" s="1"/>
  <c r="Q27" i="7"/>
  <c r="R27" i="7"/>
  <c r="P27" i="7"/>
  <c r="O27" i="7"/>
  <c r="N27" i="7"/>
  <c r="M27" i="7"/>
  <c r="L27" i="7"/>
  <c r="K27" i="7"/>
  <c r="J27" i="7"/>
  <c r="M42" i="7"/>
  <c r="N42" i="7"/>
  <c r="O42" i="7"/>
  <c r="P42" i="7"/>
  <c r="Q42" i="7"/>
  <c r="R42" i="7"/>
  <c r="S42" i="7"/>
  <c r="J42" i="7"/>
  <c r="K42" i="7"/>
  <c r="L42" i="7"/>
  <c r="D13" i="29"/>
  <c r="D12" i="29"/>
  <c r="E14" i="2"/>
  <c r="D14" i="2" s="1"/>
  <c r="D16" i="21"/>
  <c r="C16" i="21"/>
  <c r="D43" i="1"/>
  <c r="I18" i="7"/>
  <c r="I8" i="7"/>
  <c r="I19" i="7"/>
  <c r="C43" i="1"/>
  <c r="C44" i="1" l="1"/>
  <c r="C46" i="1" s="1"/>
  <c r="J22" i="1"/>
  <c r="J27" i="1" s="1"/>
  <c r="J44" i="1"/>
  <c r="J46" i="1" s="1"/>
  <c r="C28" i="1"/>
  <c r="D27" i="71"/>
  <c r="H27" i="71" s="1"/>
  <c r="F44" i="1"/>
  <c r="F46" i="1" s="1"/>
  <c r="I11" i="7"/>
  <c r="I9" i="7"/>
  <c r="I21" i="7"/>
  <c r="X14" i="7"/>
  <c r="I17" i="7"/>
  <c r="I15" i="7"/>
  <c r="I7" i="7"/>
  <c r="E17" i="2"/>
  <c r="L22" i="1"/>
  <c r="L28" i="1" s="1"/>
  <c r="X10" i="7"/>
  <c r="X20" i="7"/>
  <c r="I20" i="7"/>
  <c r="X6" i="7"/>
  <c r="X12" i="7"/>
  <c r="I12" i="7"/>
  <c r="X13" i="7"/>
  <c r="I13" i="7"/>
  <c r="I22" i="7"/>
  <c r="I16" i="7"/>
  <c r="K44" i="1"/>
  <c r="K46" i="1" s="1"/>
  <c r="H44" i="1"/>
  <c r="H46" i="1" s="1"/>
  <c r="D44" i="1"/>
  <c r="D46" i="1" s="1"/>
  <c r="I44" i="1"/>
  <c r="I46" i="1" s="1"/>
  <c r="K22" i="1"/>
  <c r="K25" i="1" s="1"/>
  <c r="Q16" i="1"/>
  <c r="E44" i="1"/>
  <c r="E46" i="1" s="1"/>
  <c r="J28" i="21"/>
  <c r="M22" i="1"/>
  <c r="M28" i="1" s="1"/>
  <c r="N22" i="1"/>
  <c r="N25" i="1" s="1"/>
  <c r="I23" i="7"/>
  <c r="E16" i="21"/>
  <c r="F33" i="7"/>
  <c r="C23" i="2"/>
  <c r="O44" i="1"/>
  <c r="O46" i="1" s="1"/>
  <c r="O22" i="1"/>
  <c r="O28" i="1" s="1"/>
  <c r="C14" i="83"/>
  <c r="M44" i="1"/>
  <c r="M46" i="1" s="1"/>
  <c r="Q38" i="1"/>
  <c r="G44" i="1"/>
  <c r="G46" i="1" s="1"/>
  <c r="D22" i="1"/>
  <c r="D25" i="1" s="1"/>
  <c r="H22" i="1"/>
  <c r="H27" i="1" s="1"/>
  <c r="G22" i="1"/>
  <c r="G24" i="1" s="1"/>
  <c r="L44" i="1"/>
  <c r="L46" i="1" s="1"/>
  <c r="F22" i="1"/>
  <c r="E22" i="1"/>
  <c r="E24" i="1" s="1"/>
  <c r="C28" i="83"/>
  <c r="I22" i="1"/>
  <c r="I28" i="1" s="1"/>
  <c r="G31" i="7" l="1"/>
  <c r="H31" i="7" s="1"/>
  <c r="E14" i="83" s="1"/>
  <c r="F17" i="2"/>
  <c r="I26" i="7"/>
  <c r="X26" i="7" s="1"/>
  <c r="X27" i="7" s="1"/>
  <c r="J28" i="1"/>
  <c r="J25" i="1"/>
  <c r="J26" i="1" s="1"/>
  <c r="J30" i="1" s="1"/>
  <c r="J24" i="1"/>
  <c r="D31" i="71"/>
  <c r="E21" i="2"/>
  <c r="F21" i="2" s="1"/>
  <c r="L27" i="1"/>
  <c r="K27" i="1"/>
  <c r="L24" i="1"/>
  <c r="C16" i="83"/>
  <c r="D17" i="2"/>
  <c r="L25" i="1"/>
  <c r="K28" i="1"/>
  <c r="K24" i="1"/>
  <c r="K26" i="1" s="1"/>
  <c r="F14" i="21"/>
  <c r="F16" i="21" s="1"/>
  <c r="E19" i="2" s="1"/>
  <c r="F19" i="2" s="1"/>
  <c r="M24" i="1"/>
  <c r="M27" i="1"/>
  <c r="M25" i="1"/>
  <c r="H25" i="1"/>
  <c r="N27" i="1"/>
  <c r="N28" i="1"/>
  <c r="N24" i="1"/>
  <c r="N26" i="1" s="1"/>
  <c r="G25" i="1"/>
  <c r="G26" i="1" s="1"/>
  <c r="D24" i="1"/>
  <c r="D26" i="1" s="1"/>
  <c r="O25" i="1"/>
  <c r="D28" i="1"/>
  <c r="D27" i="1"/>
  <c r="O27" i="1"/>
  <c r="O24" i="1"/>
  <c r="H24" i="1"/>
  <c r="H28" i="1"/>
  <c r="Q22" i="1"/>
  <c r="I27" i="1"/>
  <c r="C27" i="1"/>
  <c r="G28" i="1"/>
  <c r="G27" i="1"/>
  <c r="C25" i="1"/>
  <c r="E25" i="1"/>
  <c r="E26" i="1" s="1"/>
  <c r="I25" i="1"/>
  <c r="E27" i="1"/>
  <c r="F25" i="1"/>
  <c r="F27" i="1"/>
  <c r="E28" i="1"/>
  <c r="I24" i="1"/>
  <c r="F28" i="1"/>
  <c r="F24" i="1"/>
  <c r="I27" i="7" l="1"/>
  <c r="H27" i="7" s="1"/>
  <c r="C26" i="83"/>
  <c r="Q25" i="1"/>
  <c r="Q24" i="1"/>
  <c r="Y27" i="7"/>
  <c r="L26" i="1"/>
  <c r="L30" i="1" s="1"/>
  <c r="E23" i="2"/>
  <c r="K30" i="1"/>
  <c r="M26" i="1"/>
  <c r="M30" i="1" s="1"/>
  <c r="H26" i="1"/>
  <c r="H30" i="1" s="1"/>
  <c r="O26" i="1"/>
  <c r="O30" i="1" s="1"/>
  <c r="N30" i="1"/>
  <c r="D30" i="1"/>
  <c r="G33" i="7"/>
  <c r="E16" i="83"/>
  <c r="Q26" i="1"/>
  <c r="Q28" i="1"/>
  <c r="Q27" i="1"/>
  <c r="I26" i="1"/>
  <c r="I30" i="1" s="1"/>
  <c r="G30" i="1"/>
  <c r="E30" i="1"/>
  <c r="F26" i="1"/>
  <c r="F30" i="1" s="1"/>
  <c r="C26" i="1"/>
  <c r="C30" i="1" s="1"/>
  <c r="H33" i="7" l="1"/>
  <c r="E18" i="83" s="1"/>
  <c r="C30" i="83"/>
  <c r="F23" i="2"/>
  <c r="Q30" i="1"/>
  <c r="D28" i="83" l="1"/>
  <c r="D14" i="83"/>
  <c r="F14" i="83" s="1"/>
  <c r="D18" i="83"/>
  <c r="D26" i="83" s="1"/>
  <c r="I34" i="29"/>
  <c r="I36" i="29" s="1"/>
  <c r="F24" i="83" s="1"/>
  <c r="H33" i="71"/>
  <c r="D16" i="83"/>
  <c r="F16" i="83" s="1"/>
  <c r="F18" i="83" s="1"/>
  <c r="F18" i="21"/>
  <c r="F20" i="83" l="1"/>
  <c r="F26" i="83" s="1"/>
  <c r="F20" i="21"/>
  <c r="H35" i="71"/>
  <c r="F22" i="83" s="1"/>
  <c r="F28" i="83"/>
  <c r="D30" i="83"/>
  <c r="Q40" i="1"/>
  <c r="N43" i="1"/>
  <c r="N44" i="1" s="1"/>
  <c r="E26" i="83" l="1"/>
  <c r="F30" i="83"/>
  <c r="N46" i="1"/>
  <c r="Q44" i="1"/>
  <c r="Q43" i="1"/>
</calcChain>
</file>

<file path=xl/comments1.xml><?xml version="1.0" encoding="utf-8"?>
<comments xmlns="http://schemas.openxmlformats.org/spreadsheetml/2006/main">
  <authors>
    <author>Puget Sound Energy</author>
    <author>jsant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 Financial Package</t>
        </r>
      </text>
    </comment>
    <comment ref="B34" authorId="1" shape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Package: retained earnings adjustment - derivative gain (loss) in retained earnings.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GL: OCI-Derivatives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Puget Sound Energy:
Source: GL: OCI Other + OCI Pension</t>
        </r>
      </text>
    </comment>
    <comment ref="B44" authorId="1" shape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jsant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jsant</author>
  </authors>
  <commentList>
    <comment ref="I32" authorId="0" shapeId="0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<sst xmlns="http://schemas.openxmlformats.org/spreadsheetml/2006/main" count="332" uniqueCount="209">
  <si>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</si>
  <si>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</si>
  <si>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</si>
  <si>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</si>
  <si>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</si>
  <si>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</si>
  <si>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</si>
  <si>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</si>
  <si>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</si>
  <si>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</si>
  <si>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</si>
  <si>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</si>
  <si>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</si>
  <si>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</si>
  <si>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</si>
  <si>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</si>
  <si>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</si>
  <si>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</si>
  <si>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</si>
  <si>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</si>
  <si>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</si>
  <si>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</si>
  <si>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</si>
  <si>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</si>
  <si>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</si>
  <si>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</si>
  <si>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</si>
  <si>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</si>
  <si>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</si>
  <si>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</si>
  <si>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</si>
  <si>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</si>
  <si>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</si>
  <si>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</si>
  <si>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</si>
  <si>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</si>
  <si>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</si>
  <si>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</si>
  <si>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</si>
  <si>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</si>
  <si>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</si>
  <si>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</si>
  <si>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</si>
  <si>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</si>
  <si>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</si>
  <si>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</si>
  <si>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</si>
  <si>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</si>
  <si>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</si>
  <si>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</si>
  <si>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</si>
  <si>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</si>
  <si>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</si>
  <si>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</si>
  <si>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</si>
  <si>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</si>
  <si>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</si>
  <si>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</si>
  <si>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</si>
  <si>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</si>
  <si>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</si>
  <si>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</si>
  <si>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</si>
  <si>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</si>
  <si>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</si>
  <si>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</si>
  <si>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</si>
  <si>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</si>
  <si>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</si>
  <si>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</si>
  <si>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</si>
  <si>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</si>
  <si>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</si>
  <si>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</si>
  <si>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</si>
  <si>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</si>
  <si>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</si>
  <si>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</si>
  <si>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</si>
  <si>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</si>
  <si>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</si>
  <si>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</si>
  <si>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</si>
  <si>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</si>
  <si>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</si>
  <si>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</si>
  <si>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</si>
  <si>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t>(P)</t>
  </si>
  <si>
    <t>(Q)</t>
  </si>
  <si>
    <t>(R)</t>
  </si>
  <si>
    <t>(S)</t>
  </si>
  <si>
    <t>(T)</t>
  </si>
  <si>
    <t>(U)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</si>
  <si>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</si>
  <si>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</si>
  <si>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</si>
  <si>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</si>
  <si>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</si>
  <si>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</si>
  <si>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</si>
  <si>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</si>
  <si>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</si>
  <si>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</si>
  <si>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</si>
  <si>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</si>
  <si>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</si>
  <si>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</si>
  <si>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</si>
  <si>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</si>
  <si>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</si>
  <si>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</si>
  <si>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</si>
  <si>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</si>
  <si>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</si>
  <si>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</si>
  <si>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</si>
  <si>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</si>
  <si>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</si>
  <si>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</si>
  <si>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</si>
  <si>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</si>
  <si>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</si>
  <si>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</si>
  <si>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</si>
  <si>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</si>
  <si>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</si>
  <si>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</si>
  <si>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</si>
  <si>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</si>
  <si>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</si>
  <si>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</si>
  <si>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</si>
  <si>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</si>
  <si>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</si>
  <si>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</si>
  <si>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</si>
  <si>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</si>
  <si>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</si>
  <si>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</si>
  <si>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</si>
  <si>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</si>
  <si>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</si>
  <si>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</si>
  <si>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</si>
  <si>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</si>
  <si>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</si>
  <si>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</si>
  <si>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</si>
  <si>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</si>
  <si>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</si>
  <si>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</si>
  <si>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</si>
  <si>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</si>
  <si>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</si>
  <si>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</si>
  <si>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</si>
  <si>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</si>
  <si>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</si>
  <si>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</si>
  <si>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</si>
  <si>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</si>
  <si>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</si>
  <si>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</si>
  <si>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</si>
  <si>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(V)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</si>
  <si>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</si>
  <si>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</si>
  <si>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</si>
  <si>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</si>
  <si>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</si>
  <si>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</si>
  <si>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</si>
  <si>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</si>
  <si>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</si>
  <si>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</si>
  <si>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</si>
  <si>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</si>
  <si>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</si>
  <si>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</si>
  <si>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</si>
  <si>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</si>
  <si>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</si>
  <si>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</si>
  <si>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</si>
  <si>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</si>
  <si>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</si>
  <si>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</si>
  <si>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</si>
  <si>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</si>
  <si>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</si>
  <si>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</si>
  <si>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</si>
  <si>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</si>
  <si>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</si>
  <si>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</si>
  <si>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</si>
  <si>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</si>
  <si>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</si>
  <si>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</si>
  <si>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</si>
  <si>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Variance</t>
  </si>
  <si>
    <t>Acct# 23108633</t>
  </si>
  <si>
    <t>December 31, 2021 Through December 31, 2022</t>
  </si>
  <si>
    <t>As of: 12/31/21</t>
  </si>
  <si>
    <t>For The 12 Months Ending December 31, 2022</t>
  </si>
  <si>
    <t>Total Amortization for 12 months ended 12/31/22</t>
  </si>
  <si>
    <t>SAP zfr00016</t>
  </si>
  <si>
    <t>ICE NGX Collateral</t>
  </si>
  <si>
    <t>TD (not within facility)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</si>
</sst>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9" formatCode="_(* #,##0.000_);_(* \(#,##0.000\);_(* &quot;-&quot;??_);_(@_)"/>
    <numFmt numFmtId="190" formatCode="[$-409]mmm\-yy;@"/>
  </numFmts>
  <fonts count="75"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1">
    <xf numFmtId="37" fontId="0" fillId="0" borderId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3" fillId="16" borderId="1" applyNumberFormat="0" applyAlignment="0" applyProtection="0"/>
    <xf numFmtId="0" fontId="53" fillId="16" borderId="1" applyNumberFormat="0" applyAlignment="0" applyProtection="0"/>
    <xf numFmtId="0" fontId="54" fillId="17" borderId="2" applyNumberFormat="0" applyAlignment="0" applyProtection="0"/>
    <xf numFmtId="0" fontId="54" fillId="17" borderId="2" applyNumberFormat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8" fillId="0" borderId="4" applyNumberFormat="0" applyFill="0" applyAlignment="0" applyProtection="0"/>
    <xf numFmtId="0" fontId="58" fillId="0" borderId="4" applyNumberFormat="0" applyFill="0" applyAlignment="0" applyProtection="0"/>
    <xf numFmtId="0" fontId="59" fillId="0" borderId="5" applyNumberFormat="0" applyFill="0" applyAlignment="0" applyProtection="0"/>
    <xf numFmtId="0" fontId="59" fillId="0" borderId="5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7" borderId="1" applyNumberFormat="0" applyAlignment="0" applyProtection="0"/>
    <xf numFmtId="0" fontId="60" fillId="7" borderId="1" applyNumberFormat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177" fontId="25" fillId="0" borderId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37" fontId="25" fillId="0" borderId="0"/>
    <xf numFmtId="37" fontId="16" fillId="0" borderId="0"/>
    <xf numFmtId="0" fontId="4" fillId="0" borderId="0"/>
    <xf numFmtId="37" fontId="4" fillId="0" borderId="0"/>
    <xf numFmtId="37" fontId="4" fillId="0" borderId="0"/>
    <xf numFmtId="37" fontId="4" fillId="0" borderId="0"/>
    <xf numFmtId="10" fontId="4" fillId="0" borderId="0"/>
    <xf numFmtId="0" fontId="4" fillId="0" borderId="0"/>
    <xf numFmtId="0" fontId="16" fillId="4" borderId="7" applyNumberFormat="0" applyFont="0" applyAlignment="0" applyProtection="0"/>
    <xf numFmtId="0" fontId="16" fillId="4" borderId="7" applyNumberFormat="0" applyFont="0" applyAlignment="0" applyProtection="0"/>
    <xf numFmtId="0" fontId="63" fillId="16" borderId="8" applyNumberFormat="0" applyAlignment="0" applyProtection="0"/>
    <xf numFmtId="0" fontId="63" fillId="16" borderId="8" applyNumberForma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1">
    <xf numFmtId="37" fontId="0" fillId="0" borderId="0" xfId="0"/>
    <xf numFmtId="0" fontId="5" fillId="0" borderId="0" xfId="88" applyFont="1"/>
    <xf numFmtId="0" fontId="5" fillId="0" borderId="0" xfId="88" applyFont="1" applyFill="1"/>
    <xf numFmtId="37" fontId="5" fillId="0" borderId="0" xfId="89" applyFont="1" applyAlignment="1" applyProtection="1">
      <alignment horizontal="center"/>
    </xf>
    <xf numFmtId="37" fontId="5" fillId="0" borderId="0" xfId="89" applyFont="1" applyProtection="1"/>
    <xf numFmtId="37" fontId="5" fillId="0" borderId="0" xfId="89" applyFont="1"/>
    <xf numFmtId="37" fontId="6" fillId="0" borderId="0" xfId="0" applyFont="1" applyAlignment="1">
      <alignment horizontal="centerContinuous"/>
    </xf>
    <xf numFmtId="37" fontId="5" fillId="0" borderId="0" xfId="89" applyFont="1" applyAlignment="1">
      <alignment horizontal="centerContinuous"/>
    </xf>
    <xf numFmtId="37" fontId="5" fillId="0" borderId="0" xfId="89" applyFont="1" applyAlignment="1" applyProtection="1">
      <alignment horizontal="left"/>
    </xf>
    <xf numFmtId="10" fontId="5" fillId="0" borderId="0" xfId="89" applyNumberFormat="1" applyFont="1" applyProtection="1"/>
    <xf numFmtId="37" fontId="5" fillId="0" borderId="0" xfId="89" applyNumberFormat="1" applyFont="1" applyProtection="1"/>
    <xf numFmtId="37" fontId="5" fillId="0" borderId="0" xfId="89" applyFont="1" applyAlignment="1">
      <alignment horizontal="center"/>
    </xf>
    <xf numFmtId="15" fontId="5" fillId="0" borderId="0" xfId="89" applyNumberFormat="1" applyFont="1" applyProtection="1"/>
    <xf numFmtId="7" fontId="5" fillId="0" borderId="0" xfId="89" applyNumberFormat="1" applyFont="1" applyProtection="1"/>
    <xf numFmtId="168" fontId="5" fillId="0" borderId="0" xfId="89" applyNumberFormat="1" applyFont="1" applyProtection="1"/>
    <xf numFmtId="1" fontId="5" fillId="0" borderId="0" xfId="92" applyNumberFormat="1" applyFont="1" applyProtection="1"/>
    <xf numFmtId="10" fontId="5" fillId="0" borderId="0" xfId="92" applyFont="1"/>
    <xf numFmtId="10" fontId="5" fillId="0" borderId="0" xfId="92" applyFont="1" applyAlignment="1">
      <alignment horizontal="centerContinuous"/>
    </xf>
    <xf numFmtId="1" fontId="5" fillId="0" borderId="0" xfId="92" applyNumberFormat="1" applyFont="1" applyAlignment="1" applyProtection="1">
      <alignment horizontal="center"/>
    </xf>
    <xf numFmtId="37" fontId="5" fillId="0" borderId="0" xfId="0" applyFont="1"/>
    <xf numFmtId="5" fontId="5" fillId="0" borderId="0" xfId="92" applyNumberFormat="1" applyFont="1" applyProtection="1"/>
    <xf numFmtId="165" fontId="5" fillId="0" borderId="0" xfId="92" applyNumberFormat="1" applyFont="1" applyProtection="1"/>
    <xf numFmtId="10" fontId="5" fillId="0" borderId="0" xfId="92" applyNumberFormat="1" applyFont="1" applyProtection="1"/>
    <xf numFmtId="37" fontId="5" fillId="0" borderId="0" xfId="90" applyFont="1"/>
    <xf numFmtId="37" fontId="5" fillId="0" borderId="0" xfId="90" applyFont="1" applyAlignment="1" applyProtection="1">
      <alignment horizontal="center"/>
    </xf>
    <xf numFmtId="37" fontId="7" fillId="0" borderId="0" xfId="90" applyFont="1" applyAlignment="1">
      <alignment horizontal="center"/>
    </xf>
    <xf numFmtId="5" fontId="5" fillId="0" borderId="0" xfId="90" applyNumberFormat="1" applyFont="1"/>
    <xf numFmtId="37" fontId="8" fillId="0" borderId="0" xfId="90" applyFont="1" applyFill="1"/>
    <xf numFmtId="15" fontId="5" fillId="0" borderId="0" xfId="90" applyNumberFormat="1" applyFont="1" applyProtection="1"/>
    <xf numFmtId="0" fontId="5" fillId="0" borderId="0" xfId="93" applyFont="1" applyAlignment="1" applyProtection="1">
      <alignment horizontal="left"/>
    </xf>
    <xf numFmtId="0" fontId="10" fillId="0" borderId="0" xfId="93" applyFont="1"/>
    <xf numFmtId="0" fontId="6" fillId="0" borderId="0" xfId="93" applyFont="1"/>
    <xf numFmtId="5" fontId="6" fillId="0" borderId="0" xfId="93" applyNumberFormat="1" applyFont="1" applyProtection="1"/>
    <xf numFmtId="37" fontId="3" fillId="0" borderId="0" xfId="89" applyFont="1" applyAlignment="1" applyProtection="1">
      <alignment horizontal="centerContinuous"/>
    </xf>
    <xf numFmtId="37" fontId="16" fillId="0" borderId="0" xfId="0" applyFont="1"/>
    <xf numFmtId="37" fontId="18" fillId="0" borderId="0" xfId="0" applyFont="1"/>
    <xf numFmtId="15" fontId="16" fillId="0" borderId="0" xfId="0" applyNumberFormat="1" applyFont="1" applyAlignment="1">
      <alignment horizontal="left"/>
    </xf>
    <xf numFmtId="37" fontId="16" fillId="0" borderId="0" xfId="0" applyFont="1" applyBorder="1"/>
    <xf numFmtId="37" fontId="20" fillId="0" borderId="0" xfId="0" applyFont="1" applyBorder="1" applyAlignment="1">
      <alignment horizontal="right"/>
    </xf>
    <xf numFmtId="37" fontId="20" fillId="0" borderId="0" xfId="0" applyFont="1" applyBorder="1" applyAlignment="1">
      <alignment horizontal="center"/>
    </xf>
    <xf numFmtId="14" fontId="16" fillId="0" borderId="0" xfId="0" applyNumberFormat="1" applyFont="1" applyFill="1" applyBorder="1"/>
    <xf numFmtId="170" fontId="16" fillId="0" borderId="0" xfId="55" applyNumberFormat="1" applyFont="1" applyBorder="1"/>
    <xf numFmtId="166" fontId="18" fillId="0" borderId="0" xfId="0" applyNumberFormat="1" applyFont="1" applyAlignment="1">
      <alignment horizontal="left"/>
    </xf>
    <xf numFmtId="37" fontId="12" fillId="0" borderId="0" xfId="90" applyFont="1" applyFill="1" applyAlignment="1">
      <alignment horizontal="center"/>
    </xf>
    <xf numFmtId="5" fontId="8" fillId="0" borderId="0" xfId="90" applyNumberFormat="1" applyFont="1" applyFill="1"/>
    <xf numFmtId="37" fontId="8" fillId="0" borderId="0" xfId="90" applyFont="1" applyFill="1" applyAlignment="1">
      <alignment horizontal="center"/>
    </xf>
    <xf numFmtId="37" fontId="8" fillId="0" borderId="0" xfId="0" applyFont="1" applyFill="1"/>
    <xf numFmtId="10" fontId="8" fillId="0" borderId="0" xfId="0" applyNumberFormat="1" applyFont="1" applyFill="1" applyAlignment="1">
      <alignment horizontal="left"/>
    </xf>
    <xf numFmtId="15" fontId="8" fillId="0" borderId="0" xfId="0" applyNumberFormat="1" applyFont="1" applyFill="1" applyAlignment="1">
      <alignment horizontal="center"/>
    </xf>
    <xf numFmtId="169" fontId="8" fillId="0" borderId="0" xfId="0" applyNumberFormat="1" applyFont="1" applyFill="1"/>
    <xf numFmtId="2" fontId="8" fillId="0" borderId="0" xfId="0" applyNumberFormat="1" applyFont="1" applyFill="1"/>
    <xf numFmtId="10" fontId="8" fillId="0" borderId="0" xfId="0" applyNumberFormat="1" applyFont="1" applyFill="1"/>
    <xf numFmtId="5" fontId="8" fillId="0" borderId="0" xfId="90" applyNumberFormat="1" applyFont="1" applyFill="1" applyProtection="1"/>
    <xf numFmtId="37" fontId="12" fillId="0" borderId="0" xfId="90" applyFont="1" applyFill="1" applyAlignment="1" applyProtection="1">
      <alignment horizontal="center"/>
    </xf>
    <xf numFmtId="10" fontId="8" fillId="0" borderId="0" xfId="90" applyNumberFormat="1" applyFont="1" applyFill="1" applyProtection="1"/>
    <xf numFmtId="168" fontId="8" fillId="0" borderId="0" xfId="90" applyNumberFormat="1" applyFont="1" applyFill="1" applyAlignment="1" applyProtection="1">
      <alignment horizontal="fill"/>
    </xf>
    <xf numFmtId="166" fontId="5" fillId="0" borderId="0" xfId="90" applyNumberFormat="1" applyFont="1" applyFill="1"/>
    <xf numFmtId="0" fontId="16" fillId="0" borderId="0" xfId="93" applyFont="1"/>
    <xf numFmtId="0" fontId="17" fillId="0" borderId="0" xfId="93" quotePrefix="1" applyFont="1" applyFill="1" applyAlignment="1" applyProtection="1">
      <alignment horizontal="center"/>
    </xf>
    <xf numFmtId="0" fontId="16" fillId="0" borderId="0" xfId="93" applyFont="1" applyFill="1"/>
    <xf numFmtId="0" fontId="18" fillId="0" borderId="0" xfId="93" applyFont="1" applyFill="1" applyAlignment="1" applyProtection="1">
      <alignment horizontal="center"/>
    </xf>
    <xf numFmtId="14" fontId="16" fillId="0" borderId="0" xfId="93" applyNumberFormat="1" applyFont="1" applyFill="1"/>
    <xf numFmtId="0" fontId="24" fillId="0" borderId="10" xfId="93" applyFont="1" applyFill="1" applyBorder="1" applyAlignment="1" applyProtection="1">
      <alignment horizontal="center" wrapText="1"/>
    </xf>
    <xf numFmtId="0" fontId="23" fillId="0" borderId="10" xfId="93" applyFont="1" applyFill="1" applyBorder="1" applyAlignment="1">
      <alignment horizontal="center"/>
    </xf>
    <xf numFmtId="7" fontId="16" fillId="0" borderId="0" xfId="93" applyNumberFormat="1" applyFont="1" applyFill="1"/>
    <xf numFmtId="0" fontId="18" fillId="0" borderId="0" xfId="93" quotePrefix="1" applyFont="1" applyFill="1" applyAlignment="1" applyProtection="1">
      <alignment horizontal="left"/>
    </xf>
    <xf numFmtId="37" fontId="13" fillId="0" borderId="0" xfId="89" applyFont="1"/>
    <xf numFmtId="37" fontId="15" fillId="0" borderId="0" xfId="89" applyFont="1"/>
    <xf numFmtId="37" fontId="15" fillId="0" borderId="0" xfId="89" applyFont="1" applyAlignment="1" applyProtection="1">
      <alignment horizontal="center"/>
    </xf>
    <xf numFmtId="37" fontId="27" fillId="0" borderId="0" xfId="89" applyFont="1" applyAlignment="1" applyProtection="1">
      <alignment horizontal="center"/>
    </xf>
    <xf numFmtId="37" fontId="13" fillId="0" borderId="0" xfId="89" applyFont="1" applyAlignment="1" applyProtection="1">
      <alignment horizontal="left"/>
    </xf>
    <xf numFmtId="37" fontId="13" fillId="0" borderId="0" xfId="89" applyFont="1" applyAlignment="1" applyProtection="1">
      <alignment horizontal="fill"/>
    </xf>
    <xf numFmtId="37" fontId="13" fillId="0" borderId="0" xfId="89" applyFont="1" applyAlignment="1" applyProtection="1">
      <alignment horizontal="center"/>
    </xf>
    <xf numFmtId="10" fontId="13" fillId="0" borderId="0" xfId="89" applyNumberFormat="1" applyFont="1" applyProtection="1"/>
    <xf numFmtId="37" fontId="13" fillId="0" borderId="0" xfId="89" applyNumberFormat="1" applyFont="1" applyProtection="1"/>
    <xf numFmtId="5" fontId="13" fillId="0" borderId="0" xfId="89" applyNumberFormat="1" applyFont="1" applyProtection="1"/>
    <xf numFmtId="5" fontId="13" fillId="0" borderId="0" xfId="89" applyNumberFormat="1" applyFont="1"/>
    <xf numFmtId="5" fontId="29" fillId="0" borderId="0" xfId="89" applyNumberFormat="1" applyFont="1"/>
    <xf numFmtId="5" fontId="29" fillId="0" borderId="0" xfId="89" applyNumberFormat="1" applyFont="1" applyProtection="1"/>
    <xf numFmtId="37" fontId="15" fillId="0" borderId="11" xfId="89" applyFont="1" applyBorder="1" applyAlignment="1" applyProtection="1">
      <alignment horizontal="left"/>
    </xf>
    <xf numFmtId="5" fontId="15" fillId="0" borderId="12" xfId="89" applyNumberFormat="1" applyFont="1" applyBorder="1" applyProtection="1"/>
    <xf numFmtId="5" fontId="15" fillId="0" borderId="12" xfId="89" applyNumberFormat="1" applyFont="1" applyBorder="1"/>
    <xf numFmtId="5" fontId="30" fillId="0" borderId="0" xfId="89" applyNumberFormat="1" applyFont="1" applyFill="1" applyProtection="1"/>
    <xf numFmtId="5" fontId="30" fillId="0" borderId="0" xfId="89" applyNumberFormat="1" applyFont="1" applyProtection="1"/>
    <xf numFmtId="5" fontId="30" fillId="0" borderId="0" xfId="89" applyNumberFormat="1" applyFont="1"/>
    <xf numFmtId="170" fontId="30" fillId="0" borderId="0" xfId="55" applyNumberFormat="1" applyFont="1"/>
    <xf numFmtId="5" fontId="31" fillId="0" borderId="0" xfId="89" applyNumberFormat="1" applyFont="1"/>
    <xf numFmtId="5" fontId="31" fillId="0" borderId="0" xfId="89" applyNumberFormat="1" applyFont="1" applyProtection="1"/>
    <xf numFmtId="37" fontId="0" fillId="0" borderId="0" xfId="0" applyBorder="1"/>
    <xf numFmtId="0" fontId="9" fillId="0" borderId="0" xfId="88" applyFont="1"/>
    <xf numFmtId="0" fontId="9" fillId="0" borderId="0" xfId="88" applyFont="1" applyFill="1"/>
    <xf numFmtId="164" fontId="9" fillId="0" borderId="0" xfId="88" applyNumberFormat="1" applyFont="1"/>
    <xf numFmtId="175" fontId="9" fillId="0" borderId="0" xfId="88" applyNumberFormat="1" applyFont="1" applyFill="1" applyBorder="1" applyProtection="1"/>
    <xf numFmtId="0" fontId="9" fillId="0" borderId="0" xfId="88" applyFont="1" applyBorder="1"/>
    <xf numFmtId="0" fontId="5" fillId="0" borderId="0" xfId="88" applyFont="1" applyBorder="1"/>
    <xf numFmtId="164" fontId="34" fillId="0" borderId="0" xfId="88" applyNumberFormat="1" applyFont="1" applyFill="1" applyProtection="1"/>
    <xf numFmtId="175" fontId="34" fillId="0" borderId="0" xfId="88" applyNumberFormat="1" applyFont="1" applyFill="1" applyProtection="1"/>
    <xf numFmtId="164" fontId="34" fillId="0" borderId="0" xfId="88" applyNumberFormat="1" applyFont="1" applyFill="1" applyBorder="1" applyProtection="1"/>
    <xf numFmtId="175" fontId="34" fillId="0" borderId="0" xfId="88" applyNumberFormat="1" applyFont="1" applyFill="1" applyBorder="1" applyProtection="1"/>
    <xf numFmtId="17" fontId="19" fillId="0" borderId="0" xfId="88" applyNumberFormat="1" applyFont="1" applyFill="1" applyAlignment="1" applyProtection="1">
      <alignment horizontal="center"/>
    </xf>
    <xf numFmtId="0" fontId="19" fillId="0" borderId="0" xfId="88" applyFont="1" applyAlignment="1" applyProtection="1">
      <alignment horizontal="center" wrapText="1"/>
    </xf>
    <xf numFmtId="0" fontId="18" fillId="0" borderId="0" xfId="88" applyFont="1" applyAlignment="1">
      <alignment horizontal="centerContinuous"/>
    </xf>
    <xf numFmtId="10" fontId="15" fillId="0" borderId="0" xfId="92" applyFont="1" applyAlignment="1">
      <alignment horizontal="centerContinuous"/>
    </xf>
    <xf numFmtId="10" fontId="13" fillId="0" borderId="0" xfId="92" applyFont="1"/>
    <xf numFmtId="10" fontId="13" fillId="0" borderId="0" xfId="92" applyFont="1" applyAlignment="1">
      <alignment horizontal="center"/>
    </xf>
    <xf numFmtId="10" fontId="15" fillId="0" borderId="0" xfId="92" applyFont="1" applyAlignment="1">
      <alignment horizontal="center"/>
    </xf>
    <xf numFmtId="10" fontId="15" fillId="0" borderId="0" xfId="92" applyFont="1" applyAlignment="1" applyProtection="1">
      <alignment horizontal="center"/>
    </xf>
    <xf numFmtId="10" fontId="27" fillId="0" borderId="0" xfId="92" applyFont="1" applyAlignment="1" applyProtection="1">
      <alignment horizontal="center"/>
    </xf>
    <xf numFmtId="10" fontId="13" fillId="0" borderId="0" xfId="92" applyFont="1" applyAlignment="1" applyProtection="1">
      <alignment horizontal="left"/>
    </xf>
    <xf numFmtId="10" fontId="15" fillId="0" borderId="0" xfId="92" applyFont="1" applyAlignment="1" applyProtection="1">
      <alignment horizontal="left"/>
    </xf>
    <xf numFmtId="10" fontId="15" fillId="0" borderId="0" xfId="92" applyFont="1"/>
    <xf numFmtId="10" fontId="13" fillId="0" borderId="0" xfId="92" applyFont="1" applyBorder="1"/>
    <xf numFmtId="0" fontId="18" fillId="0" borderId="0" xfId="93" quotePrefix="1" applyFont="1" applyFill="1" applyBorder="1" applyAlignment="1" applyProtection="1">
      <alignment horizontal="left"/>
    </xf>
    <xf numFmtId="0" fontId="24" fillId="0" borderId="10" xfId="93" applyFont="1" applyFill="1" applyBorder="1" applyAlignment="1" applyProtection="1">
      <alignment horizontal="left"/>
    </xf>
    <xf numFmtId="168" fontId="16" fillId="0" borderId="0" xfId="93" applyNumberFormat="1" applyFont="1" applyFill="1" applyAlignment="1">
      <alignment horizontal="left"/>
    </xf>
    <xf numFmtId="15" fontId="16" fillId="0" borderId="0" xfId="93" applyNumberFormat="1" applyFont="1" applyFill="1" applyAlignment="1">
      <alignment horizontal="center"/>
    </xf>
    <xf numFmtId="174" fontId="16" fillId="0" borderId="0" xfId="93" applyNumberFormat="1" applyFont="1" applyFill="1"/>
    <xf numFmtId="15" fontId="33" fillId="0" borderId="0" xfId="93" applyNumberFormat="1" applyFont="1" applyBorder="1" applyAlignment="1">
      <alignment horizontal="left"/>
    </xf>
    <xf numFmtId="0" fontId="22" fillId="0" borderId="0" xfId="93" applyFont="1"/>
    <xf numFmtId="0" fontId="33" fillId="0" borderId="0" xfId="93" quotePrefix="1" applyFont="1" applyAlignment="1">
      <alignment horizontal="left"/>
    </xf>
    <xf numFmtId="37" fontId="33" fillId="0" borderId="0" xfId="0" applyFont="1" applyBorder="1"/>
    <xf numFmtId="37" fontId="22" fillId="0" borderId="0" xfId="0" applyFont="1" applyBorder="1"/>
    <xf numFmtId="0" fontId="35" fillId="0" borderId="0" xfId="88" applyFont="1" applyAlignment="1" applyProtection="1">
      <alignment horizontal="center" wrapText="1"/>
    </xf>
    <xf numFmtId="172" fontId="18" fillId="0" borderId="0" xfId="93" applyNumberFormat="1" applyFont="1" applyFill="1" applyAlignment="1">
      <alignment horizontal="left"/>
    </xf>
    <xf numFmtId="39" fontId="0" fillId="0" borderId="0" xfId="0" applyNumberFormat="1"/>
    <xf numFmtId="37" fontId="25" fillId="0" borderId="13" xfId="0" applyFont="1" applyBorder="1"/>
    <xf numFmtId="37" fontId="18" fillId="0" borderId="0" xfId="0" applyFont="1" applyBorder="1" applyAlignment="1">
      <alignment horizontal="left"/>
    </xf>
    <xf numFmtId="37" fontId="24" fillId="0" borderId="0" xfId="89" applyFont="1" applyAlignment="1" applyProtection="1">
      <alignment horizontal="center"/>
    </xf>
    <xf numFmtId="37" fontId="25" fillId="0" borderId="0" xfId="91" applyFont="1" applyBorder="1" applyAlignment="1" applyProtection="1">
      <alignment horizontal="left"/>
    </xf>
    <xf numFmtId="1" fontId="16" fillId="0" borderId="0" xfId="92" applyNumberFormat="1" applyFont="1" applyAlignment="1" applyProtection="1">
      <alignment horizontal="center"/>
    </xf>
    <xf numFmtId="37" fontId="18" fillId="0" borderId="0" xfId="89" applyFont="1" applyAlignment="1" applyProtection="1">
      <alignment horizontal="left"/>
    </xf>
    <xf numFmtId="37" fontId="26" fillId="0" borderId="0" xfId="89" applyFont="1" applyAlignment="1" applyProtection="1">
      <alignment horizontal="left"/>
    </xf>
    <xf numFmtId="37" fontId="25" fillId="0" borderId="0" xfId="90" applyNumberFormat="1" applyFont="1" applyAlignment="1">
      <alignment horizontal="center"/>
    </xf>
    <xf numFmtId="37" fontId="37" fillId="0" borderId="0" xfId="90" applyFont="1"/>
    <xf numFmtId="37" fontId="24" fillId="0" borderId="0" xfId="90" applyNumberFormat="1" applyFont="1"/>
    <xf numFmtId="37" fontId="25" fillId="0" borderId="0" xfId="90" applyNumberFormat="1" applyFont="1"/>
    <xf numFmtId="37" fontId="25" fillId="0" borderId="0" xfId="0" applyNumberFormat="1" applyFont="1"/>
    <xf numFmtId="171" fontId="25" fillId="0" borderId="0" xfId="0" applyNumberFormat="1" applyFont="1"/>
    <xf numFmtId="37" fontId="24" fillId="0" borderId="0" xfId="90" applyNumberFormat="1" applyFont="1" applyAlignment="1" applyProtection="1">
      <alignment horizontal="left"/>
    </xf>
    <xf numFmtId="38" fontId="13" fillId="0" borderId="0" xfId="92" applyNumberFormat="1" applyFont="1"/>
    <xf numFmtId="0" fontId="25" fillId="0" borderId="0" xfId="88" applyFont="1" applyAlignment="1" applyProtection="1">
      <alignment horizontal="left"/>
    </xf>
    <xf numFmtId="0" fontId="25" fillId="0" borderId="0" xfId="88" applyFont="1"/>
    <xf numFmtId="0" fontId="24" fillId="0" borderId="0" xfId="88" applyFont="1" applyAlignment="1" applyProtection="1">
      <alignment horizontal="left"/>
    </xf>
    <xf numFmtId="0" fontId="24" fillId="0" borderId="0" xfId="88" applyFont="1" applyAlignment="1" applyProtection="1">
      <alignment horizontal="centerContinuous"/>
    </xf>
    <xf numFmtId="0" fontId="37" fillId="0" borderId="0" xfId="88" applyFont="1" applyFill="1" applyAlignment="1">
      <alignment horizontal="centerContinuous"/>
    </xf>
    <xf numFmtId="0" fontId="37" fillId="0" borderId="0" xfId="88" applyFont="1" applyAlignment="1">
      <alignment horizontal="centerContinuous"/>
    </xf>
    <xf numFmtId="37" fontId="16" fillId="0" borderId="14" xfId="0" applyFont="1" applyBorder="1" applyAlignment="1">
      <alignment horizontal="centerContinuous"/>
    </xf>
    <xf numFmtId="7" fontId="16" fillId="0" borderId="0" xfId="59" applyNumberFormat="1" applyFont="1" applyBorder="1"/>
    <xf numFmtId="5" fontId="16" fillId="0" borderId="0" xfId="93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5" fillId="0" borderId="0" xfId="90" applyNumberFormat="1" applyFont="1" applyAlignment="1" applyProtection="1">
      <alignment horizontal="centerContinuous"/>
    </xf>
    <xf numFmtId="37" fontId="25" fillId="0" borderId="0" xfId="90" applyNumberFormat="1" applyFont="1" applyAlignment="1">
      <alignment horizontal="centerContinuous"/>
    </xf>
    <xf numFmtId="37" fontId="25" fillId="0" borderId="0" xfId="0" applyNumberFormat="1" applyFont="1" applyAlignment="1">
      <alignment horizontal="centerContinuous"/>
    </xf>
    <xf numFmtId="166" fontId="25" fillId="0" borderId="0" xfId="90" applyNumberFormat="1" applyFont="1" applyFill="1" applyAlignment="1">
      <alignment horizontal="centerContinuous"/>
    </xf>
    <xf numFmtId="166" fontId="25" fillId="0" borderId="0" xfId="0" applyNumberFormat="1" applyFont="1" applyFill="1" applyAlignment="1">
      <alignment horizontal="centerContinuous"/>
    </xf>
    <xf numFmtId="166" fontId="25" fillId="0" borderId="0" xfId="90" applyNumberFormat="1" applyFont="1" applyFill="1" applyAlignment="1" applyProtection="1">
      <alignment horizontal="centerContinuous"/>
    </xf>
    <xf numFmtId="37" fontId="25" fillId="0" borderId="0" xfId="0" applyFont="1"/>
    <xf numFmtId="14" fontId="25" fillId="0" borderId="0" xfId="0" applyNumberFormat="1" applyFont="1" applyBorder="1"/>
    <xf numFmtId="37" fontId="24" fillId="0" borderId="0" xfId="0" applyFont="1" applyBorder="1"/>
    <xf numFmtId="175" fontId="34" fillId="0" borderId="19" xfId="88" applyNumberFormat="1" applyFont="1" applyFill="1" applyBorder="1" applyProtection="1"/>
    <xf numFmtId="164" fontId="34" fillId="0" borderId="19" xfId="88" applyNumberFormat="1" applyFont="1" applyFill="1" applyBorder="1" applyProtection="1"/>
    <xf numFmtId="175" fontId="34" fillId="0" borderId="20" xfId="88" applyNumberFormat="1" applyFont="1" applyFill="1" applyBorder="1" applyProtection="1"/>
    <xf numFmtId="5" fontId="13" fillId="0" borderId="0" xfId="55" applyNumberFormat="1" applyFont="1" applyAlignment="1" applyProtection="1"/>
    <xf numFmtId="10" fontId="13" fillId="0" borderId="0" xfId="92" applyFont="1" applyAlignment="1" applyProtection="1"/>
    <xf numFmtId="5" fontId="13" fillId="0" borderId="0" xfId="92" applyNumberFormat="1" applyFont="1" applyAlignment="1" applyProtection="1"/>
    <xf numFmtId="10" fontId="13" fillId="0" borderId="0" xfId="92" applyFont="1" applyBorder="1" applyAlignment="1" applyProtection="1"/>
    <xf numFmtId="5" fontId="13" fillId="0" borderId="0" xfId="92" applyNumberFormat="1" applyFont="1" applyAlignment="1"/>
    <xf numFmtId="165" fontId="13" fillId="0" borderId="0" xfId="92" applyNumberFormat="1" applyFont="1" applyBorder="1" applyAlignment="1" applyProtection="1"/>
    <xf numFmtId="5" fontId="36" fillId="0" borderId="0" xfId="92" applyNumberFormat="1" applyFont="1" applyBorder="1" applyAlignment="1" applyProtection="1"/>
    <xf numFmtId="10" fontId="36" fillId="0" borderId="0" xfId="92" applyFont="1" applyBorder="1" applyAlignment="1"/>
    <xf numFmtId="5" fontId="34" fillId="0" borderId="0" xfId="88" applyNumberFormat="1" applyFont="1" applyFill="1" applyProtection="1"/>
    <xf numFmtId="37" fontId="25" fillId="0" borderId="0" xfId="90" applyNumberFormat="1" applyFont="1" applyAlignment="1">
      <alignment horizontal="right"/>
    </xf>
    <xf numFmtId="37" fontId="39" fillId="0" borderId="0" xfId="89" applyFont="1" applyAlignment="1" applyProtection="1">
      <alignment horizontal="center"/>
    </xf>
    <xf numFmtId="37" fontId="34" fillId="0" borderId="0" xfId="88" applyNumberFormat="1" applyFont="1" applyFill="1" applyProtection="1"/>
    <xf numFmtId="10" fontId="13" fillId="0" borderId="0" xfId="92" applyNumberFormat="1" applyFont="1" applyAlignment="1" applyProtection="1"/>
    <xf numFmtId="10" fontId="25" fillId="0" borderId="0" xfId="0" applyNumberFormat="1" applyFont="1"/>
    <xf numFmtId="37" fontId="18" fillId="0" borderId="0" xfId="0" applyFont="1" applyFill="1" applyBorder="1" applyAlignment="1">
      <alignment horizontal="left"/>
    </xf>
    <xf numFmtId="37" fontId="16" fillId="0" borderId="15" xfId="0" applyFont="1" applyBorder="1" applyAlignment="1">
      <alignment horizontal="centerContinuous"/>
    </xf>
    <xf numFmtId="37" fontId="18" fillId="0" borderId="16" xfId="0" applyFont="1" applyFill="1" applyBorder="1" applyAlignment="1">
      <alignment horizontal="left"/>
    </xf>
    <xf numFmtId="170" fontId="16" fillId="0" borderId="17" xfId="55" applyNumberFormat="1" applyFont="1" applyBorder="1"/>
    <xf numFmtId="37" fontId="24" fillId="0" borderId="17" xfId="0" applyFont="1" applyBorder="1"/>
    <xf numFmtId="37" fontId="0" fillId="0" borderId="21" xfId="0" applyBorder="1"/>
    <xf numFmtId="37" fontId="18" fillId="0" borderId="18" xfId="0" applyFont="1" applyFill="1" applyBorder="1" applyAlignment="1">
      <alignment horizontal="left"/>
    </xf>
    <xf numFmtId="7" fontId="16" fillId="0" borderId="18" xfId="59" applyNumberFormat="1" applyFont="1" applyBorder="1"/>
    <xf numFmtId="10" fontId="15" fillId="0" borderId="0" xfId="89" applyNumberFormat="1" applyFont="1" applyProtection="1"/>
    <xf numFmtId="37" fontId="25" fillId="0" borderId="0" xfId="89" applyFont="1" applyAlignment="1" applyProtection="1">
      <alignment horizontal="center"/>
    </xf>
    <xf numFmtId="1" fontId="25" fillId="0" borderId="0" xfId="92" applyNumberFormat="1" applyFont="1" applyAlignment="1" applyProtection="1">
      <alignment horizontal="center"/>
    </xf>
    <xf numFmtId="5" fontId="13" fillId="0" borderId="0" xfId="92" applyNumberFormat="1" applyFont="1"/>
    <xf numFmtId="10" fontId="5" fillId="0" borderId="0" xfId="92" applyFont="1" applyBorder="1"/>
    <xf numFmtId="1" fontId="16" fillId="0" borderId="0" xfId="92" applyNumberFormat="1" applyFont="1" applyFill="1" applyAlignment="1" applyProtection="1">
      <alignment horizontal="center"/>
    </xf>
    <xf numFmtId="164" fontId="34" fillId="0" borderId="22" xfId="88" applyNumberFormat="1" applyFont="1" applyFill="1" applyBorder="1" applyProtection="1"/>
    <xf numFmtId="17" fontId="44" fillId="0" borderId="0" xfId="88" applyNumberFormat="1" applyFont="1" applyFill="1" applyAlignment="1" applyProtection="1">
      <alignment horizontal="center"/>
    </xf>
    <xf numFmtId="175" fontId="43" fillId="0" borderId="0" xfId="88" applyNumberFormat="1" applyFont="1" applyFill="1" applyBorder="1" applyProtection="1"/>
    <xf numFmtId="164" fontId="25" fillId="0" borderId="0" xfId="88" applyNumberFormat="1" applyFont="1" applyFill="1" applyBorder="1" applyProtection="1"/>
    <xf numFmtId="0" fontId="18" fillId="0" borderId="0" xfId="93" quotePrefix="1" applyFont="1" applyFill="1" applyBorder="1" applyAlignment="1" applyProtection="1">
      <alignment horizontal="centerContinuous" vertical="center" wrapText="1"/>
    </xf>
    <xf numFmtId="172" fontId="44" fillId="0" borderId="0" xfId="93" quotePrefix="1" applyNumberFormat="1" applyFont="1" applyFill="1" applyBorder="1" applyAlignment="1" applyProtection="1">
      <alignment horizontal="centerContinuous" vertical="center" wrapText="1"/>
    </xf>
    <xf numFmtId="168" fontId="16" fillId="0" borderId="0" xfId="98" applyNumberFormat="1" applyFont="1"/>
    <xf numFmtId="178" fontId="16" fillId="0" borderId="0" xfId="98" applyNumberFormat="1" applyFont="1"/>
    <xf numFmtId="37" fontId="16" fillId="0" borderId="16" xfId="0" applyFont="1" applyFill="1" applyBorder="1"/>
    <xf numFmtId="37" fontId="16" fillId="0" borderId="0" xfId="0" applyFont="1" applyFill="1" applyBorder="1"/>
    <xf numFmtId="44" fontId="21" fillId="0" borderId="0" xfId="59" applyFont="1" applyFill="1" applyBorder="1"/>
    <xf numFmtId="167" fontId="21" fillId="0" borderId="0" xfId="0" applyNumberFormat="1" applyFont="1" applyFill="1" applyBorder="1"/>
    <xf numFmtId="37" fontId="16" fillId="0" borderId="18" xfId="0" applyFont="1" applyFill="1" applyBorder="1"/>
    <xf numFmtId="170" fontId="16" fillId="0" borderId="0" xfId="55" applyNumberFormat="1" applyFont="1" applyFill="1" applyBorder="1"/>
    <xf numFmtId="168" fontId="30" fillId="0" borderId="0" xfId="89" applyNumberFormat="1" applyFont="1" applyProtection="1"/>
    <xf numFmtId="168" fontId="30" fillId="0" borderId="0" xfId="89" applyNumberFormat="1" applyFont="1"/>
    <xf numFmtId="37" fontId="16" fillId="0" borderId="0" xfId="0" applyFont="1" applyFill="1" applyBorder="1" applyAlignment="1">
      <alignment horizontal="center"/>
    </xf>
    <xf numFmtId="37" fontId="20" fillId="0" borderId="0" xfId="0" applyFont="1" applyFill="1" applyBorder="1" applyAlignment="1">
      <alignment horizontal="center"/>
    </xf>
    <xf numFmtId="10" fontId="24" fillId="18" borderId="23" xfId="90" applyNumberFormat="1" applyFont="1" applyFill="1" applyBorder="1" applyProtection="1"/>
    <xf numFmtId="10" fontId="15" fillId="18" borderId="23" xfId="89" applyNumberFormat="1" applyFont="1" applyFill="1" applyBorder="1" applyAlignment="1" applyProtection="1">
      <alignment horizontal="center"/>
    </xf>
    <xf numFmtId="175" fontId="35" fillId="18" borderId="23" xfId="88" applyNumberFormat="1" applyFont="1" applyFill="1" applyBorder="1" applyProtection="1"/>
    <xf numFmtId="164" fontId="35" fillId="18" borderId="23" xfId="88" applyNumberFormat="1" applyFont="1" applyFill="1" applyBorder="1" applyProtection="1"/>
    <xf numFmtId="37" fontId="16" fillId="0" borderId="0" xfId="0" applyFont="1" applyBorder="1" applyAlignment="1">
      <alignment horizontal="center"/>
    </xf>
    <xf numFmtId="37" fontId="12" fillId="0" borderId="0" xfId="90" applyFont="1" applyAlignment="1">
      <alignment horizontal="center"/>
    </xf>
    <xf numFmtId="37" fontId="38" fillId="0" borderId="0" xfId="0" applyFont="1" applyAlignment="1">
      <alignment horizontal="right"/>
    </xf>
    <xf numFmtId="0" fontId="24" fillId="0" borderId="0" xfId="93" applyFont="1" applyFill="1" applyBorder="1" applyAlignment="1" applyProtection="1">
      <alignment horizontal="center" wrapText="1"/>
    </xf>
    <xf numFmtId="37" fontId="24" fillId="0" borderId="0" xfId="0" applyFont="1" applyFill="1" applyBorder="1"/>
    <xf numFmtId="0" fontId="48" fillId="0" borderId="0" xfId="93" applyFont="1"/>
    <xf numFmtId="0" fontId="9" fillId="0" borderId="0" xfId="88" applyFont="1" applyFill="1" applyBorder="1"/>
    <xf numFmtId="37" fontId="9" fillId="0" borderId="0" xfId="88" applyNumberFormat="1" applyFont="1" applyFill="1" applyBorder="1"/>
    <xf numFmtId="10" fontId="36" fillId="0" borderId="0" xfId="92" applyNumberFormat="1" applyFont="1" applyBorder="1" applyAlignment="1" applyProtection="1"/>
    <xf numFmtId="0" fontId="25" fillId="0" borderId="12" xfId="88" applyFont="1" applyBorder="1" applyAlignment="1" applyProtection="1">
      <alignment horizontal="left"/>
    </xf>
    <xf numFmtId="0" fontId="25" fillId="0" borderId="0" xfId="88" applyFont="1" applyBorder="1" applyAlignment="1" applyProtection="1">
      <alignment horizontal="left"/>
    </xf>
    <xf numFmtId="175" fontId="25" fillId="0" borderId="12" xfId="88" applyNumberFormat="1" applyFont="1" applyFill="1" applyBorder="1" applyProtection="1"/>
    <xf numFmtId="0" fontId="25" fillId="0" borderId="0" xfId="88" applyFont="1" applyBorder="1" applyAlignment="1" applyProtection="1">
      <alignment horizontal="left" indent="1"/>
    </xf>
    <xf numFmtId="0" fontId="25" fillId="0" borderId="12" xfId="88" applyFont="1" applyBorder="1" applyAlignment="1" applyProtection="1">
      <alignment horizontal="left" indent="2"/>
    </xf>
    <xf numFmtId="37" fontId="18" fillId="0" borderId="0" xfId="90" applyNumberFormat="1" applyFont="1" applyAlignment="1" applyProtection="1">
      <alignment horizontal="centerContinuous"/>
    </xf>
    <xf numFmtId="0" fontId="18" fillId="0" borderId="0" xfId="93" applyFont="1" applyFill="1" applyAlignment="1" applyProtection="1">
      <alignment horizontal="left"/>
    </xf>
    <xf numFmtId="0" fontId="6" fillId="0" borderId="0" xfId="93" applyFont="1" applyFill="1"/>
    <xf numFmtId="1" fontId="16" fillId="0" borderId="0" xfId="93" applyNumberFormat="1" applyFont="1" applyFill="1" applyAlignment="1" applyProtection="1">
      <alignment horizontal="center"/>
    </xf>
    <xf numFmtId="0" fontId="6" fillId="0" borderId="0" xfId="93" applyFont="1" applyAlignment="1">
      <alignment horizontal="center"/>
    </xf>
    <xf numFmtId="37" fontId="5" fillId="0" borderId="0" xfId="92" applyNumberFormat="1" applyFont="1"/>
    <xf numFmtId="37" fontId="20" fillId="0" borderId="0" xfId="0" applyFont="1"/>
    <xf numFmtId="167" fontId="5" fillId="0" borderId="0" xfId="92" applyNumberFormat="1" applyFont="1"/>
    <xf numFmtId="10" fontId="8" fillId="0" borderId="0" xfId="92" applyFont="1"/>
    <xf numFmtId="14" fontId="16" fillId="0" borderId="16" xfId="0" applyNumberFormat="1" applyFont="1" applyFill="1" applyBorder="1"/>
    <xf numFmtId="10" fontId="36" fillId="0" borderId="0" xfId="92" applyNumberFormat="1" applyFont="1" applyFill="1" applyBorder="1" applyAlignment="1" applyProtection="1"/>
    <xf numFmtId="10" fontId="24" fillId="0" borderId="0" xfId="90" applyNumberFormat="1" applyFont="1" applyFill="1" applyBorder="1" applyProtection="1"/>
    <xf numFmtId="175" fontId="35" fillId="0" borderId="19" xfId="88" applyNumberFormat="1" applyFont="1" applyFill="1" applyBorder="1" applyProtection="1"/>
    <xf numFmtId="164" fontId="35" fillId="0" borderId="24" xfId="88" applyNumberFormat="1" applyFont="1" applyFill="1" applyBorder="1" applyProtection="1"/>
    <xf numFmtId="0" fontId="24" fillId="0" borderId="0" xfId="93" applyFont="1" applyFill="1" applyAlignment="1" applyProtection="1">
      <alignment horizontal="center"/>
    </xf>
    <xf numFmtId="0" fontId="24" fillId="0" borderId="0" xfId="93" applyFont="1" applyFill="1" applyAlignment="1">
      <alignment horizontal="center"/>
    </xf>
    <xf numFmtId="10" fontId="45" fillId="0" borderId="0" xfId="92" applyFont="1" applyBorder="1"/>
    <xf numFmtId="37" fontId="5" fillId="0" borderId="0" xfId="92" applyNumberFormat="1" applyFont="1" applyBorder="1"/>
    <xf numFmtId="182" fontId="28" fillId="0" borderId="0" xfId="92" applyNumberFormat="1" applyFont="1" applyBorder="1" applyAlignment="1">
      <alignment horizontal="center"/>
    </xf>
    <xf numFmtId="37" fontId="13" fillId="0" borderId="0" xfId="92" applyNumberFormat="1" applyFont="1" applyBorder="1" applyAlignment="1">
      <alignment horizontal="center"/>
    </xf>
    <xf numFmtId="10" fontId="28" fillId="0" borderId="0" xfId="92" applyFont="1" applyBorder="1" applyAlignment="1" applyProtection="1"/>
    <xf numFmtId="10" fontId="13" fillId="0" borderId="0" xfId="92" applyNumberFormat="1" applyFont="1" applyBorder="1" applyAlignment="1" applyProtection="1"/>
    <xf numFmtId="181" fontId="41" fillId="0" borderId="0" xfId="92" applyNumberFormat="1" applyFont="1" applyBorder="1" applyAlignment="1" applyProtection="1">
      <alignment horizontal="centerContinuous" vertical="center" wrapText="1"/>
    </xf>
    <xf numFmtId="166" fontId="18" fillId="0" borderId="0" xfId="0" applyNumberFormat="1" applyFont="1" applyFill="1" applyBorder="1" applyAlignment="1">
      <alignment horizontal="centerContinuous" vertical="center" wrapText="1"/>
    </xf>
    <xf numFmtId="37" fontId="16" fillId="0" borderId="0" xfId="0" applyFont="1" applyFill="1" applyBorder="1" applyAlignment="1">
      <alignment horizontal="centerContinuous" vertical="center" wrapText="1"/>
    </xf>
    <xf numFmtId="37" fontId="16" fillId="0" borderId="0" xfId="0" applyFont="1" applyBorder="1" applyAlignment="1">
      <alignment horizontal="left" vertical="center" wrapText="1"/>
    </xf>
    <xf numFmtId="5" fontId="16" fillId="0" borderId="0" xfId="59" applyNumberFormat="1" applyFont="1" applyFill="1" applyBorder="1"/>
    <xf numFmtId="179" fontId="34" fillId="0" borderId="0" xfId="88" applyNumberFormat="1" applyFont="1" applyFill="1" applyProtection="1"/>
    <xf numFmtId="37" fontId="24" fillId="0" borderId="0" xfId="89" quotePrefix="1" applyFont="1" applyAlignment="1" applyProtection="1">
      <alignment horizontal="center"/>
    </xf>
    <xf numFmtId="14" fontId="18" fillId="0" borderId="16" xfId="0" applyNumberFormat="1" applyFont="1" applyFill="1" applyBorder="1"/>
    <xf numFmtId="14" fontId="16" fillId="0" borderId="16" xfId="0" applyNumberFormat="1" applyFont="1" applyFill="1" applyBorder="1" applyAlignment="1">
      <alignment horizontal="left" indent="1"/>
    </xf>
    <xf numFmtId="0" fontId="18" fillId="0" borderId="0" xfId="93" applyFont="1" applyAlignment="1" applyProtection="1">
      <alignment horizontal="left"/>
    </xf>
    <xf numFmtId="181" fontId="15" fillId="0" borderId="0" xfId="92" applyNumberFormat="1" applyFont="1" applyBorder="1" applyAlignment="1" applyProtection="1">
      <alignment horizontal="centerContinuous" vertical="center" wrapText="1"/>
    </xf>
    <xf numFmtId="181" fontId="18" fillId="0" borderId="0" xfId="90" applyNumberFormat="1" applyFont="1" applyFill="1" applyAlignment="1" applyProtection="1">
      <alignment horizontal="centerContinuous"/>
    </xf>
    <xf numFmtId="168" fontId="16" fillId="0" borderId="0" xfId="0" applyNumberFormat="1" applyFont="1" applyFill="1" applyBorder="1" applyAlignment="1">
      <alignment horizontal="center"/>
    </xf>
    <xf numFmtId="183" fontId="34" fillId="0" borderId="0" xfId="88" applyNumberFormat="1" applyFont="1" applyFill="1" applyProtection="1"/>
    <xf numFmtId="5" fontId="37" fillId="0" borderId="0" xfId="90" applyNumberFormat="1" applyFont="1" applyFill="1"/>
    <xf numFmtId="5" fontId="5" fillId="0" borderId="0" xfId="90" applyNumberFormat="1" applyFont="1" applyFill="1"/>
    <xf numFmtId="175" fontId="25" fillId="0" borderId="0" xfId="88" applyNumberFormat="1" applyFont="1" applyFill="1" applyProtection="1"/>
    <xf numFmtId="175" fontId="24" fillId="0" borderId="0" xfId="88" applyNumberFormat="1" applyFont="1" applyFill="1" applyProtection="1"/>
    <xf numFmtId="37" fontId="46" fillId="0" borderId="0" xfId="0" applyFont="1"/>
    <xf numFmtId="175" fontId="25" fillId="0" borderId="0" xfId="88" applyNumberFormat="1" applyFont="1" applyFill="1" applyBorder="1" applyProtection="1"/>
    <xf numFmtId="37" fontId="25" fillId="0" borderId="0" xfId="0" applyFont="1" applyFill="1" applyBorder="1"/>
    <xf numFmtId="37" fontId="26" fillId="0" borderId="0" xfId="0" applyNumberFormat="1" applyFont="1" applyFill="1" applyBorder="1" applyAlignment="1">
      <alignment horizontal="center"/>
    </xf>
    <xf numFmtId="37" fontId="47" fillId="0" borderId="0" xfId="0" applyFont="1" applyFill="1" applyBorder="1"/>
    <xf numFmtId="170" fontId="26" fillId="0" borderId="0" xfId="59" applyNumberFormat="1" applyFont="1" applyBorder="1"/>
    <xf numFmtId="168" fontId="25" fillId="0" borderId="0" xfId="0" applyNumberFormat="1" applyFont="1"/>
    <xf numFmtId="17" fontId="25" fillId="0" borderId="0" xfId="0" applyNumberFormat="1" applyFont="1" applyAlignment="1">
      <alignment horizontal="center"/>
    </xf>
    <xf numFmtId="39" fontId="25" fillId="0" borderId="0" xfId="0" applyNumberFormat="1" applyFont="1" applyFill="1" applyAlignment="1">
      <alignment horizontal="center"/>
    </xf>
    <xf numFmtId="171" fontId="25" fillId="0" borderId="0" xfId="0" applyNumberFormat="1" applyFont="1" applyFill="1" applyAlignment="1">
      <alignment horizontal="center"/>
    </xf>
    <xf numFmtId="175" fontId="24" fillId="0" borderId="12" xfId="88" applyNumberFormat="1" applyFont="1" applyFill="1" applyBorder="1" applyProtection="1"/>
    <xf numFmtId="171" fontId="25" fillId="0" borderId="0" xfId="0" applyNumberFormat="1" applyFont="1" applyFill="1"/>
    <xf numFmtId="175" fontId="24" fillId="0" borderId="0" xfId="88" applyNumberFormat="1" applyFont="1" applyFill="1" applyBorder="1" applyProtection="1"/>
    <xf numFmtId="2" fontId="25" fillId="0" borderId="0" xfId="0" applyNumberFormat="1" applyFont="1" applyFill="1" applyBorder="1" applyAlignment="1">
      <alignment horizontal="center"/>
    </xf>
    <xf numFmtId="175" fontId="24" fillId="0" borderId="25" xfId="88" applyNumberFormat="1" applyFont="1" applyFill="1" applyBorder="1" applyProtection="1"/>
    <xf numFmtId="37" fontId="47" fillId="0" borderId="0" xfId="90" applyNumberFormat="1" applyFont="1"/>
    <xf numFmtId="37" fontId="47" fillId="0" borderId="0" xfId="90" applyNumberFormat="1" applyFont="1" applyAlignment="1">
      <alignment horizontal="right"/>
    </xf>
    <xf numFmtId="175" fontId="47" fillId="0" borderId="0" xfId="88" applyNumberFormat="1" applyFont="1" applyFill="1" applyProtection="1"/>
    <xf numFmtId="37" fontId="5" fillId="0" borderId="0" xfId="90" applyFont="1" applyFill="1"/>
    <xf numFmtId="37" fontId="25" fillId="0" borderId="0" xfId="0" applyNumberFormat="1" applyFont="1" applyFill="1"/>
    <xf numFmtId="15" fontId="16" fillId="0" borderId="0" xfId="93" applyNumberFormat="1" applyFont="1" applyFill="1" applyAlignment="1">
      <alignment horizontal="right"/>
    </xf>
    <xf numFmtId="5" fontId="16" fillId="0" borderId="0" xfId="93" applyNumberFormat="1" applyFont="1" applyFill="1"/>
    <xf numFmtId="168" fontId="16" fillId="0" borderId="0" xfId="93" applyNumberFormat="1" applyFont="1" applyFill="1" applyAlignment="1" applyProtection="1">
      <alignment horizontal="left"/>
    </xf>
    <xf numFmtId="15" fontId="16" fillId="0" borderId="0" xfId="93" applyNumberFormat="1" applyFont="1" applyFill="1" applyAlignment="1" applyProtection="1">
      <alignment horizontal="center"/>
    </xf>
    <xf numFmtId="5" fontId="20" fillId="0" borderId="0" xfId="93" applyNumberFormat="1" applyFont="1" applyFill="1"/>
    <xf numFmtId="174" fontId="26" fillId="0" borderId="0" xfId="93" applyNumberFormat="1" applyFont="1" applyFill="1"/>
    <xf numFmtId="5" fontId="18" fillId="0" borderId="25" xfId="93" applyNumberFormat="1" applyFont="1" applyFill="1" applyBorder="1" applyAlignment="1" applyProtection="1">
      <alignment horizontal="right"/>
    </xf>
    <xf numFmtId="43" fontId="43" fillId="0" borderId="0" xfId="88" applyNumberFormat="1" applyFont="1" applyFill="1" applyProtection="1"/>
    <xf numFmtId="164" fontId="34" fillId="0" borderId="26" xfId="88" applyNumberFormat="1" applyFont="1" applyFill="1" applyBorder="1" applyProtection="1"/>
    <xf numFmtId="164" fontId="34" fillId="0" borderId="25" xfId="88" applyNumberFormat="1" applyFont="1" applyFill="1" applyBorder="1" applyProtection="1"/>
    <xf numFmtId="165" fontId="34" fillId="0" borderId="0" xfId="88" applyNumberFormat="1" applyFont="1" applyFill="1" applyProtection="1"/>
    <xf numFmtId="165" fontId="34" fillId="0" borderId="19" xfId="88" applyNumberFormat="1" applyFont="1" applyFill="1" applyBorder="1" applyProtection="1"/>
    <xf numFmtId="165" fontId="34" fillId="0" borderId="10" xfId="88" applyNumberFormat="1" applyFont="1" applyFill="1" applyBorder="1" applyProtection="1"/>
    <xf numFmtId="165" fontId="34" fillId="0" borderId="20" xfId="88" applyNumberFormat="1" applyFont="1" applyFill="1" applyBorder="1" applyProtection="1"/>
    <xf numFmtId="0" fontId="34" fillId="0" borderId="0" xfId="88" applyFont="1" applyFill="1"/>
    <xf numFmtId="37" fontId="24" fillId="0" borderId="0" xfId="89" applyFont="1" applyFill="1" applyAlignment="1" applyProtection="1">
      <alignment horizontal="center"/>
    </xf>
    <xf numFmtId="165" fontId="34" fillId="0" borderId="0" xfId="88" applyNumberFormat="1" applyFont="1" applyFill="1"/>
    <xf numFmtId="0" fontId="34" fillId="0" borderId="19" xfId="88" applyFont="1" applyFill="1" applyBorder="1"/>
    <xf numFmtId="165" fontId="34" fillId="0" borderId="27" xfId="88" applyNumberFormat="1" applyFont="1" applyFill="1" applyBorder="1" applyProtection="1"/>
    <xf numFmtId="165" fontId="34" fillId="0" borderId="28" xfId="88" applyNumberFormat="1" applyFont="1" applyFill="1" applyBorder="1" applyProtection="1"/>
    <xf numFmtId="164" fontId="43" fillId="0" borderId="0" xfId="88" applyNumberFormat="1" applyFont="1" applyFill="1" applyBorder="1" applyProtection="1"/>
    <xf numFmtId="164" fontId="25" fillId="0" borderId="12" xfId="88" applyNumberFormat="1" applyFont="1" applyFill="1" applyBorder="1" applyProtection="1"/>
    <xf numFmtId="37" fontId="12" fillId="0" borderId="0" xfId="90" applyFont="1" applyAlignment="1">
      <alignment horizontal="right"/>
    </xf>
    <xf numFmtId="5" fontId="46" fillId="0" borderId="0" xfId="59" applyNumberFormat="1" applyFont="1" applyFill="1" applyBorder="1"/>
    <xf numFmtId="180" fontId="46" fillId="0" borderId="0" xfId="0" applyNumberFormat="1" applyFont="1" applyFill="1" applyBorder="1"/>
    <xf numFmtId="169" fontId="46" fillId="0" borderId="0" xfId="0" applyNumberFormat="1" applyFont="1" applyFill="1" applyBorder="1"/>
    <xf numFmtId="10" fontId="46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3" fillId="0" borderId="0" xfId="89" applyFont="1" applyAlignment="1">
      <alignment horizontal="left" indent="1"/>
    </xf>
    <xf numFmtId="5" fontId="13" fillId="0" borderId="26" xfId="89" applyNumberFormat="1" applyFont="1" applyBorder="1" applyProtection="1"/>
    <xf numFmtId="5" fontId="30" fillId="0" borderId="26" xfId="89" applyNumberFormat="1" applyFont="1" applyBorder="1"/>
    <xf numFmtId="168" fontId="30" fillId="0" borderId="26" xfId="89" applyNumberFormat="1" applyFont="1" applyBorder="1" applyProtection="1"/>
    <xf numFmtId="14" fontId="18" fillId="0" borderId="16" xfId="0" applyNumberFormat="1" applyFont="1" applyFill="1" applyBorder="1" applyAlignment="1">
      <alignment horizontal="left" indent="2"/>
    </xf>
    <xf numFmtId="37" fontId="18" fillId="0" borderId="16" xfId="0" applyFont="1" applyFill="1" applyBorder="1" applyAlignment="1">
      <alignment horizontal="left" indent="1"/>
    </xf>
    <xf numFmtId="0" fontId="15" fillId="0" borderId="0" xfId="93" quotePrefix="1" applyFont="1" applyFill="1" applyBorder="1" applyAlignment="1" applyProtection="1">
      <alignment horizontal="centerContinuous" vertical="center" wrapText="1"/>
    </xf>
    <xf numFmtId="181" fontId="15" fillId="0" borderId="0" xfId="93" quotePrefix="1" applyNumberFormat="1" applyFont="1" applyFill="1" applyBorder="1" applyAlignment="1" applyProtection="1">
      <alignment horizontal="centerContinuous" vertical="center" wrapText="1"/>
    </xf>
    <xf numFmtId="37" fontId="49" fillId="0" borderId="0" xfId="0" applyFont="1" applyBorder="1" applyAlignment="1">
      <alignment horizontal="center"/>
    </xf>
    <xf numFmtId="10" fontId="29" fillId="0" borderId="0" xfId="92" applyNumberFormat="1" applyFont="1" applyFill="1" applyAlignment="1" applyProtection="1"/>
    <xf numFmtId="10" fontId="34" fillId="0" borderId="0" xfId="98" applyNumberFormat="1" applyFont="1" applyFill="1" applyBorder="1" applyProtection="1"/>
    <xf numFmtId="10" fontId="34" fillId="0" borderId="10" xfId="88" applyNumberFormat="1" applyFont="1" applyFill="1" applyBorder="1" applyProtection="1"/>
    <xf numFmtId="184" fontId="34" fillId="0" borderId="0" xfId="88" applyNumberFormat="1" applyFont="1" applyFill="1" applyBorder="1" applyProtection="1"/>
    <xf numFmtId="0" fontId="32" fillId="0" borderId="0" xfId="88" applyFont="1" applyBorder="1" applyAlignment="1" applyProtection="1">
      <alignment horizontal="centerContinuous" vertical="center" wrapText="1"/>
    </xf>
    <xf numFmtId="10" fontId="32" fillId="0" borderId="0" xfId="92" applyFont="1" applyBorder="1" applyAlignment="1" applyProtection="1">
      <alignment horizontal="centerContinuous" vertical="center" wrapText="1"/>
    </xf>
    <xf numFmtId="172" fontId="32" fillId="0" borderId="0" xfId="92" applyNumberFormat="1" applyFont="1" applyBorder="1" applyAlignment="1" applyProtection="1">
      <alignment horizontal="centerContinuous" vertical="center" wrapText="1"/>
    </xf>
    <xf numFmtId="180" fontId="49" fillId="0" borderId="0" xfId="0" applyNumberFormat="1" applyFont="1" applyFill="1" applyBorder="1" applyAlignment="1">
      <alignment horizontal="left" indent="1"/>
    </xf>
    <xf numFmtId="1" fontId="16" fillId="0" borderId="0" xfId="0" applyNumberFormat="1" applyFont="1" applyFill="1" applyBorder="1" applyAlignment="1">
      <alignment horizontal="center"/>
    </xf>
    <xf numFmtId="37" fontId="24" fillId="0" borderId="13" xfId="0" applyFont="1" applyFill="1" applyBorder="1"/>
    <xf numFmtId="5" fontId="13" fillId="0" borderId="0" xfId="89" applyNumberFormat="1" applyFont="1" applyFill="1" applyProtection="1"/>
    <xf numFmtId="10" fontId="13" fillId="0" borderId="0" xfId="92" applyFont="1" applyFill="1" applyAlignment="1" applyProtection="1"/>
    <xf numFmtId="37" fontId="15" fillId="0" borderId="0" xfId="89" applyFont="1" applyBorder="1" applyAlignment="1" applyProtection="1">
      <alignment horizontal="center"/>
    </xf>
    <xf numFmtId="37" fontId="40" fillId="0" borderId="29" xfId="0" applyFont="1" applyFill="1" applyBorder="1"/>
    <xf numFmtId="37" fontId="16" fillId="0" borderId="15" xfId="0" applyFont="1" applyFill="1" applyBorder="1"/>
    <xf numFmtId="37" fontId="0" fillId="0" borderId="14" xfId="0" applyBorder="1"/>
    <xf numFmtId="37" fontId="16" fillId="0" borderId="17" xfId="0" applyFont="1" applyBorder="1"/>
    <xf numFmtId="37" fontId="16" fillId="0" borderId="18" xfId="0" applyFont="1" applyBorder="1"/>
    <xf numFmtId="37" fontId="16" fillId="0" borderId="21" xfId="0" applyFont="1" applyBorder="1"/>
    <xf numFmtId="10" fontId="13" fillId="0" borderId="0" xfId="92" applyNumberFormat="1" applyFont="1" applyAlignment="1"/>
    <xf numFmtId="10" fontId="29" fillId="0" borderId="0" xfId="92" applyNumberFormat="1" applyFont="1" applyAlignment="1" applyProtection="1"/>
    <xf numFmtId="37" fontId="25" fillId="0" borderId="0" xfId="90" applyNumberFormat="1" applyFont="1" applyBorder="1" applyAlignment="1">
      <alignment horizontal="center"/>
    </xf>
    <xf numFmtId="37" fontId="24" fillId="0" borderId="0" xfId="90" applyNumberFormat="1" applyFont="1" applyBorder="1" applyAlignment="1" applyProtection="1">
      <alignment horizontal="center" wrapText="1"/>
    </xf>
    <xf numFmtId="17" fontId="18" fillId="0" borderId="0" xfId="88" applyNumberFormat="1" applyFont="1" applyFill="1" applyAlignment="1" applyProtection="1">
      <alignment horizontal="right"/>
    </xf>
    <xf numFmtId="164" fontId="25" fillId="0" borderId="0" xfId="88" applyNumberFormat="1" applyFont="1" applyFill="1" applyProtection="1"/>
    <xf numFmtId="164" fontId="25" fillId="0" borderId="26" xfId="88" applyNumberFormat="1" applyFont="1" applyFill="1" applyBorder="1" applyProtection="1"/>
    <xf numFmtId="39" fontId="43" fillId="0" borderId="0" xfId="0" applyNumberFormat="1" applyFont="1"/>
    <xf numFmtId="168" fontId="46" fillId="0" borderId="0" xfId="98" applyNumberFormat="1" applyFont="1" applyFill="1" applyBorder="1"/>
    <xf numFmtId="168" fontId="16" fillId="0" borderId="0" xfId="98" applyNumberFormat="1" applyFont="1" applyFill="1" applyBorder="1" applyAlignment="1">
      <alignment horizontal="left"/>
    </xf>
    <xf numFmtId="169" fontId="46" fillId="0" borderId="0" xfId="0" applyNumberFormat="1" applyFont="1" applyFill="1" applyBorder="1" applyAlignment="1">
      <alignment horizontal="center"/>
    </xf>
    <xf numFmtId="5" fontId="16" fillId="0" borderId="25" xfId="55" applyNumberFormat="1" applyFont="1" applyFill="1" applyBorder="1"/>
    <xf numFmtId="168" fontId="16" fillId="0" borderId="25" xfId="98" applyNumberFormat="1" applyFont="1" applyFill="1" applyBorder="1" applyAlignment="1">
      <alignment horizontal="center"/>
    </xf>
    <xf numFmtId="5" fontId="18" fillId="0" borderId="25" xfId="55" applyNumberFormat="1" applyFont="1" applyFill="1" applyBorder="1"/>
    <xf numFmtId="10" fontId="18" fillId="0" borderId="0" xfId="92" applyFont="1" applyAlignment="1" applyProtection="1">
      <alignment horizontal="left"/>
    </xf>
    <xf numFmtId="176" fontId="43" fillId="0" borderId="0" xfId="88" applyNumberFormat="1" applyFont="1" applyFill="1" applyProtection="1"/>
    <xf numFmtId="164" fontId="43" fillId="0" borderId="0" xfId="88" applyNumberFormat="1" applyFont="1" applyFill="1" applyProtection="1"/>
    <xf numFmtId="175" fontId="43" fillId="0" borderId="0" xfId="88" applyNumberFormat="1" applyFont="1" applyFill="1" applyProtection="1"/>
    <xf numFmtId="0" fontId="43" fillId="0" borderId="0" xfId="88" applyFont="1" applyFill="1"/>
    <xf numFmtId="5" fontId="46" fillId="0" borderId="0" xfId="55" applyNumberFormat="1" applyFont="1" applyFill="1" applyBorder="1"/>
    <xf numFmtId="168" fontId="46" fillId="0" borderId="0" xfId="0" applyNumberFormat="1" applyFont="1" applyFill="1" applyBorder="1" applyAlignment="1">
      <alignment horizontal="center"/>
    </xf>
    <xf numFmtId="37" fontId="26" fillId="0" borderId="0" xfId="0" applyFont="1"/>
    <xf numFmtId="37" fontId="18" fillId="0" borderId="0" xfId="89" applyFont="1" applyAlignment="1" applyProtection="1">
      <alignment horizontal="center"/>
    </xf>
    <xf numFmtId="37" fontId="18" fillId="0" borderId="10" xfId="0" applyFont="1" applyBorder="1"/>
    <xf numFmtId="37" fontId="18" fillId="0" borderId="0" xfId="0" applyFont="1" applyBorder="1"/>
    <xf numFmtId="37" fontId="18" fillId="0" borderId="0" xfId="0" applyFont="1" applyFill="1" applyBorder="1" applyAlignment="1">
      <alignment horizontal="center"/>
    </xf>
    <xf numFmtId="37" fontId="18" fillId="0" borderId="0" xfId="0" applyFont="1" applyBorder="1" applyAlignment="1">
      <alignment horizontal="center"/>
    </xf>
    <xf numFmtId="37" fontId="18" fillId="0" borderId="0" xfId="0" applyFont="1" applyAlignment="1">
      <alignment horizontal="center"/>
    </xf>
    <xf numFmtId="174" fontId="18" fillId="0" borderId="10" xfId="93" applyNumberFormat="1" applyFont="1" applyFill="1" applyBorder="1" applyAlignment="1">
      <alignment horizontal="center"/>
    </xf>
    <xf numFmtId="37" fontId="26" fillId="0" borderId="0" xfId="0" applyFont="1" applyFill="1" applyBorder="1"/>
    <xf numFmtId="37" fontId="26" fillId="0" borderId="0" xfId="0" applyNumberFormat="1" applyFont="1"/>
    <xf numFmtId="37" fontId="46" fillId="0" borderId="0" xfId="0" applyNumberFormat="1" applyFont="1"/>
    <xf numFmtId="37" fontId="16" fillId="0" borderId="0" xfId="0" applyNumberFormat="1" applyFont="1"/>
    <xf numFmtId="37" fontId="46" fillId="0" borderId="0" xfId="0" applyNumberFormat="1" applyFont="1" applyFill="1"/>
    <xf numFmtId="37" fontId="26" fillId="0" borderId="0" xfId="0" applyNumberFormat="1" applyFont="1" applyBorder="1"/>
    <xf numFmtId="37" fontId="26" fillId="0" borderId="0" xfId="0" applyFont="1" applyFill="1" applyBorder="1" applyAlignment="1">
      <alignment horizontal="left" indent="1"/>
    </xf>
    <xf numFmtId="37" fontId="16" fillId="0" borderId="0" xfId="0" applyFont="1" applyFill="1" applyBorder="1" applyAlignment="1">
      <alignment horizontal="left" indent="1"/>
    </xf>
    <xf numFmtId="37" fontId="18" fillId="0" borderId="0" xfId="0" applyFont="1" applyFill="1" applyBorder="1"/>
    <xf numFmtId="39" fontId="16" fillId="0" borderId="0" xfId="0" applyNumberFormat="1" applyFont="1"/>
    <xf numFmtId="5" fontId="18" fillId="0" borderId="12" xfId="59" applyNumberFormat="1" applyFont="1" applyFill="1" applyBorder="1"/>
    <xf numFmtId="5" fontId="18" fillId="0" borderId="23" xfId="59" applyNumberFormat="1" applyFont="1" applyFill="1" applyBorder="1"/>
    <xf numFmtId="5" fontId="16" fillId="0" borderId="25" xfId="59" applyNumberFormat="1" applyFont="1" applyFill="1" applyBorder="1"/>
    <xf numFmtId="173" fontId="46" fillId="0" borderId="0" xfId="0" applyNumberFormat="1" applyFont="1" applyBorder="1" applyAlignment="1">
      <alignment horizontal="left" indent="1"/>
    </xf>
    <xf numFmtId="37" fontId="24" fillId="0" borderId="0" xfId="89" applyFont="1" applyAlignment="1" applyProtection="1">
      <alignment horizontal="left"/>
    </xf>
    <xf numFmtId="37" fontId="24" fillId="0" borderId="10" xfId="90" applyNumberFormat="1" applyFont="1" applyBorder="1" applyAlignment="1" applyProtection="1">
      <alignment horizontal="center" wrapText="1"/>
    </xf>
    <xf numFmtId="175" fontId="35" fillId="0" borderId="12" xfId="88" applyNumberFormat="1" applyFont="1" applyFill="1" applyBorder="1" applyProtection="1"/>
    <xf numFmtId="10" fontId="24" fillId="19" borderId="23" xfId="90" applyNumberFormat="1" applyFont="1" applyFill="1" applyBorder="1" applyProtection="1"/>
    <xf numFmtId="186" fontId="43" fillId="0" borderId="0" xfId="88" applyNumberFormat="1" applyFont="1" applyFill="1" applyBorder="1" applyProtection="1"/>
    <xf numFmtId="10" fontId="13" fillId="0" borderId="0" xfId="92" applyNumberFormat="1" applyFont="1" applyFill="1" applyAlignment="1" applyProtection="1"/>
    <xf numFmtId="5" fontId="16" fillId="0" borderId="0" xfId="55" applyNumberFormat="1" applyFont="1" applyFill="1" applyBorder="1"/>
    <xf numFmtId="176" fontId="19" fillId="0" borderId="0" xfId="88" applyNumberFormat="1" applyFont="1" applyAlignment="1" applyProtection="1">
      <alignment horizontal="center" wrapText="1"/>
    </xf>
    <xf numFmtId="0" fontId="66" fillId="0" borderId="0" xfId="88" applyFont="1"/>
    <xf numFmtId="10" fontId="28" fillId="0" borderId="0" xfId="92" applyNumberFormat="1" applyFont="1" applyFill="1" applyBorder="1" applyAlignment="1" applyProtection="1"/>
    <xf numFmtId="10" fontId="67" fillId="0" borderId="0" xfId="92" applyNumberFormat="1" applyFont="1" applyFill="1" applyAlignment="1" applyProtection="1"/>
    <xf numFmtId="10" fontId="9" fillId="0" borderId="0" xfId="98" applyNumberFormat="1" applyFont="1"/>
    <xf numFmtId="10" fontId="13" fillId="0" borderId="0" xfId="89" applyNumberFormat="1" applyFont="1"/>
    <xf numFmtId="5" fontId="46" fillId="0" borderId="0" xfId="59" applyNumberFormat="1" applyFont="1" applyFill="1"/>
    <xf numFmtId="189" fontId="13" fillId="0" borderId="0" xfId="55" applyNumberFormat="1" applyFont="1" applyBorder="1" applyAlignment="1"/>
    <xf numFmtId="37" fontId="68" fillId="0" borderId="0" xfId="0" applyFont="1"/>
    <xf numFmtId="37" fontId="0" fillId="0" borderId="0" xfId="0" applyNumberFormat="1" applyFont="1"/>
    <xf numFmtId="10" fontId="21" fillId="0" borderId="0" xfId="98" applyNumberFormat="1" applyFont="1" applyFill="1" applyBorder="1"/>
    <xf numFmtId="10" fontId="16" fillId="0" borderId="0" xfId="98" applyNumberFormat="1" applyFont="1"/>
    <xf numFmtId="10" fontId="16" fillId="0" borderId="0" xfId="98" applyNumberFormat="1" applyFont="1" applyFill="1"/>
    <xf numFmtId="187" fontId="45" fillId="0" borderId="0" xfId="92" applyNumberFormat="1" applyFont="1" applyBorder="1"/>
    <xf numFmtId="5" fontId="19" fillId="0" borderId="0" xfId="59" applyNumberFormat="1" applyFont="1" applyFill="1" applyBorder="1"/>
    <xf numFmtId="37" fontId="18" fillId="0" borderId="16" xfId="0" applyFont="1" applyFill="1" applyBorder="1"/>
    <xf numFmtId="10" fontId="25" fillId="0" borderId="0" xfId="99" applyNumberFormat="1" applyFont="1" applyFill="1"/>
    <xf numFmtId="37" fontId="24" fillId="0" borderId="0" xfId="87" applyNumberFormat="1" applyFont="1" applyFill="1" applyBorder="1"/>
    <xf numFmtId="37" fontId="47" fillId="0" borderId="0" xfId="0" applyFont="1" applyBorder="1"/>
    <xf numFmtId="37" fontId="16" fillId="0" borderId="0" xfId="0" applyFont="1" applyBorder="1" applyAlignment="1">
      <alignment horizontal="right"/>
    </xf>
    <xf numFmtId="37" fontId="47" fillId="0" borderId="0" xfId="0" applyFont="1" applyFill="1" applyBorder="1" applyAlignment="1">
      <alignment horizontal="center"/>
    </xf>
    <xf numFmtId="170" fontId="16" fillId="0" borderId="25" xfId="59" applyNumberFormat="1" applyFont="1" applyBorder="1"/>
    <xf numFmtId="5" fontId="18" fillId="0" borderId="0" xfId="55" applyNumberFormat="1" applyFont="1" applyFill="1" applyBorder="1"/>
    <xf numFmtId="168" fontId="16" fillId="0" borderId="0" xfId="98" applyNumberFormat="1" applyFont="1" applyFill="1" applyBorder="1" applyAlignment="1">
      <alignment horizontal="center"/>
    </xf>
    <xf numFmtId="175" fontId="35" fillId="0" borderId="0" xfId="88" applyNumberFormat="1" applyFont="1" applyFill="1" applyBorder="1" applyProtection="1"/>
    <xf numFmtId="10" fontId="0" fillId="0" borderId="0" xfId="98" applyNumberFormat="1" applyFont="1"/>
    <xf numFmtId="10" fontId="22" fillId="0" borderId="0" xfId="98" applyNumberFormat="1" applyFont="1"/>
    <xf numFmtId="168" fontId="5" fillId="0" borderId="0" xfId="98" applyNumberFormat="1" applyFont="1"/>
    <xf numFmtId="37" fontId="25" fillId="0" borderId="0" xfId="90" applyNumberFormat="1" applyFont="1" applyFill="1" applyAlignment="1">
      <alignment horizontal="center"/>
    </xf>
    <xf numFmtId="168" fontId="25" fillId="0" borderId="0" xfId="0" applyNumberFormat="1" applyFont="1" applyFill="1"/>
    <xf numFmtId="17" fontId="25" fillId="0" borderId="0" xfId="0" applyNumberFormat="1" applyFont="1" applyFill="1" applyAlignment="1">
      <alignment horizontal="center"/>
    </xf>
    <xf numFmtId="10" fontId="25" fillId="0" borderId="0" xfId="0" applyNumberFormat="1" applyFont="1" applyFill="1"/>
    <xf numFmtId="14" fontId="5" fillId="0" borderId="0" xfId="90" applyNumberFormat="1" applyFont="1"/>
    <xf numFmtId="10" fontId="9" fillId="0" borderId="0" xfId="98" applyNumberFormat="1" applyFont="1" applyFill="1"/>
    <xf numFmtId="10" fontId="2" fillId="0" borderId="0" xfId="92" applyNumberFormat="1" applyFont="1" applyFill="1" applyBorder="1" applyAlignment="1" applyProtection="1"/>
    <xf numFmtId="168" fontId="13" fillId="0" borderId="0" xfId="92" applyNumberFormat="1" applyFont="1" applyAlignment="1" applyProtection="1"/>
    <xf numFmtId="0" fontId="25" fillId="0" borderId="0" xfId="88" applyFont="1" applyFill="1" applyBorder="1" applyAlignment="1" applyProtection="1">
      <alignment horizontal="left" indent="1"/>
    </xf>
    <xf numFmtId="164" fontId="35" fillId="0" borderId="23" xfId="88" applyNumberFormat="1" applyFont="1" applyFill="1" applyBorder="1" applyProtection="1"/>
    <xf numFmtId="0" fontId="66" fillId="0" borderId="0" xfId="88" applyFont="1" applyFill="1"/>
    <xf numFmtId="0" fontId="5" fillId="0" borderId="0" xfId="88" applyFont="1" applyFill="1" applyBorder="1"/>
    <xf numFmtId="37" fontId="25" fillId="0" borderId="0" xfId="90" applyNumberFormat="1" applyFont="1" applyFill="1" applyBorder="1" applyAlignment="1">
      <alignment horizontal="center"/>
    </xf>
    <xf numFmtId="37" fontId="25" fillId="0" borderId="0" xfId="90" applyNumberFormat="1" applyFont="1" applyFill="1" applyAlignment="1" applyProtection="1"/>
    <xf numFmtId="17" fontId="25" fillId="0" borderId="0" xfId="90" applyNumberFormat="1" applyFont="1" applyFill="1" applyProtection="1"/>
    <xf numFmtId="17" fontId="25" fillId="0" borderId="0" xfId="90" applyNumberFormat="1" applyFont="1" applyFill="1" applyAlignment="1" applyProtection="1">
      <alignment horizontal="center"/>
    </xf>
    <xf numFmtId="164" fontId="9" fillId="0" borderId="0" xfId="88" applyNumberFormat="1" applyFont="1" applyFill="1" applyBorder="1"/>
    <xf numFmtId="0" fontId="24" fillId="0" borderId="0" xfId="88" applyFont="1" applyAlignment="1" applyProtection="1">
      <alignment horizontal="right"/>
    </xf>
    <xf numFmtId="190" fontId="43" fillId="0" borderId="0" xfId="88" applyNumberFormat="1" applyFont="1" applyFill="1" applyBorder="1" applyProtection="1"/>
    <xf numFmtId="0" fontId="24" fillId="0" borderId="0" xfId="88" applyFont="1" applyBorder="1" applyAlignment="1" applyProtection="1">
      <alignment horizontal="right"/>
    </xf>
    <xf numFmtId="0" fontId="24" fillId="0" borderId="0" xfId="88" applyFont="1" applyFill="1" applyBorder="1" applyAlignment="1" applyProtection="1">
      <alignment horizontal="right"/>
    </xf>
    <xf numFmtId="7" fontId="6" fillId="0" borderId="0" xfId="93" applyNumberFormat="1" applyFont="1" applyFill="1"/>
    <xf numFmtId="0" fontId="10" fillId="0" borderId="0" xfId="93" applyFont="1" applyFill="1"/>
    <xf numFmtId="1" fontId="43" fillId="0" borderId="0" xfId="88" applyNumberFormat="1" applyFont="1" applyFill="1" applyBorder="1" applyProtection="1"/>
    <xf numFmtId="0" fontId="7" fillId="0" borderId="0" xfId="88" applyFont="1" applyBorder="1"/>
    <xf numFmtId="37" fontId="71" fillId="0" borderId="0" xfId="90" applyFont="1" applyFill="1" applyAlignment="1">
      <alignment horizontal="right"/>
    </xf>
    <xf numFmtId="166" fontId="73" fillId="0" borderId="0" xfId="90" applyNumberFormat="1" applyFont="1" applyFill="1" applyAlignment="1">
      <alignment horizontal="centerContinuous"/>
    </xf>
    <xf numFmtId="166" fontId="73" fillId="0" borderId="0" xfId="0" applyNumberFormat="1" applyFont="1" applyFill="1" applyAlignment="1">
      <alignment horizontal="centerContinuous"/>
    </xf>
    <xf numFmtId="166" fontId="73" fillId="0" borderId="0" xfId="90" applyNumberFormat="1" applyFont="1" applyFill="1" applyAlignment="1" applyProtection="1">
      <alignment horizontal="centerContinuous"/>
    </xf>
    <xf numFmtId="17" fontId="72" fillId="0" borderId="0" xfId="88" applyNumberFormat="1" applyFont="1" applyFill="1" applyAlignment="1" applyProtection="1">
      <alignment horizontal="center"/>
    </xf>
    <xf numFmtId="166" fontId="74" fillId="0" borderId="0" xfId="90" applyNumberFormat="1" applyFont="1" applyFill="1"/>
    <xf numFmtId="9" fontId="43" fillId="0" borderId="0" xfId="98" applyFont="1" applyFill="1" applyBorder="1" applyProtection="1"/>
    <xf numFmtId="168" fontId="0" fillId="0" borderId="0" xfId="98" applyNumberFormat="1" applyFont="1"/>
    <xf numFmtId="37" fontId="18" fillId="0" borderId="12" xfId="0" applyFont="1" applyFill="1" applyBorder="1"/>
    <xf numFmtId="181" fontId="18" fillId="0" borderId="0" xfId="0" applyNumberFormat="1" applyFont="1" applyBorder="1" applyAlignment="1">
      <alignment horizontal="left"/>
    </xf>
    <xf numFmtId="10" fontId="74" fillId="0" borderId="0" xfId="92" applyFont="1"/>
    <xf numFmtId="5" fontId="13" fillId="0" borderId="0" xfId="92" applyNumberFormat="1" applyFont="1" applyFill="1" applyAlignment="1"/>
    <xf numFmtId="10" fontId="2" fillId="0" borderId="0" xfId="0" applyNumberFormat="1" applyFont="1" applyFill="1" applyAlignment="1" applyProtection="1"/>
    <xf numFmtId="10" fontId="13" fillId="0" borderId="0" xfId="92" applyFont="1" applyFill="1" applyBorder="1" applyAlignment="1" applyProtection="1"/>
    <xf numFmtId="5" fontId="29" fillId="0" borderId="0" xfId="92" applyNumberFormat="1" applyFont="1" applyFill="1" applyBorder="1" applyAlignment="1" applyProtection="1"/>
    <xf numFmtId="0" fontId="24" fillId="0" borderId="0" xfId="88" applyFont="1" applyAlignment="1" applyProtection="1">
      <alignment horizontal="center"/>
    </xf>
    <xf numFmtId="0" fontId="42" fillId="0" borderId="0" xfId="88" applyFont="1" applyFill="1" applyBorder="1" applyAlignment="1" applyProtection="1">
      <alignment horizontal="center" vertical="center" wrapText="1"/>
    </xf>
    <xf numFmtId="37" fontId="18" fillId="0" borderId="16" xfId="0" applyFont="1" applyFill="1" applyBorder="1" applyAlignment="1">
      <alignment horizontal="left"/>
    </xf>
    <xf numFmtId="37" fontId="18" fillId="0" borderId="0" xfId="0" applyFont="1" applyFill="1" applyBorder="1" applyAlignment="1">
      <alignment horizontal="left"/>
    </xf>
    <xf numFmtId="37" fontId="40" fillId="0" borderId="29" xfId="0" applyFont="1" applyFill="1" applyBorder="1" applyAlignment="1">
      <alignment horizontal="left"/>
    </xf>
    <xf numFmtId="37" fontId="40" fillId="0" borderId="15" xfId="0" applyFont="1" applyFill="1" applyBorder="1" applyAlignment="1">
      <alignment horizontal="left"/>
    </xf>
    <xf numFmtId="181" fontId="18" fillId="0" borderId="0" xfId="93" applyNumberFormat="1" applyFont="1" applyFill="1" applyAlignment="1">
      <alignment horizontal="left"/>
    </xf>
  </cellXfs>
  <cellStyles count="11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 4" xfId="108"/>
    <cellStyle name="Comma0" xfId="58"/>
    <cellStyle name="Currency" xfId="59" builtinId="4"/>
    <cellStyle name="Currency 2" xfId="60"/>
    <cellStyle name="Currency 3" xfId="61"/>
    <cellStyle name="Currency 4" xfId="109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 4" xfId="10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Percent 4" xfId="11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MENT%20PROCESSING/Wong%20Matthew/Reports/DailyPaymentTotals_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TotalsByWeek"/>
      <sheetName val="OverallTotals"/>
      <sheetName val="Returns"/>
      <sheetName val="MonthlySummary"/>
      <sheetName val="Amount_Data"/>
      <sheetName val="TemperatureData"/>
      <sheetName val="Inslee Announcements"/>
      <sheetName val="Validation"/>
      <sheetName val="AvgDailyLookup"/>
      <sheetName val="Looku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/>
          </cell>
        </row>
        <row r="2">
          <cell r="A2" t="str">
            <v>Posting Date</v>
          </cell>
          <cell r="B2" t="str">
            <v>Payment Type</v>
          </cell>
          <cell r="C2" t="str">
            <v/>
          </cell>
          <cell r="D2" t="str">
            <v>$</v>
          </cell>
          <cell r="E2" t="str">
            <v>Amount</v>
          </cell>
          <cell r="F2" t="str">
            <v>Count</v>
          </cell>
          <cell r="G2" t="str">
            <v>Day</v>
          </cell>
          <cell r="H2" t="str">
            <v>d</v>
          </cell>
          <cell r="I2" t="str">
            <v>PmtType</v>
          </cell>
          <cell r="J2" t="str">
            <v>Group</v>
          </cell>
          <cell r="K2" t="str">
            <v>AvgCount</v>
          </cell>
          <cell r="L2" t="str">
            <v>AvgAmt</v>
          </cell>
          <cell r="M2" t="str">
            <v>Week</v>
          </cell>
          <cell r="N2" t="str">
            <v>Date</v>
          </cell>
          <cell r="O2" t="str">
            <v>Show</v>
          </cell>
        </row>
        <row r="3">
          <cell r="A3" t="str">
            <v>01/01/2020</v>
          </cell>
        </row>
        <row r="4">
          <cell r="A4" t="str">
            <v>01/01/2020</v>
          </cell>
        </row>
        <row r="5">
          <cell r="A5" t="str">
            <v>01/01/2020</v>
          </cell>
        </row>
        <row r="6">
          <cell r="A6" t="str">
            <v>01/01/2020</v>
          </cell>
        </row>
        <row r="7">
          <cell r="A7" t="str">
            <v>01/02/2020</v>
          </cell>
        </row>
        <row r="8">
          <cell r="A8" t="str">
            <v>01/02/2020</v>
          </cell>
        </row>
        <row r="9">
          <cell r="A9" t="str">
            <v>01/02/2020</v>
          </cell>
        </row>
        <row r="10">
          <cell r="A10" t="str">
            <v>01/02/2020</v>
          </cell>
        </row>
        <row r="11">
          <cell r="A11" t="str">
            <v>01/02/2020</v>
          </cell>
        </row>
        <row r="12">
          <cell r="A12" t="str">
            <v>01/02/2020</v>
          </cell>
        </row>
        <row r="13">
          <cell r="A13" t="str">
            <v>01/02/2020</v>
          </cell>
        </row>
        <row r="14">
          <cell r="A14" t="str">
            <v>01/02/2020</v>
          </cell>
        </row>
        <row r="15">
          <cell r="A15" t="str">
            <v>01/02/2020</v>
          </cell>
        </row>
        <row r="16">
          <cell r="A16" t="str">
            <v>01/02/2020</v>
          </cell>
        </row>
        <row r="17">
          <cell r="A17" t="str">
            <v>01/02/2020</v>
          </cell>
        </row>
        <row r="18">
          <cell r="A18" t="str">
            <v>01/02/2020</v>
          </cell>
        </row>
        <row r="19">
          <cell r="A19" t="str">
            <v>01/02/2020</v>
          </cell>
        </row>
        <row r="20">
          <cell r="A20" t="str">
            <v>01/02/2020</v>
          </cell>
        </row>
        <row r="21">
          <cell r="A21" t="str">
            <v>01/03/2020</v>
          </cell>
        </row>
        <row r="22">
          <cell r="A22" t="str">
            <v>01/03/2020</v>
          </cell>
        </row>
        <row r="23">
          <cell r="A23" t="str">
            <v>01/03/2020</v>
          </cell>
        </row>
        <row r="24">
          <cell r="A24" t="str">
            <v>01/03/2020</v>
          </cell>
        </row>
        <row r="25">
          <cell r="A25" t="str">
            <v>01/03/2020</v>
          </cell>
        </row>
        <row r="26">
          <cell r="A26" t="str">
            <v>01/03/2020</v>
          </cell>
        </row>
        <row r="27">
          <cell r="A27" t="str">
            <v>01/03/2020</v>
          </cell>
        </row>
        <row r="28">
          <cell r="A28" t="str">
            <v>01/03/2020</v>
          </cell>
        </row>
        <row r="29">
          <cell r="A29" t="str">
            <v>01/03/2020</v>
          </cell>
        </row>
        <row r="30">
          <cell r="A30" t="str">
            <v>01/03/2020</v>
          </cell>
        </row>
        <row r="31">
          <cell r="A31" t="str">
            <v>01/03/2020</v>
          </cell>
        </row>
        <row r="32">
          <cell r="A32" t="str">
            <v>01/03/2020</v>
          </cell>
        </row>
        <row r="33">
          <cell r="A33" t="str">
            <v>01/04/2020</v>
          </cell>
        </row>
        <row r="34">
          <cell r="A34" t="str">
            <v>01/04/2020</v>
          </cell>
        </row>
        <row r="35">
          <cell r="A35" t="str">
            <v>01/05/2020</v>
          </cell>
        </row>
        <row r="36">
          <cell r="A36" t="str">
            <v>01/06/2020</v>
          </cell>
        </row>
        <row r="37">
          <cell r="A37" t="str">
            <v>01/06/2020</v>
          </cell>
        </row>
        <row r="38">
          <cell r="A38" t="str">
            <v>01/06/2020</v>
          </cell>
        </row>
        <row r="39">
          <cell r="A39" t="str">
            <v>01/06/2020</v>
          </cell>
        </row>
        <row r="40">
          <cell r="A40" t="str">
            <v>01/06/2020</v>
          </cell>
        </row>
        <row r="41">
          <cell r="A41" t="str">
            <v>01/06/2020</v>
          </cell>
        </row>
        <row r="42">
          <cell r="A42" t="str">
            <v>01/06/2020</v>
          </cell>
        </row>
        <row r="43">
          <cell r="A43" t="str">
            <v>01/06/2020</v>
          </cell>
        </row>
        <row r="44">
          <cell r="A44" t="str">
            <v>01/06/2020</v>
          </cell>
        </row>
        <row r="45">
          <cell r="A45" t="str">
            <v>01/06/2020</v>
          </cell>
        </row>
        <row r="46">
          <cell r="A46" t="str">
            <v>01/06/2020</v>
          </cell>
        </row>
        <row r="47">
          <cell r="A47" t="str">
            <v>01/06/2020</v>
          </cell>
        </row>
        <row r="48">
          <cell r="A48" t="str">
            <v>01/07/2020</v>
          </cell>
        </row>
        <row r="49">
          <cell r="A49" t="str">
            <v>01/07/2020</v>
          </cell>
        </row>
        <row r="50">
          <cell r="A50" t="str">
            <v>01/07/2020</v>
          </cell>
        </row>
        <row r="51">
          <cell r="A51" t="str">
            <v>01/07/2020</v>
          </cell>
        </row>
        <row r="52">
          <cell r="A52" t="str">
            <v>01/07/2020</v>
          </cell>
        </row>
        <row r="53">
          <cell r="A53" t="str">
            <v>01/07/2020</v>
          </cell>
        </row>
        <row r="54">
          <cell r="A54" t="str">
            <v>01/07/2020</v>
          </cell>
        </row>
        <row r="55">
          <cell r="A55" t="str">
            <v>01/07/2020</v>
          </cell>
        </row>
        <row r="56">
          <cell r="A56" t="str">
            <v>01/07/2020</v>
          </cell>
        </row>
        <row r="57">
          <cell r="A57" t="str">
            <v>01/07/2020</v>
          </cell>
        </row>
        <row r="58">
          <cell r="A58" t="str">
            <v>01/07/2020</v>
          </cell>
        </row>
        <row r="59">
          <cell r="A59" t="str">
            <v>01/07/2020</v>
          </cell>
        </row>
        <row r="60">
          <cell r="A60" t="str">
            <v>01/07/2020</v>
          </cell>
        </row>
        <row r="61">
          <cell r="A61" t="str">
            <v>01/08/2020</v>
          </cell>
        </row>
        <row r="62">
          <cell r="A62" t="str">
            <v>01/08/2020</v>
          </cell>
        </row>
        <row r="63">
          <cell r="A63" t="str">
            <v>01/08/2020</v>
          </cell>
        </row>
        <row r="64">
          <cell r="A64" t="str">
            <v>01/08/2020</v>
          </cell>
        </row>
        <row r="65">
          <cell r="A65" t="str">
            <v>01/08/2020</v>
          </cell>
        </row>
        <row r="66">
          <cell r="A66" t="str">
            <v>01/08/2020</v>
          </cell>
        </row>
        <row r="67">
          <cell r="A67" t="str">
            <v>01/08/2020</v>
          </cell>
        </row>
        <row r="68">
          <cell r="A68" t="str">
            <v>01/08/2020</v>
          </cell>
        </row>
        <row r="69">
          <cell r="A69" t="str">
            <v>01/08/2020</v>
          </cell>
        </row>
        <row r="70">
          <cell r="A70" t="str">
            <v>01/08/2020</v>
          </cell>
        </row>
        <row r="71">
          <cell r="A71" t="str">
            <v>01/08/2020</v>
          </cell>
        </row>
        <row r="72">
          <cell r="A72" t="str">
            <v>01/08/2020</v>
          </cell>
        </row>
        <row r="73">
          <cell r="A73" t="str">
            <v>01/08/2020</v>
          </cell>
        </row>
        <row r="74">
          <cell r="A74" t="str">
            <v>01/09/2020</v>
          </cell>
        </row>
        <row r="75">
          <cell r="A75" t="str">
            <v>01/09/2020</v>
          </cell>
        </row>
        <row r="76">
          <cell r="A76" t="str">
            <v>01/09/2020</v>
          </cell>
        </row>
        <row r="77">
          <cell r="A77" t="str">
            <v>01/09/2020</v>
          </cell>
        </row>
        <row r="78">
          <cell r="A78" t="str">
            <v>01/09/2020</v>
          </cell>
        </row>
        <row r="79">
          <cell r="A79" t="str">
            <v>01/09/2020</v>
          </cell>
        </row>
        <row r="80">
          <cell r="A80" t="str">
            <v>01/09/2020</v>
          </cell>
        </row>
        <row r="81">
          <cell r="A81" t="str">
            <v>01/09/2020</v>
          </cell>
        </row>
        <row r="82">
          <cell r="A82" t="str">
            <v>01/09/2020</v>
          </cell>
        </row>
        <row r="83">
          <cell r="A83" t="str">
            <v>01/09/2020</v>
          </cell>
        </row>
        <row r="84">
          <cell r="A84" t="str">
            <v>01/09/2020</v>
          </cell>
        </row>
        <row r="85">
          <cell r="A85" t="str">
            <v>01/09/2020</v>
          </cell>
        </row>
        <row r="86">
          <cell r="A86" t="str">
            <v>01/09/2020</v>
          </cell>
        </row>
        <row r="87">
          <cell r="A87" t="str">
            <v>01/10/2020</v>
          </cell>
        </row>
        <row r="88">
          <cell r="A88" t="str">
            <v>01/10/2020</v>
          </cell>
        </row>
        <row r="89">
          <cell r="A89" t="str">
            <v>01/10/2020</v>
          </cell>
        </row>
        <row r="90">
          <cell r="A90" t="str">
            <v>01/10/2020</v>
          </cell>
        </row>
        <row r="91">
          <cell r="A91" t="str">
            <v>01/10/2020</v>
          </cell>
        </row>
        <row r="92">
          <cell r="A92" t="str">
            <v>01/10/2020</v>
          </cell>
        </row>
        <row r="93">
          <cell r="A93" t="str">
            <v>01/10/2020</v>
          </cell>
        </row>
        <row r="94">
          <cell r="A94" t="str">
            <v>01/10/2020</v>
          </cell>
        </row>
        <row r="95">
          <cell r="A95" t="str">
            <v>01/10/2020</v>
          </cell>
        </row>
        <row r="96">
          <cell r="A96" t="str">
            <v>01/10/2020</v>
          </cell>
        </row>
        <row r="97">
          <cell r="A97" t="str">
            <v>01/10/2020</v>
          </cell>
        </row>
        <row r="98">
          <cell r="A98" t="str">
            <v>01/10/2020</v>
          </cell>
        </row>
        <row r="99">
          <cell r="A99" t="str">
            <v>01/10/2020</v>
          </cell>
        </row>
        <row r="100">
          <cell r="A100" t="str">
            <v>01/10/2020</v>
          </cell>
        </row>
        <row r="101">
          <cell r="A101" t="str">
            <v>01/11/2020</v>
          </cell>
        </row>
        <row r="102">
          <cell r="A102" t="str">
            <v>01/11/2020</v>
          </cell>
        </row>
        <row r="103">
          <cell r="A103" t="str">
            <v>01/11/2020</v>
          </cell>
        </row>
        <row r="104">
          <cell r="A104" t="str">
            <v>01/12/2020</v>
          </cell>
        </row>
        <row r="105">
          <cell r="A105" t="str">
            <v>01/13/2020</v>
          </cell>
        </row>
        <row r="106">
          <cell r="A106" t="str">
            <v>01/13/2020</v>
          </cell>
        </row>
        <row r="107">
          <cell r="A107" t="str">
            <v>01/13/2020</v>
          </cell>
        </row>
        <row r="108">
          <cell r="A108" t="str">
            <v>01/13/2020</v>
          </cell>
        </row>
        <row r="109">
          <cell r="A109" t="str">
            <v>01/13/2020</v>
          </cell>
        </row>
        <row r="110">
          <cell r="A110" t="str">
            <v>01/13/2020</v>
          </cell>
        </row>
        <row r="111">
          <cell r="A111" t="str">
            <v>01/13/2020</v>
          </cell>
        </row>
        <row r="112">
          <cell r="A112" t="str">
            <v>01/13/2020</v>
          </cell>
        </row>
        <row r="113">
          <cell r="A113" t="str">
            <v>01/13/2020</v>
          </cell>
        </row>
        <row r="114">
          <cell r="A114" t="str">
            <v>01/14/2020</v>
          </cell>
        </row>
        <row r="115">
          <cell r="A115" t="str">
            <v>01/14/2020</v>
          </cell>
        </row>
        <row r="116">
          <cell r="A116" t="str">
            <v>01/14/2020</v>
          </cell>
        </row>
        <row r="117">
          <cell r="A117" t="str">
            <v>01/14/2020</v>
          </cell>
        </row>
        <row r="118">
          <cell r="A118" t="str">
            <v>01/14/2020</v>
          </cell>
        </row>
        <row r="119">
          <cell r="A119" t="str">
            <v>01/14/2020</v>
          </cell>
        </row>
        <row r="120">
          <cell r="A120" t="str">
            <v>01/14/2020</v>
          </cell>
        </row>
        <row r="121">
          <cell r="A121" t="str">
            <v>01/14/2020</v>
          </cell>
        </row>
        <row r="122">
          <cell r="A122" t="str">
            <v>01/14/2020</v>
          </cell>
        </row>
        <row r="123">
          <cell r="A123" t="str">
            <v>01/14/2020</v>
          </cell>
        </row>
        <row r="124">
          <cell r="A124" t="str">
            <v>01/14/2020</v>
          </cell>
        </row>
        <row r="125">
          <cell r="A125" t="str">
            <v>01/14/2020</v>
          </cell>
        </row>
        <row r="126">
          <cell r="A126" t="str">
            <v>01/15/2020</v>
          </cell>
        </row>
        <row r="127">
          <cell r="A127" t="str">
            <v>01/15/2020</v>
          </cell>
        </row>
        <row r="128">
          <cell r="A128" t="str">
            <v>01/15/2020</v>
          </cell>
        </row>
        <row r="129">
          <cell r="A129" t="str">
            <v>01/15/2020</v>
          </cell>
        </row>
        <row r="130">
          <cell r="A130" t="str">
            <v>01/15/2020</v>
          </cell>
        </row>
        <row r="131">
          <cell r="A131" t="str">
            <v>01/15/2020</v>
          </cell>
        </row>
        <row r="132">
          <cell r="A132" t="str">
            <v>01/15/2020</v>
          </cell>
        </row>
        <row r="133">
          <cell r="A133" t="str">
            <v>01/15/2020</v>
          </cell>
        </row>
        <row r="134">
          <cell r="A134" t="str">
            <v>01/15/2020</v>
          </cell>
        </row>
        <row r="135">
          <cell r="A135" t="str">
            <v>01/15/2020</v>
          </cell>
        </row>
        <row r="136">
          <cell r="A136" t="str">
            <v>01/16/2020</v>
          </cell>
        </row>
        <row r="137">
          <cell r="A137" t="str">
            <v>01/16/2020</v>
          </cell>
        </row>
        <row r="138">
          <cell r="A138" t="str">
            <v>01/16/2020</v>
          </cell>
        </row>
        <row r="139">
          <cell r="A139" t="str">
            <v>01/16/2020</v>
          </cell>
        </row>
        <row r="140">
          <cell r="A140" t="str">
            <v>01/16/2020</v>
          </cell>
        </row>
        <row r="141">
          <cell r="A141" t="str">
            <v>01/16/2020</v>
          </cell>
        </row>
        <row r="142">
          <cell r="A142" t="str">
            <v>01/16/2020</v>
          </cell>
        </row>
        <row r="143">
          <cell r="A143" t="str">
            <v>01/16/2020</v>
          </cell>
        </row>
        <row r="144">
          <cell r="A144" t="str">
            <v>01/16/2020</v>
          </cell>
        </row>
        <row r="145">
          <cell r="A145" t="str">
            <v>01/16/2020</v>
          </cell>
        </row>
        <row r="146">
          <cell r="A146" t="str">
            <v>01/16/2020</v>
          </cell>
        </row>
        <row r="147">
          <cell r="A147" t="str">
            <v>01/16/2020</v>
          </cell>
        </row>
        <row r="148">
          <cell r="A148" t="str">
            <v>01/17/2020</v>
          </cell>
        </row>
        <row r="149">
          <cell r="A149" t="str">
            <v>01/17/2020</v>
          </cell>
        </row>
        <row r="150">
          <cell r="A150" t="str">
            <v>01/17/2020</v>
          </cell>
        </row>
        <row r="151">
          <cell r="A151" t="str">
            <v>01/17/2020</v>
          </cell>
        </row>
        <row r="152">
          <cell r="A152" t="str">
            <v>01/17/2020</v>
          </cell>
        </row>
        <row r="153">
          <cell r="A153" t="str">
            <v>01/17/2020</v>
          </cell>
        </row>
        <row r="154">
          <cell r="A154" t="str">
            <v>01/17/2020</v>
          </cell>
        </row>
        <row r="155">
          <cell r="A155" t="str">
            <v>01/17/2020</v>
          </cell>
        </row>
        <row r="156">
          <cell r="A156" t="str">
            <v>01/17/2020</v>
          </cell>
        </row>
        <row r="157">
          <cell r="A157" t="str">
            <v>01/17/2020</v>
          </cell>
        </row>
        <row r="158">
          <cell r="A158" t="str">
            <v>01/17/2020</v>
          </cell>
        </row>
        <row r="159">
          <cell r="A159" t="str">
            <v>01/17/2020</v>
          </cell>
        </row>
        <row r="160">
          <cell r="A160" t="str">
            <v>01/18/2020</v>
          </cell>
        </row>
        <row r="161">
          <cell r="A161" t="str">
            <v>01/18/2020</v>
          </cell>
        </row>
        <row r="162">
          <cell r="A162" t="str">
            <v>01/18/2020</v>
          </cell>
        </row>
        <row r="163">
          <cell r="A163" t="str">
            <v>01/19/2020</v>
          </cell>
        </row>
        <row r="164">
          <cell r="A164" t="str">
            <v>01/20/2020</v>
          </cell>
        </row>
        <row r="165">
          <cell r="A165" t="str">
            <v>01/20/2020</v>
          </cell>
        </row>
        <row r="166">
          <cell r="A166" t="str">
            <v>01/20/2020</v>
          </cell>
        </row>
        <row r="167">
          <cell r="A167" t="str">
            <v>01/21/2020</v>
          </cell>
        </row>
        <row r="168">
          <cell r="A168" t="str">
            <v>01/21/2020</v>
          </cell>
        </row>
        <row r="169">
          <cell r="A169" t="str">
            <v>01/21/2020</v>
          </cell>
        </row>
        <row r="170">
          <cell r="A170" t="str">
            <v>01/21/2020</v>
          </cell>
        </row>
        <row r="171">
          <cell r="A171" t="str">
            <v>01/21/2020</v>
          </cell>
        </row>
        <row r="172">
          <cell r="A172" t="str">
            <v>01/21/2020</v>
          </cell>
        </row>
        <row r="173">
          <cell r="A173" t="str">
            <v>01/21/2020</v>
          </cell>
        </row>
        <row r="174">
          <cell r="A174" t="str">
            <v>01/21/2020</v>
          </cell>
        </row>
        <row r="175">
          <cell r="A175" t="str">
            <v>01/21/2020</v>
          </cell>
        </row>
        <row r="176">
          <cell r="A176" t="str">
            <v>01/21/2020</v>
          </cell>
        </row>
        <row r="177">
          <cell r="A177" t="str">
            <v>01/21/2020</v>
          </cell>
        </row>
        <row r="178">
          <cell r="A178" t="str">
            <v>01/21/2020</v>
          </cell>
        </row>
        <row r="179">
          <cell r="A179" t="str">
            <v>01/22/2020</v>
          </cell>
        </row>
        <row r="180">
          <cell r="A180" t="str">
            <v>01/22/2020</v>
          </cell>
        </row>
        <row r="181">
          <cell r="A181" t="str">
            <v>01/22/2020</v>
          </cell>
        </row>
        <row r="182">
          <cell r="A182" t="str">
            <v>01/22/2020</v>
          </cell>
        </row>
        <row r="183">
          <cell r="A183" t="str">
            <v>01/22/2020</v>
          </cell>
        </row>
        <row r="184">
          <cell r="A184" t="str">
            <v>01/22/2020</v>
          </cell>
        </row>
        <row r="185">
          <cell r="A185" t="str">
            <v>01/22/2020</v>
          </cell>
        </row>
        <row r="186">
          <cell r="A186" t="str">
            <v>01/22/2020</v>
          </cell>
        </row>
        <row r="187">
          <cell r="A187" t="str">
            <v>01/22/2020</v>
          </cell>
        </row>
        <row r="188">
          <cell r="A188" t="str">
            <v>01/22/2020</v>
          </cell>
        </row>
        <row r="189">
          <cell r="A189" t="str">
            <v>01/22/2020</v>
          </cell>
        </row>
        <row r="190">
          <cell r="A190" t="str">
            <v>01/22/2020</v>
          </cell>
        </row>
        <row r="191">
          <cell r="A191" t="str">
            <v>01/23/2020</v>
          </cell>
        </row>
        <row r="192">
          <cell r="A192" t="str">
            <v>01/23/2020</v>
          </cell>
        </row>
        <row r="193">
          <cell r="A193" t="str">
            <v>01/23/2020</v>
          </cell>
        </row>
        <row r="194">
          <cell r="A194" t="str">
            <v>01/23/2020</v>
          </cell>
        </row>
        <row r="195">
          <cell r="A195" t="str">
            <v>01/23/2020</v>
          </cell>
        </row>
        <row r="196">
          <cell r="A196" t="str">
            <v>01/23/2020</v>
          </cell>
        </row>
        <row r="197">
          <cell r="A197" t="str">
            <v>01/23/2020</v>
          </cell>
        </row>
        <row r="198">
          <cell r="A198" t="str">
            <v>01/23/2020</v>
          </cell>
        </row>
        <row r="199">
          <cell r="A199" t="str">
            <v>01/23/2020</v>
          </cell>
        </row>
        <row r="200">
          <cell r="A200" t="str">
            <v>01/23/2020</v>
          </cell>
        </row>
        <row r="201">
          <cell r="A201" t="str">
            <v>01/23/2020</v>
          </cell>
        </row>
        <row r="202">
          <cell r="A202" t="str">
            <v>01/23/2020</v>
          </cell>
        </row>
        <row r="203">
          <cell r="A203" t="str">
            <v>01/24/2020</v>
          </cell>
        </row>
        <row r="204">
          <cell r="A204" t="str">
            <v>01/24/2020</v>
          </cell>
        </row>
        <row r="205">
          <cell r="A205" t="str">
            <v>01/24/2020</v>
          </cell>
        </row>
        <row r="206">
          <cell r="A206" t="str">
            <v>01/24/2020</v>
          </cell>
        </row>
        <row r="207">
          <cell r="A207" t="str">
            <v>01/24/2020</v>
          </cell>
        </row>
        <row r="208">
          <cell r="A208" t="str">
            <v>01/24/2020</v>
          </cell>
        </row>
        <row r="209">
          <cell r="A209" t="str">
            <v>01/24/2020</v>
          </cell>
        </row>
        <row r="210">
          <cell r="A210" t="str">
            <v>01/24/2020</v>
          </cell>
        </row>
        <row r="211">
          <cell r="A211" t="str">
            <v>01/24/2020</v>
          </cell>
        </row>
        <row r="212">
          <cell r="A212" t="str">
            <v>01/24/2020</v>
          </cell>
        </row>
        <row r="213">
          <cell r="A213" t="str">
            <v>01/24/2020</v>
          </cell>
        </row>
        <row r="214">
          <cell r="A214" t="str">
            <v>01/24/2020</v>
          </cell>
        </row>
        <row r="215">
          <cell r="A215" t="str">
            <v>01/25/2020</v>
          </cell>
        </row>
        <row r="216">
          <cell r="A216" t="str">
            <v>01/25/2020</v>
          </cell>
        </row>
        <row r="217">
          <cell r="A217" t="str">
            <v>01/26/2020</v>
          </cell>
        </row>
        <row r="218">
          <cell r="A218" t="str">
            <v>01/27/2020</v>
          </cell>
        </row>
        <row r="219">
          <cell r="A219" t="str">
            <v>01/27/2020</v>
          </cell>
        </row>
        <row r="220">
          <cell r="A220" t="str">
            <v>01/27/2020</v>
          </cell>
        </row>
        <row r="221">
          <cell r="A221" t="str">
            <v>01/27/2020</v>
          </cell>
        </row>
        <row r="222">
          <cell r="A222" t="str">
            <v>01/27/2020</v>
          </cell>
        </row>
        <row r="223">
          <cell r="A223" t="str">
            <v>01/27/2020</v>
          </cell>
        </row>
        <row r="224">
          <cell r="A224" t="str">
            <v>01/27/2020</v>
          </cell>
        </row>
        <row r="225">
          <cell r="A225" t="str">
            <v>01/27/2020</v>
          </cell>
        </row>
        <row r="226">
          <cell r="A226" t="str">
            <v>01/27/2020</v>
          </cell>
        </row>
        <row r="227">
          <cell r="A227" t="str">
            <v>01/27/2020</v>
          </cell>
        </row>
        <row r="228">
          <cell r="A228" t="str">
            <v>01/27/2020</v>
          </cell>
        </row>
        <row r="229">
          <cell r="A229" t="str">
            <v>01/27/2020</v>
          </cell>
        </row>
        <row r="230">
          <cell r="A230" t="str">
            <v>01/28/2020</v>
          </cell>
        </row>
        <row r="231">
          <cell r="A231" t="str">
            <v>01/28/2020</v>
          </cell>
        </row>
        <row r="232">
          <cell r="A232" t="str">
            <v>01/28/2020</v>
          </cell>
        </row>
        <row r="233">
          <cell r="A233" t="str">
            <v>01/28/2020</v>
          </cell>
        </row>
        <row r="234">
          <cell r="A234" t="str">
            <v>01/28/2020</v>
          </cell>
        </row>
        <row r="235">
          <cell r="A235" t="str">
            <v>01/28/2020</v>
          </cell>
        </row>
        <row r="236">
          <cell r="A236" t="str">
            <v>01/28/2020</v>
          </cell>
        </row>
        <row r="237">
          <cell r="A237" t="str">
            <v>01/28/2020</v>
          </cell>
        </row>
        <row r="238">
          <cell r="A238" t="str">
            <v>01/28/2020</v>
          </cell>
        </row>
        <row r="239">
          <cell r="A239" t="str">
            <v>01/28/2020</v>
          </cell>
        </row>
        <row r="240">
          <cell r="A240" t="str">
            <v>01/28/2020</v>
          </cell>
        </row>
        <row r="241">
          <cell r="A241" t="str">
            <v>01/29/2020</v>
          </cell>
        </row>
        <row r="242">
          <cell r="A242" t="str">
            <v>01/29/2020</v>
          </cell>
        </row>
        <row r="243">
          <cell r="A243" t="str">
            <v>01/29/2020</v>
          </cell>
        </row>
        <row r="244">
          <cell r="A244" t="str">
            <v>01/29/2020</v>
          </cell>
        </row>
        <row r="245">
          <cell r="A245" t="str">
            <v>01/29/2020</v>
          </cell>
        </row>
        <row r="246">
          <cell r="A246" t="str">
            <v>01/29/2020</v>
          </cell>
        </row>
        <row r="247">
          <cell r="A247" t="str">
            <v>01/29/2020</v>
          </cell>
        </row>
        <row r="248">
          <cell r="A248" t="str">
            <v>01/29/2020</v>
          </cell>
        </row>
        <row r="249">
          <cell r="A249" t="str">
            <v>01/29/2020</v>
          </cell>
        </row>
        <row r="250">
          <cell r="A250" t="str">
            <v>01/29/2020</v>
          </cell>
        </row>
        <row r="251">
          <cell r="A251" t="str">
            <v>01/29/2020</v>
          </cell>
        </row>
        <row r="252">
          <cell r="A252" t="str">
            <v>01/29/2020</v>
          </cell>
        </row>
        <row r="253">
          <cell r="A253" t="str">
            <v>01/29/2020</v>
          </cell>
        </row>
        <row r="254">
          <cell r="A254" t="str">
            <v>01/30/2020</v>
          </cell>
        </row>
        <row r="255">
          <cell r="A255" t="str">
            <v>01/30/2020</v>
          </cell>
        </row>
        <row r="256">
          <cell r="A256" t="str">
            <v>01/30/2020</v>
          </cell>
        </row>
        <row r="257">
          <cell r="A257" t="str">
            <v>01/30/2020</v>
          </cell>
        </row>
        <row r="258">
          <cell r="A258" t="str">
            <v>01/30/2020</v>
          </cell>
        </row>
        <row r="259">
          <cell r="A259" t="str">
            <v>01/30/2020</v>
          </cell>
        </row>
        <row r="260">
          <cell r="A260" t="str">
            <v>01/30/2020</v>
          </cell>
        </row>
        <row r="261">
          <cell r="A261" t="str">
            <v>01/30/2020</v>
          </cell>
        </row>
        <row r="262">
          <cell r="A262" t="str">
            <v>01/30/2020</v>
          </cell>
        </row>
        <row r="263">
          <cell r="A263" t="str">
            <v>01/30/2020</v>
          </cell>
        </row>
        <row r="264">
          <cell r="A264" t="str">
            <v>01/30/2020</v>
          </cell>
        </row>
        <row r="265">
          <cell r="A265" t="str">
            <v>01/30/2020</v>
          </cell>
        </row>
        <row r="266">
          <cell r="A266" t="str">
            <v>01/31/2020</v>
          </cell>
        </row>
        <row r="267">
          <cell r="A267" t="str">
            <v>01/31/2020</v>
          </cell>
        </row>
        <row r="268">
          <cell r="A268" t="str">
            <v>01/31/2020</v>
          </cell>
        </row>
        <row r="269">
          <cell r="A269" t="str">
            <v>01/31/2020</v>
          </cell>
        </row>
        <row r="270">
          <cell r="A270" t="str">
            <v>01/31/2020</v>
          </cell>
        </row>
        <row r="271">
          <cell r="A271" t="str">
            <v>01/31/2020</v>
          </cell>
        </row>
        <row r="272">
          <cell r="A272" t="str">
            <v>01/31/2020</v>
          </cell>
        </row>
        <row r="273">
          <cell r="A273" t="str">
            <v>01/31/2020</v>
          </cell>
        </row>
        <row r="274">
          <cell r="A274" t="str">
            <v>01/31/2020</v>
          </cell>
        </row>
        <row r="275">
          <cell r="A275" t="str">
            <v>01/31/2020</v>
          </cell>
        </row>
        <row r="276">
          <cell r="A276" t="str">
            <v>01/31/2020</v>
          </cell>
        </row>
        <row r="277">
          <cell r="A277" t="str">
            <v>01/31/2020</v>
          </cell>
        </row>
        <row r="278">
          <cell r="A278" t="str">
            <v>02/01/2020</v>
          </cell>
        </row>
        <row r="279">
          <cell r="A279" t="str">
            <v>02/01/2020</v>
          </cell>
        </row>
        <row r="280">
          <cell r="A280" t="str">
            <v>02/01/2020</v>
          </cell>
        </row>
        <row r="281">
          <cell r="A281" t="str">
            <v>02/01/2020</v>
          </cell>
        </row>
        <row r="282">
          <cell r="A282" t="str">
            <v>02/02/2020</v>
          </cell>
        </row>
        <row r="283">
          <cell r="A283" t="str">
            <v>02/03/2020</v>
          </cell>
        </row>
        <row r="284">
          <cell r="A284" t="str">
            <v>02/03/2020</v>
          </cell>
        </row>
        <row r="285">
          <cell r="A285" t="str">
            <v>02/03/2020</v>
          </cell>
        </row>
        <row r="286">
          <cell r="A286" t="str">
            <v>02/03/2020</v>
          </cell>
        </row>
        <row r="287">
          <cell r="A287" t="str">
            <v>02/03/2020</v>
          </cell>
        </row>
        <row r="288">
          <cell r="A288" t="str">
            <v>02/03/2020</v>
          </cell>
        </row>
        <row r="289">
          <cell r="A289" t="str">
            <v>02/03/2020</v>
          </cell>
        </row>
        <row r="290">
          <cell r="A290" t="str">
            <v>02/03/2020</v>
          </cell>
        </row>
        <row r="291">
          <cell r="A291" t="str">
            <v>02/03/2020</v>
          </cell>
        </row>
        <row r="292">
          <cell r="A292" t="str">
            <v>02/03/2020</v>
          </cell>
        </row>
        <row r="293">
          <cell r="A293" t="str">
            <v>02/03/2020</v>
          </cell>
        </row>
        <row r="294">
          <cell r="A294" t="str">
            <v>02/03/2020</v>
          </cell>
        </row>
        <row r="295">
          <cell r="A295" t="str">
            <v>02/03/2020</v>
          </cell>
        </row>
        <row r="296">
          <cell r="A296" t="str">
            <v>02/04/2020</v>
          </cell>
        </row>
        <row r="297">
          <cell r="A297" t="str">
            <v>02/04/2020</v>
          </cell>
        </row>
        <row r="298">
          <cell r="A298" t="str">
            <v>02/04/2020</v>
          </cell>
        </row>
        <row r="299">
          <cell r="A299" t="str">
            <v>02/04/2020</v>
          </cell>
        </row>
        <row r="300">
          <cell r="A300" t="str">
            <v>02/04/2020</v>
          </cell>
        </row>
        <row r="301">
          <cell r="A301" t="str">
            <v>02/04/2020</v>
          </cell>
        </row>
        <row r="302">
          <cell r="A302" t="str">
            <v>02/04/2020</v>
          </cell>
        </row>
        <row r="303">
          <cell r="A303" t="str">
            <v>02/04/2020</v>
          </cell>
        </row>
        <row r="304">
          <cell r="A304" t="str">
            <v>02/04/2020</v>
          </cell>
        </row>
        <row r="305">
          <cell r="A305" t="str">
            <v>02/04/2020</v>
          </cell>
        </row>
        <row r="306">
          <cell r="A306" t="str">
            <v>02/04/2020</v>
          </cell>
        </row>
        <row r="307">
          <cell r="A307" t="str">
            <v>02/04/2020</v>
          </cell>
        </row>
        <row r="308">
          <cell r="A308" t="str">
            <v>02/04/2020</v>
          </cell>
        </row>
        <row r="309">
          <cell r="A309" t="str">
            <v>02/05/2020</v>
          </cell>
        </row>
        <row r="310">
          <cell r="A310" t="str">
            <v>02/05/2020</v>
          </cell>
        </row>
        <row r="311">
          <cell r="A311" t="str">
            <v>02/05/2020</v>
          </cell>
        </row>
        <row r="312">
          <cell r="A312" t="str">
            <v>02/05/2020</v>
          </cell>
        </row>
        <row r="313">
          <cell r="A313" t="str">
            <v>02/05/2020</v>
          </cell>
        </row>
        <row r="314">
          <cell r="A314" t="str">
            <v>02/05/2020</v>
          </cell>
        </row>
        <row r="315">
          <cell r="A315" t="str">
            <v>02/05/2020</v>
          </cell>
        </row>
        <row r="316">
          <cell r="A316" t="str">
            <v>02/05/2020</v>
          </cell>
        </row>
        <row r="317">
          <cell r="A317" t="str">
            <v>02/05/2020</v>
          </cell>
        </row>
        <row r="318">
          <cell r="A318" t="str">
            <v>02/05/2020</v>
          </cell>
        </row>
        <row r="319">
          <cell r="A319" t="str">
            <v>02/05/2020</v>
          </cell>
        </row>
        <row r="320">
          <cell r="A320" t="str">
            <v>02/06/2020</v>
          </cell>
        </row>
        <row r="321">
          <cell r="A321" t="str">
            <v>02/06/2020</v>
          </cell>
        </row>
        <row r="322">
          <cell r="A322" t="str">
            <v>02/06/2020</v>
          </cell>
        </row>
        <row r="323">
          <cell r="A323" t="str">
            <v>02/06/2020</v>
          </cell>
        </row>
        <row r="324">
          <cell r="A324" t="str">
            <v>02/06/2020</v>
          </cell>
        </row>
        <row r="325">
          <cell r="A325" t="str">
            <v>02/06/2020</v>
          </cell>
        </row>
        <row r="326">
          <cell r="A326" t="str">
            <v>02/06/2020</v>
          </cell>
        </row>
        <row r="327">
          <cell r="A327" t="str">
            <v>02/06/2020</v>
          </cell>
        </row>
        <row r="328">
          <cell r="A328" t="str">
            <v>02/06/2020</v>
          </cell>
        </row>
        <row r="329">
          <cell r="A329" t="str">
            <v>02/06/2020</v>
          </cell>
        </row>
        <row r="330">
          <cell r="A330" t="str">
            <v>02/06/2020</v>
          </cell>
        </row>
        <row r="331">
          <cell r="A331" t="str">
            <v>02/06/2020</v>
          </cell>
        </row>
        <row r="332">
          <cell r="A332" t="str">
            <v>02/06/2020</v>
          </cell>
        </row>
        <row r="333">
          <cell r="A333" t="str">
            <v>02/07/2020</v>
          </cell>
        </row>
        <row r="334">
          <cell r="A334" t="str">
            <v>02/07/2020</v>
          </cell>
        </row>
        <row r="335">
          <cell r="A335" t="str">
            <v>02/07/2020</v>
          </cell>
        </row>
        <row r="336">
          <cell r="A336" t="str">
            <v>02/07/2020</v>
          </cell>
        </row>
        <row r="337">
          <cell r="A337" t="str">
            <v>02/07/2020</v>
          </cell>
        </row>
        <row r="338">
          <cell r="A338" t="str">
            <v>02/07/2020</v>
          </cell>
        </row>
        <row r="339">
          <cell r="A339" t="str">
            <v>02/07/2020</v>
          </cell>
        </row>
        <row r="340">
          <cell r="A340" t="str">
            <v>02/07/2020</v>
          </cell>
        </row>
        <row r="341">
          <cell r="A341" t="str">
            <v>02/07/2020</v>
          </cell>
        </row>
        <row r="342">
          <cell r="A342" t="str">
            <v>02/07/2020</v>
          </cell>
        </row>
        <row r="343">
          <cell r="A343" t="str">
            <v>02/07/2020</v>
          </cell>
        </row>
        <row r="344">
          <cell r="A344" t="str">
            <v>02/07/2020</v>
          </cell>
        </row>
        <row r="345">
          <cell r="A345" t="str">
            <v>02/07/2020</v>
          </cell>
        </row>
        <row r="346">
          <cell r="A346" t="str">
            <v>02/08/2020</v>
          </cell>
        </row>
        <row r="347">
          <cell r="A347" t="str">
            <v>02/08/2020</v>
          </cell>
        </row>
        <row r="348">
          <cell r="A348" t="str">
            <v>02/08/2020</v>
          </cell>
        </row>
        <row r="349">
          <cell r="A349" t="str">
            <v>02/09/2020</v>
          </cell>
        </row>
        <row r="350">
          <cell r="A350" t="str">
            <v>02/10/2020</v>
          </cell>
        </row>
        <row r="351">
          <cell r="A351" t="str">
            <v>02/10/2020</v>
          </cell>
        </row>
        <row r="352">
          <cell r="A352" t="str">
            <v>02/10/2020</v>
          </cell>
        </row>
        <row r="353">
          <cell r="A353" t="str">
            <v>02/10/2020</v>
          </cell>
        </row>
        <row r="354">
          <cell r="A354" t="str">
            <v>02/10/2020</v>
          </cell>
        </row>
        <row r="355">
          <cell r="A355" t="str">
            <v>02/10/2020</v>
          </cell>
        </row>
        <row r="356">
          <cell r="A356" t="str">
            <v>02/10/2020</v>
          </cell>
        </row>
        <row r="357">
          <cell r="A357" t="str">
            <v>02/10/2020</v>
          </cell>
        </row>
        <row r="358">
          <cell r="A358" t="str">
            <v>02/10/2020</v>
          </cell>
        </row>
        <row r="359">
          <cell r="A359" t="str">
            <v>02/10/2020</v>
          </cell>
        </row>
        <row r="360">
          <cell r="A360" t="str">
            <v>02/10/2020</v>
          </cell>
        </row>
        <row r="361">
          <cell r="A361" t="str">
            <v>02/10/2020</v>
          </cell>
        </row>
        <row r="362">
          <cell r="A362" t="str">
            <v>02/10/2020</v>
          </cell>
        </row>
        <row r="363">
          <cell r="A363" t="str">
            <v>02/11/2020</v>
          </cell>
        </row>
        <row r="364">
          <cell r="A364" t="str">
            <v>02/11/2020</v>
          </cell>
        </row>
        <row r="365">
          <cell r="A365" t="str">
            <v>02/11/2020</v>
          </cell>
        </row>
        <row r="366">
          <cell r="A366" t="str">
            <v>02/11/2020</v>
          </cell>
        </row>
        <row r="367">
          <cell r="A367" t="str">
            <v>02/11/2020</v>
          </cell>
        </row>
        <row r="368">
          <cell r="A368" t="str">
            <v>02/11/2020</v>
          </cell>
        </row>
        <row r="369">
          <cell r="A369" t="str">
            <v>02/11/2020</v>
          </cell>
        </row>
        <row r="370">
          <cell r="A370" t="str">
            <v>02/11/2020</v>
          </cell>
        </row>
        <row r="371">
          <cell r="A371" t="str">
            <v>02/11/2020</v>
          </cell>
        </row>
        <row r="372">
          <cell r="A372" t="str">
            <v>02/11/2020</v>
          </cell>
        </row>
        <row r="373">
          <cell r="A373" t="str">
            <v>02/11/2020</v>
          </cell>
        </row>
        <row r="374">
          <cell r="A374" t="str">
            <v>02/11/2020</v>
          </cell>
        </row>
        <row r="375">
          <cell r="A375" t="str">
            <v>02/11/2020</v>
          </cell>
        </row>
        <row r="376">
          <cell r="A376" t="str">
            <v>02/12/2020</v>
          </cell>
        </row>
        <row r="377">
          <cell r="A377" t="str">
            <v>02/12/2020</v>
          </cell>
        </row>
        <row r="378">
          <cell r="A378" t="str">
            <v>02/12/2020</v>
          </cell>
        </row>
        <row r="379">
          <cell r="A379" t="str">
            <v>02/12/2020</v>
          </cell>
        </row>
        <row r="380">
          <cell r="A380" t="str">
            <v>02/12/2020</v>
          </cell>
        </row>
        <row r="381">
          <cell r="A381" t="str">
            <v>02/12/2020</v>
          </cell>
        </row>
        <row r="382">
          <cell r="A382" t="str">
            <v>02/12/2020</v>
          </cell>
        </row>
        <row r="383">
          <cell r="A383" t="str">
            <v>02/12/2020</v>
          </cell>
        </row>
        <row r="384">
          <cell r="A384" t="str">
            <v>02/12/2020</v>
          </cell>
        </row>
        <row r="385">
          <cell r="A385" t="str">
            <v>02/12/2020</v>
          </cell>
        </row>
        <row r="386">
          <cell r="A386" t="str">
            <v>02/12/2020</v>
          </cell>
        </row>
        <row r="387">
          <cell r="A387" t="str">
            <v>02/12/2020</v>
          </cell>
        </row>
        <row r="388">
          <cell r="A388" t="str">
            <v>02/12/2020</v>
          </cell>
        </row>
        <row r="389">
          <cell r="A389" t="str">
            <v>02/12/2020</v>
          </cell>
        </row>
        <row r="390">
          <cell r="A390" t="str">
            <v>02/12/2020</v>
          </cell>
        </row>
        <row r="391">
          <cell r="A391" t="str">
            <v>02/13/2020</v>
          </cell>
        </row>
        <row r="392">
          <cell r="A392" t="str">
            <v>02/13/2020</v>
          </cell>
        </row>
        <row r="393">
          <cell r="A393" t="str">
            <v>02/13/2020</v>
          </cell>
        </row>
        <row r="394">
          <cell r="A394" t="str">
            <v>02/13/2020</v>
          </cell>
        </row>
        <row r="395">
          <cell r="A395" t="str">
            <v>02/13/2020</v>
          </cell>
        </row>
        <row r="396">
          <cell r="A396" t="str">
            <v>02/13/2020</v>
          </cell>
        </row>
        <row r="397">
          <cell r="A397" t="str">
            <v>02/13/2020</v>
          </cell>
        </row>
        <row r="398">
          <cell r="A398" t="str">
            <v>02/13/2020</v>
          </cell>
        </row>
        <row r="399">
          <cell r="A399" t="str">
            <v>02/13/2020</v>
          </cell>
        </row>
        <row r="400">
          <cell r="A400" t="str">
            <v>02/13/2020</v>
          </cell>
        </row>
        <row r="401">
          <cell r="A401" t="str">
            <v>02/13/2020</v>
          </cell>
        </row>
        <row r="402">
          <cell r="A402" t="str">
            <v>02/13/2020</v>
          </cell>
        </row>
        <row r="403">
          <cell r="A403" t="str">
            <v>02/14/2020</v>
          </cell>
        </row>
        <row r="404">
          <cell r="A404" t="str">
            <v>02/14/2020</v>
          </cell>
        </row>
        <row r="405">
          <cell r="A405" t="str">
            <v>02/14/2020</v>
          </cell>
        </row>
        <row r="406">
          <cell r="A406" t="str">
            <v>02/14/2020</v>
          </cell>
        </row>
        <row r="407">
          <cell r="A407" t="str">
            <v>02/14/2020</v>
          </cell>
        </row>
        <row r="408">
          <cell r="A408" t="str">
            <v>02/14/2020</v>
          </cell>
        </row>
        <row r="409">
          <cell r="A409" t="str">
            <v>02/14/2020</v>
          </cell>
        </row>
        <row r="410">
          <cell r="A410" t="str">
            <v>02/14/2020</v>
          </cell>
        </row>
        <row r="411">
          <cell r="A411" t="str">
            <v>02/14/2020</v>
          </cell>
        </row>
        <row r="412">
          <cell r="A412" t="str">
            <v>02/14/2020</v>
          </cell>
        </row>
        <row r="413">
          <cell r="A413" t="str">
            <v>02/14/2020</v>
          </cell>
        </row>
        <row r="414">
          <cell r="A414" t="str">
            <v>02/14/2020</v>
          </cell>
        </row>
        <row r="415">
          <cell r="A415" t="str">
            <v>02/15/2020</v>
          </cell>
        </row>
        <row r="416">
          <cell r="A416" t="str">
            <v>02/15/2020</v>
          </cell>
        </row>
        <row r="417">
          <cell r="A417" t="str">
            <v>02/16/2020</v>
          </cell>
        </row>
        <row r="418">
          <cell r="A418" t="str">
            <v>02/17/2020</v>
          </cell>
        </row>
        <row r="419">
          <cell r="A419" t="str">
            <v>02/17/2020</v>
          </cell>
        </row>
        <row r="420">
          <cell r="A420" t="str">
            <v>02/17/2020</v>
          </cell>
        </row>
        <row r="421">
          <cell r="A421" t="str">
            <v>02/18/2020</v>
          </cell>
        </row>
        <row r="422">
          <cell r="A422" t="str">
            <v>02/18/2020</v>
          </cell>
        </row>
        <row r="423">
          <cell r="A423" t="str">
            <v>02/18/2020</v>
          </cell>
        </row>
        <row r="424">
          <cell r="A424" t="str">
            <v>02/18/2020</v>
          </cell>
        </row>
        <row r="425">
          <cell r="A425" t="str">
            <v>02/18/2020</v>
          </cell>
        </row>
        <row r="426">
          <cell r="A426" t="str">
            <v>02/18/2020</v>
          </cell>
        </row>
        <row r="427">
          <cell r="A427" t="str">
            <v>02/18/2020</v>
          </cell>
        </row>
        <row r="428">
          <cell r="A428" t="str">
            <v>02/18/2020</v>
          </cell>
        </row>
        <row r="429">
          <cell r="A429" t="str">
            <v>02/18/2020</v>
          </cell>
        </row>
        <row r="430">
          <cell r="A430" t="str">
            <v>02/18/2020</v>
          </cell>
        </row>
        <row r="431">
          <cell r="A431" t="str">
            <v>02/18/2020</v>
          </cell>
        </row>
        <row r="432">
          <cell r="A432" t="str">
            <v>02/18/2020</v>
          </cell>
        </row>
        <row r="433">
          <cell r="A433" t="str">
            <v>02/19/2020</v>
          </cell>
        </row>
        <row r="434">
          <cell r="A434" t="str">
            <v>02/19/2020</v>
          </cell>
        </row>
        <row r="435">
          <cell r="A435" t="str">
            <v>02/19/2020</v>
          </cell>
        </row>
        <row r="436">
          <cell r="A436" t="str">
            <v>02/19/2020</v>
          </cell>
        </row>
        <row r="437">
          <cell r="A437" t="str">
            <v>02/19/2020</v>
          </cell>
        </row>
        <row r="438">
          <cell r="A438" t="str">
            <v>02/19/2020</v>
          </cell>
        </row>
        <row r="439">
          <cell r="A439" t="str">
            <v>02/19/2020</v>
          </cell>
        </row>
        <row r="440">
          <cell r="A440" t="str">
            <v>02/19/2020</v>
          </cell>
        </row>
        <row r="441">
          <cell r="A441" t="str">
            <v>02/19/2020</v>
          </cell>
        </row>
        <row r="442">
          <cell r="A442" t="str">
            <v>02/19/2020</v>
          </cell>
        </row>
        <row r="443">
          <cell r="A443" t="str">
            <v>02/19/2020</v>
          </cell>
        </row>
        <row r="444">
          <cell r="A444" t="str">
            <v>02/19/2020</v>
          </cell>
        </row>
        <row r="445">
          <cell r="A445" t="str">
            <v>02/20/2020</v>
          </cell>
        </row>
        <row r="446">
          <cell r="A446" t="str">
            <v>02/20/2020</v>
          </cell>
        </row>
        <row r="447">
          <cell r="A447" t="str">
            <v>02/20/2020</v>
          </cell>
        </row>
        <row r="448">
          <cell r="A448" t="str">
            <v>02/20/2020</v>
          </cell>
        </row>
        <row r="449">
          <cell r="A449" t="str">
            <v>02/20/2020</v>
          </cell>
        </row>
        <row r="450">
          <cell r="A450" t="str">
            <v>02/20/2020</v>
          </cell>
        </row>
        <row r="451">
          <cell r="A451" t="str">
            <v>02/20/2020</v>
          </cell>
        </row>
        <row r="452">
          <cell r="A452" t="str">
            <v>02/20/2020</v>
          </cell>
        </row>
        <row r="453">
          <cell r="A453" t="str">
            <v>02/20/2020</v>
          </cell>
        </row>
        <row r="454">
          <cell r="A454" t="str">
            <v>02/20/2020</v>
          </cell>
        </row>
        <row r="455">
          <cell r="A455" t="str">
            <v>02/20/2020</v>
          </cell>
        </row>
        <row r="456">
          <cell r="A456" t="str">
            <v>02/20/2020</v>
          </cell>
        </row>
        <row r="457">
          <cell r="A457" t="str">
            <v>02/21/2020</v>
          </cell>
        </row>
        <row r="458">
          <cell r="A458" t="str">
            <v>02/21/2020</v>
          </cell>
        </row>
        <row r="459">
          <cell r="A459" t="str">
            <v>02/21/2020</v>
          </cell>
        </row>
        <row r="460">
          <cell r="A460" t="str">
            <v>02/21/2020</v>
          </cell>
        </row>
        <row r="461">
          <cell r="A461" t="str">
            <v>02/21/2020</v>
          </cell>
        </row>
        <row r="462">
          <cell r="A462" t="str">
            <v>02/21/2020</v>
          </cell>
        </row>
        <row r="463">
          <cell r="A463" t="str">
            <v>02/21/2020</v>
          </cell>
        </row>
        <row r="464">
          <cell r="A464" t="str">
            <v>02/21/2020</v>
          </cell>
        </row>
        <row r="465">
          <cell r="A465" t="str">
            <v>02/21/2020</v>
          </cell>
        </row>
        <row r="466">
          <cell r="A466" t="str">
            <v>02/21/2020</v>
          </cell>
        </row>
        <row r="467">
          <cell r="A467" t="str">
            <v>02/21/2020</v>
          </cell>
        </row>
        <row r="468">
          <cell r="A468" t="str">
            <v>02/21/2020</v>
          </cell>
        </row>
        <row r="469">
          <cell r="A469" t="str">
            <v>02/22/2020</v>
          </cell>
        </row>
        <row r="470">
          <cell r="A470" t="str">
            <v>02/22/2020</v>
          </cell>
        </row>
        <row r="471">
          <cell r="A471" t="str">
            <v>02/22/2020</v>
          </cell>
        </row>
        <row r="472">
          <cell r="A472" t="str">
            <v>02/23/2020</v>
          </cell>
        </row>
        <row r="473">
          <cell r="A473" t="str">
            <v>02/24/2020</v>
          </cell>
        </row>
        <row r="474">
          <cell r="A474" t="str">
            <v>02/24/2020</v>
          </cell>
        </row>
        <row r="475">
          <cell r="A475" t="str">
            <v>02/24/2020</v>
          </cell>
        </row>
        <row r="476">
          <cell r="A476" t="str">
            <v>02/24/2020</v>
          </cell>
        </row>
        <row r="477">
          <cell r="A477" t="str">
            <v>02/24/2020</v>
          </cell>
        </row>
        <row r="478">
          <cell r="A478" t="str">
            <v>02/24/2020</v>
          </cell>
        </row>
        <row r="479">
          <cell r="A479" t="str">
            <v>02/24/2020</v>
          </cell>
        </row>
        <row r="480">
          <cell r="A480" t="str">
            <v>02/24/2020</v>
          </cell>
        </row>
        <row r="481">
          <cell r="A481" t="str">
            <v>02/24/2020</v>
          </cell>
        </row>
        <row r="482">
          <cell r="A482" t="str">
            <v>02/24/2020</v>
          </cell>
        </row>
        <row r="483">
          <cell r="A483" t="str">
            <v>02/24/2020</v>
          </cell>
        </row>
        <row r="484">
          <cell r="A484" t="str">
            <v>02/24/2020</v>
          </cell>
        </row>
        <row r="485">
          <cell r="A485" t="str">
            <v>02/25/2020</v>
          </cell>
        </row>
        <row r="486">
          <cell r="A486" t="str">
            <v>02/25/2020</v>
          </cell>
        </row>
        <row r="487">
          <cell r="A487" t="str">
            <v>02/25/2020</v>
          </cell>
        </row>
        <row r="488">
          <cell r="A488" t="str">
            <v>02/25/2020</v>
          </cell>
        </row>
        <row r="489">
          <cell r="A489" t="str">
            <v>02/25/2020</v>
          </cell>
        </row>
        <row r="490">
          <cell r="A490" t="str">
            <v>02/25/2020</v>
          </cell>
        </row>
        <row r="491">
          <cell r="A491" t="str">
            <v>02/25/2020</v>
          </cell>
        </row>
        <row r="492">
          <cell r="A492" t="str">
            <v>02/25/2020</v>
          </cell>
        </row>
        <row r="493">
          <cell r="A493" t="str">
            <v>02/25/2020</v>
          </cell>
        </row>
        <row r="494">
          <cell r="A494" t="str">
            <v>02/25/2020</v>
          </cell>
        </row>
        <row r="495">
          <cell r="A495" t="str">
            <v>02/25/2020</v>
          </cell>
        </row>
        <row r="496">
          <cell r="A496" t="str">
            <v>02/25/2020</v>
          </cell>
        </row>
        <row r="497">
          <cell r="A497" t="str">
            <v>02/25/2020</v>
          </cell>
        </row>
        <row r="498">
          <cell r="A498" t="str">
            <v>02/25/2020</v>
          </cell>
        </row>
        <row r="499">
          <cell r="A499" t="str">
            <v>02/26/2020</v>
          </cell>
        </row>
        <row r="500">
          <cell r="A500" t="str">
            <v>02/26/2020</v>
          </cell>
        </row>
        <row r="501">
          <cell r="A501" t="str">
            <v>02/26/2020</v>
          </cell>
        </row>
        <row r="502">
          <cell r="A502" t="str">
            <v>02/26/2020</v>
          </cell>
        </row>
        <row r="503">
          <cell r="A503" t="str">
            <v>02/26/2020</v>
          </cell>
        </row>
        <row r="504">
          <cell r="A504" t="str">
            <v>02/26/2020</v>
          </cell>
        </row>
        <row r="505">
          <cell r="A505" t="str">
            <v>02/26/2020</v>
          </cell>
        </row>
        <row r="506">
          <cell r="A506" t="str">
            <v>02/26/2020</v>
          </cell>
        </row>
        <row r="507">
          <cell r="A507" t="str">
            <v>02/26/2020</v>
          </cell>
        </row>
        <row r="508">
          <cell r="A508" t="str">
            <v>02/26/2020</v>
          </cell>
        </row>
        <row r="509">
          <cell r="A509" t="str">
            <v>02/26/2020</v>
          </cell>
        </row>
        <row r="510">
          <cell r="A510" t="str">
            <v>02/27/2020</v>
          </cell>
        </row>
        <row r="511">
          <cell r="A511" t="str">
            <v>02/27/2020</v>
          </cell>
        </row>
        <row r="512">
          <cell r="A512" t="str">
            <v>02/27/2020</v>
          </cell>
        </row>
        <row r="513">
          <cell r="A513" t="str">
            <v>02/27/2020</v>
          </cell>
        </row>
        <row r="514">
          <cell r="A514" t="str">
            <v>02/27/2020</v>
          </cell>
        </row>
        <row r="515">
          <cell r="A515" t="str">
            <v>02/27/2020</v>
          </cell>
        </row>
        <row r="516">
          <cell r="A516" t="str">
            <v>02/27/2020</v>
          </cell>
        </row>
        <row r="517">
          <cell r="A517" t="str">
            <v>02/27/2020</v>
          </cell>
        </row>
        <row r="518">
          <cell r="A518" t="str">
            <v>02/27/2020</v>
          </cell>
        </row>
        <row r="519">
          <cell r="A519" t="str">
            <v>02/27/2020</v>
          </cell>
        </row>
        <row r="520">
          <cell r="A520" t="str">
            <v>02/27/2020</v>
          </cell>
        </row>
        <row r="521">
          <cell r="A521" t="str">
            <v>02/27/2020</v>
          </cell>
        </row>
        <row r="522">
          <cell r="A522" t="str">
            <v>02/28/2020</v>
          </cell>
        </row>
        <row r="523">
          <cell r="A523" t="str">
            <v>02/28/2020</v>
          </cell>
        </row>
        <row r="524">
          <cell r="A524" t="str">
            <v>02/28/2020</v>
          </cell>
        </row>
        <row r="525">
          <cell r="A525" t="str">
            <v>02/28/2020</v>
          </cell>
        </row>
        <row r="526">
          <cell r="A526" t="str">
            <v>02/28/2020</v>
          </cell>
        </row>
        <row r="527">
          <cell r="A527" t="str">
            <v>02/28/2020</v>
          </cell>
        </row>
        <row r="528">
          <cell r="A528" t="str">
            <v>02/28/2020</v>
          </cell>
        </row>
        <row r="529">
          <cell r="A529" t="str">
            <v>02/28/2020</v>
          </cell>
        </row>
        <row r="530">
          <cell r="A530" t="str">
            <v>02/28/2020</v>
          </cell>
        </row>
        <row r="531">
          <cell r="A531" t="str">
            <v>02/28/2020</v>
          </cell>
        </row>
        <row r="532">
          <cell r="A532" t="str">
            <v>02/28/2020</v>
          </cell>
        </row>
        <row r="533">
          <cell r="A533" t="str">
            <v>02/28/2020</v>
          </cell>
        </row>
        <row r="534">
          <cell r="A534" t="str">
            <v>02/29/2020</v>
          </cell>
        </row>
        <row r="535">
          <cell r="A535" t="str">
            <v>02/29/2020</v>
          </cell>
        </row>
        <row r="536">
          <cell r="A536" t="str">
            <v>03/01/2020</v>
          </cell>
        </row>
        <row r="537">
          <cell r="A537" t="str">
            <v>03/01/2020</v>
          </cell>
        </row>
        <row r="538">
          <cell r="A538" t="str">
            <v>03/02/2020</v>
          </cell>
        </row>
        <row r="539">
          <cell r="A539" t="str">
            <v>03/02/2020</v>
          </cell>
        </row>
        <row r="540">
          <cell r="A540" t="str">
            <v>03/02/2020</v>
          </cell>
        </row>
        <row r="541">
          <cell r="A541" t="str">
            <v>03/02/2020</v>
          </cell>
        </row>
        <row r="542">
          <cell r="A542" t="str">
            <v>03/02/2020</v>
          </cell>
        </row>
        <row r="543">
          <cell r="A543" t="str">
            <v>03/02/2020</v>
          </cell>
        </row>
        <row r="544">
          <cell r="A544" t="str">
            <v>03/02/2020</v>
          </cell>
        </row>
        <row r="545">
          <cell r="A545" t="str">
            <v>03/02/2020</v>
          </cell>
        </row>
        <row r="546">
          <cell r="A546" t="str">
            <v>03/02/2020</v>
          </cell>
        </row>
        <row r="547">
          <cell r="A547" t="str">
            <v>03/02/2020</v>
          </cell>
        </row>
        <row r="548">
          <cell r="A548" t="str">
            <v>03/02/2020</v>
          </cell>
        </row>
        <row r="549">
          <cell r="A549" t="str">
            <v>03/02/2020</v>
          </cell>
        </row>
        <row r="550">
          <cell r="A550" t="str">
            <v>03/03/2020</v>
          </cell>
        </row>
        <row r="551">
          <cell r="A551" t="str">
            <v>03/03/2020</v>
          </cell>
        </row>
        <row r="552">
          <cell r="A552" t="str">
            <v>03/03/2020</v>
          </cell>
        </row>
        <row r="553">
          <cell r="A553" t="str">
            <v>03/03/2020</v>
          </cell>
        </row>
        <row r="554">
          <cell r="A554" t="str">
            <v>03/03/2020</v>
          </cell>
        </row>
        <row r="555">
          <cell r="A555" t="str">
            <v>03/03/2020</v>
          </cell>
        </row>
        <row r="556">
          <cell r="A556" t="str">
            <v>03/03/2020</v>
          </cell>
        </row>
        <row r="557">
          <cell r="A557" t="str">
            <v>03/03/2020</v>
          </cell>
        </row>
        <row r="558">
          <cell r="A558" t="str">
            <v>03/03/2020</v>
          </cell>
        </row>
        <row r="559">
          <cell r="A559" t="str">
            <v>03/03/2020</v>
          </cell>
        </row>
        <row r="560">
          <cell r="A560" t="str">
            <v>03/03/2020</v>
          </cell>
        </row>
        <row r="561">
          <cell r="A561" t="str">
            <v>03/04/2020</v>
          </cell>
        </row>
        <row r="562">
          <cell r="A562" t="str">
            <v>03/04/2020</v>
          </cell>
        </row>
        <row r="563">
          <cell r="A563" t="str">
            <v>03/04/2020</v>
          </cell>
        </row>
        <row r="564">
          <cell r="A564" t="str">
            <v>03/04/2020</v>
          </cell>
        </row>
        <row r="565">
          <cell r="A565" t="str">
            <v>03/04/2020</v>
          </cell>
        </row>
        <row r="566">
          <cell r="A566" t="str">
            <v>03/04/2020</v>
          </cell>
        </row>
        <row r="567">
          <cell r="A567" t="str">
            <v>03/04/2020</v>
          </cell>
        </row>
        <row r="568">
          <cell r="A568" t="str">
            <v>03/04/2020</v>
          </cell>
        </row>
        <row r="569">
          <cell r="A569" t="str">
            <v>03/04/2020</v>
          </cell>
        </row>
        <row r="570">
          <cell r="A570" t="str">
            <v>03/04/2020</v>
          </cell>
        </row>
        <row r="571">
          <cell r="A571" t="str">
            <v>03/04/2020</v>
          </cell>
        </row>
        <row r="572">
          <cell r="A572" t="str">
            <v>03/04/2020</v>
          </cell>
        </row>
        <row r="573">
          <cell r="A573" t="str">
            <v>03/04/2020</v>
          </cell>
        </row>
        <row r="574">
          <cell r="A574" t="str">
            <v>03/05/2020</v>
          </cell>
        </row>
        <row r="575">
          <cell r="A575" t="str">
            <v>03/05/2020</v>
          </cell>
        </row>
        <row r="576">
          <cell r="A576" t="str">
            <v>03/05/2020</v>
          </cell>
        </row>
        <row r="577">
          <cell r="A577" t="str">
            <v>03/05/2020</v>
          </cell>
        </row>
        <row r="578">
          <cell r="A578" t="str">
            <v>03/05/2020</v>
          </cell>
        </row>
        <row r="579">
          <cell r="A579" t="str">
            <v>03/05/2020</v>
          </cell>
        </row>
        <row r="580">
          <cell r="A580" t="str">
            <v>03/05/2020</v>
          </cell>
        </row>
        <row r="581">
          <cell r="A581" t="str">
            <v>03/05/2020</v>
          </cell>
        </row>
        <row r="582">
          <cell r="A582" t="str">
            <v>03/05/2020</v>
          </cell>
        </row>
        <row r="583">
          <cell r="A583" t="str">
            <v>03/05/2020</v>
          </cell>
        </row>
        <row r="584">
          <cell r="A584" t="str">
            <v>03/05/2020</v>
          </cell>
        </row>
        <row r="585">
          <cell r="A585" t="str">
            <v>03/06/2020</v>
          </cell>
        </row>
        <row r="586">
          <cell r="A586" t="str">
            <v>03/06/2020</v>
          </cell>
        </row>
        <row r="587">
          <cell r="A587" t="str">
            <v>03/06/2020</v>
          </cell>
        </row>
        <row r="588">
          <cell r="A588" t="str">
            <v>03/06/2020</v>
          </cell>
        </row>
        <row r="589">
          <cell r="A589" t="str">
            <v>03/06/2020</v>
          </cell>
        </row>
        <row r="590">
          <cell r="A590" t="str">
            <v>03/06/2020</v>
          </cell>
        </row>
        <row r="591">
          <cell r="A591" t="str">
            <v>03/06/2020</v>
          </cell>
        </row>
        <row r="592">
          <cell r="A592" t="str">
            <v>03/06/2020</v>
          </cell>
        </row>
        <row r="593">
          <cell r="A593" t="str">
            <v>03/06/2020</v>
          </cell>
        </row>
        <row r="594">
          <cell r="A594" t="str">
            <v>03/06/2020</v>
          </cell>
        </row>
        <row r="595">
          <cell r="A595" t="str">
            <v>03/06/2020</v>
          </cell>
        </row>
        <row r="596">
          <cell r="A596" t="str">
            <v>03/06/2020</v>
          </cell>
        </row>
        <row r="597">
          <cell r="A597" t="str">
            <v>03/06/2020</v>
          </cell>
        </row>
        <row r="598">
          <cell r="A598" t="str">
            <v>03/07/2020</v>
          </cell>
        </row>
        <row r="599">
          <cell r="A599" t="str">
            <v>03/07/2020</v>
          </cell>
        </row>
        <row r="600">
          <cell r="A600" t="str">
            <v>03/08/2020</v>
          </cell>
        </row>
        <row r="601">
          <cell r="A601" t="str">
            <v>03/09/2020</v>
          </cell>
        </row>
        <row r="602">
          <cell r="A602" t="str">
            <v>03/09/2020</v>
          </cell>
        </row>
        <row r="603">
          <cell r="A603" t="str">
            <v>03/09/2020</v>
          </cell>
        </row>
        <row r="604">
          <cell r="A604" t="str">
            <v>03/09/2020</v>
          </cell>
        </row>
        <row r="605">
          <cell r="A605" t="str">
            <v>03/09/2020</v>
          </cell>
        </row>
        <row r="606">
          <cell r="A606" t="str">
            <v>03/09/2020</v>
          </cell>
        </row>
        <row r="607">
          <cell r="A607" t="str">
            <v>03/09/2020</v>
          </cell>
        </row>
        <row r="608">
          <cell r="A608" t="str">
            <v>03/09/2020</v>
          </cell>
        </row>
        <row r="609">
          <cell r="A609" t="str">
            <v>03/09/2020</v>
          </cell>
        </row>
        <row r="610">
          <cell r="A610" t="str">
            <v>03/09/2020</v>
          </cell>
        </row>
        <row r="611">
          <cell r="A611" t="str">
            <v>03/09/2020</v>
          </cell>
        </row>
        <row r="612">
          <cell r="A612" t="str">
            <v>03/09/2020</v>
          </cell>
        </row>
        <row r="613">
          <cell r="A613" t="str">
            <v>03/10/2020</v>
          </cell>
        </row>
        <row r="614">
          <cell r="A614" t="str">
            <v>03/10/2020</v>
          </cell>
        </row>
        <row r="615">
          <cell r="A615" t="str">
            <v>03/10/2020</v>
          </cell>
        </row>
        <row r="616">
          <cell r="A616" t="str">
            <v>03/10/2020</v>
          </cell>
        </row>
        <row r="617">
          <cell r="A617" t="str">
            <v>03/10/2020</v>
          </cell>
        </row>
        <row r="618">
          <cell r="A618" t="str">
            <v>03/10/2020</v>
          </cell>
        </row>
        <row r="619">
          <cell r="A619" t="str">
            <v>03/10/2020</v>
          </cell>
        </row>
        <row r="620">
          <cell r="A620" t="str">
            <v>03/10/2020</v>
          </cell>
        </row>
        <row r="621">
          <cell r="A621" t="str">
            <v>03/10/2020</v>
          </cell>
        </row>
        <row r="622">
          <cell r="A622" t="str">
            <v>03/10/2020</v>
          </cell>
        </row>
        <row r="623">
          <cell r="A623" t="str">
            <v>03/11/2020</v>
          </cell>
        </row>
        <row r="624">
          <cell r="A624" t="str">
            <v>03/11/2020</v>
          </cell>
        </row>
        <row r="625">
          <cell r="A625" t="str">
            <v>03/11/2020</v>
          </cell>
        </row>
        <row r="626">
          <cell r="A626" t="str">
            <v>03/11/2020</v>
          </cell>
        </row>
        <row r="627">
          <cell r="A627" t="str">
            <v>03/11/2020</v>
          </cell>
        </row>
        <row r="628">
          <cell r="A628" t="str">
            <v>03/11/2020</v>
          </cell>
        </row>
        <row r="629">
          <cell r="A629" t="str">
            <v>03/11/2020</v>
          </cell>
        </row>
        <row r="630">
          <cell r="A630" t="str">
            <v>03/11/2020</v>
          </cell>
        </row>
        <row r="631">
          <cell r="A631" t="str">
            <v>03/11/2020</v>
          </cell>
        </row>
        <row r="632">
          <cell r="A632" t="str">
            <v>03/11/2020</v>
          </cell>
        </row>
        <row r="633">
          <cell r="A633" t="str">
            <v>03/11/2020</v>
          </cell>
        </row>
        <row r="634">
          <cell r="A634" t="str">
            <v>03/12/2020</v>
          </cell>
        </row>
        <row r="635">
          <cell r="A635" t="str">
            <v>03/12/2020</v>
          </cell>
        </row>
        <row r="636">
          <cell r="A636" t="str">
            <v>03/12/2020</v>
          </cell>
        </row>
        <row r="637">
          <cell r="A637" t="str">
            <v>03/12/2020</v>
          </cell>
        </row>
        <row r="638">
          <cell r="A638" t="str">
            <v>03/12/2020</v>
          </cell>
        </row>
        <row r="639">
          <cell r="A639" t="str">
            <v>03/12/2020</v>
          </cell>
        </row>
        <row r="640">
          <cell r="A640" t="str">
            <v>03/12/2020</v>
          </cell>
        </row>
        <row r="641">
          <cell r="A641" t="str">
            <v>03/12/2020</v>
          </cell>
        </row>
        <row r="642">
          <cell r="A642" t="str">
            <v>03/12/2020</v>
          </cell>
        </row>
        <row r="643">
          <cell r="A643" t="str">
            <v>03/12/2020</v>
          </cell>
        </row>
        <row r="644">
          <cell r="A644" t="str">
            <v>03/13/2020</v>
          </cell>
        </row>
        <row r="645">
          <cell r="A645" t="str">
            <v>03/13/2020</v>
          </cell>
        </row>
        <row r="646">
          <cell r="A646" t="str">
            <v>03/13/2020</v>
          </cell>
        </row>
        <row r="647">
          <cell r="A647" t="str">
            <v>03/13/2020</v>
          </cell>
        </row>
        <row r="648">
          <cell r="A648" t="str">
            <v>03/13/2020</v>
          </cell>
        </row>
        <row r="649">
          <cell r="A649" t="str">
            <v>03/13/2020</v>
          </cell>
        </row>
        <row r="650">
          <cell r="A650" t="str">
            <v>03/13/2020</v>
          </cell>
        </row>
        <row r="651">
          <cell r="A651" t="str">
            <v>03/13/2020</v>
          </cell>
        </row>
        <row r="652">
          <cell r="A652" t="str">
            <v>03/13/2020</v>
          </cell>
        </row>
        <row r="653">
          <cell r="A653" t="str">
            <v>03/13/2020</v>
          </cell>
        </row>
        <row r="654">
          <cell r="A654" t="str">
            <v>03/13/2020</v>
          </cell>
        </row>
        <row r="655">
          <cell r="A655" t="str">
            <v>03/13/2020</v>
          </cell>
        </row>
        <row r="656">
          <cell r="A656" t="str">
            <v>03/14/2020</v>
          </cell>
        </row>
        <row r="657">
          <cell r="A657" t="str">
            <v>03/14/2020</v>
          </cell>
        </row>
        <row r="658">
          <cell r="A658" t="str">
            <v>03/15/2020</v>
          </cell>
        </row>
        <row r="659">
          <cell r="A659" t="str">
            <v>03/16/2020</v>
          </cell>
        </row>
        <row r="660">
          <cell r="A660" t="str">
            <v>03/16/2020</v>
          </cell>
        </row>
        <row r="661">
          <cell r="A661" t="str">
            <v>03/16/2020</v>
          </cell>
        </row>
        <row r="662">
          <cell r="A662" t="str">
            <v>03/16/2020</v>
          </cell>
        </row>
        <row r="663">
          <cell r="A663" t="str">
            <v>03/16/2020</v>
          </cell>
        </row>
        <row r="664">
          <cell r="A664" t="str">
            <v>03/16/2020</v>
          </cell>
        </row>
        <row r="665">
          <cell r="A665" t="str">
            <v>03/16/2020</v>
          </cell>
        </row>
        <row r="666">
          <cell r="A666" t="str">
            <v>03/16/2020</v>
          </cell>
        </row>
        <row r="667">
          <cell r="A667" t="str">
            <v>03/16/2020</v>
          </cell>
        </row>
        <row r="668">
          <cell r="A668" t="str">
            <v>03/16/2020</v>
          </cell>
        </row>
        <row r="669">
          <cell r="A669" t="str">
            <v>03/17/2020</v>
          </cell>
        </row>
        <row r="670">
          <cell r="A670" t="str">
            <v>03/17/2020</v>
          </cell>
        </row>
        <row r="671">
          <cell r="A671" t="str">
            <v>03/17/2020</v>
          </cell>
        </row>
        <row r="672">
          <cell r="A672" t="str">
            <v>03/17/2020</v>
          </cell>
        </row>
        <row r="673">
          <cell r="A673" t="str">
            <v>03/17/2020</v>
          </cell>
        </row>
        <row r="674">
          <cell r="A674" t="str">
            <v>03/17/2020</v>
          </cell>
        </row>
        <row r="675">
          <cell r="A675" t="str">
            <v>03/17/2020</v>
          </cell>
        </row>
        <row r="676">
          <cell r="A676" t="str">
            <v>03/17/2020</v>
          </cell>
        </row>
        <row r="677">
          <cell r="A677" t="str">
            <v>03/17/2020</v>
          </cell>
        </row>
        <row r="678">
          <cell r="A678" t="str">
            <v>03/17/2020</v>
          </cell>
        </row>
        <row r="679">
          <cell r="A679" t="str">
            <v>03/18/2020</v>
          </cell>
        </row>
        <row r="680">
          <cell r="A680" t="str">
            <v>03/18/2020</v>
          </cell>
        </row>
        <row r="681">
          <cell r="A681" t="str">
            <v>03/18/2020</v>
          </cell>
        </row>
        <row r="682">
          <cell r="A682" t="str">
            <v>03/18/2020</v>
          </cell>
        </row>
        <row r="683">
          <cell r="A683" t="str">
            <v>03/18/2020</v>
          </cell>
        </row>
        <row r="684">
          <cell r="A684" t="str">
            <v>03/18/2020</v>
          </cell>
        </row>
        <row r="685">
          <cell r="A685" t="str">
            <v>03/18/2020</v>
          </cell>
        </row>
        <row r="686">
          <cell r="A686" t="str">
            <v>03/18/2020</v>
          </cell>
        </row>
        <row r="687">
          <cell r="A687" t="str">
            <v>03/18/2020</v>
          </cell>
        </row>
        <row r="688">
          <cell r="A688" t="str">
            <v>03/18/2020</v>
          </cell>
        </row>
        <row r="689">
          <cell r="A689" t="str">
            <v>03/19/2020</v>
          </cell>
        </row>
        <row r="690">
          <cell r="A690" t="str">
            <v>03/19/2020</v>
          </cell>
        </row>
        <row r="691">
          <cell r="A691" t="str">
            <v>03/19/2020</v>
          </cell>
        </row>
        <row r="692">
          <cell r="A692" t="str">
            <v>03/19/2020</v>
          </cell>
        </row>
        <row r="693">
          <cell r="A693" t="str">
            <v>03/19/2020</v>
          </cell>
        </row>
        <row r="694">
          <cell r="A694" t="str">
            <v>03/19/2020</v>
          </cell>
        </row>
        <row r="695">
          <cell r="A695" t="str">
            <v>03/19/2020</v>
          </cell>
        </row>
        <row r="696">
          <cell r="A696" t="str">
            <v>03/19/2020</v>
          </cell>
        </row>
        <row r="697">
          <cell r="A697" t="str">
            <v>03/19/2020</v>
          </cell>
        </row>
        <row r="698">
          <cell r="A698" t="str">
            <v>03/19/2020</v>
          </cell>
        </row>
        <row r="699">
          <cell r="A699" t="str">
            <v>03/20/2020</v>
          </cell>
        </row>
        <row r="700">
          <cell r="A700" t="str">
            <v>03/20/2020</v>
          </cell>
        </row>
        <row r="701">
          <cell r="A701" t="str">
            <v>03/20/2020</v>
          </cell>
        </row>
        <row r="702">
          <cell r="A702" t="str">
            <v>03/20/2020</v>
          </cell>
        </row>
        <row r="703">
          <cell r="A703" t="str">
            <v>03/20/2020</v>
          </cell>
        </row>
        <row r="704">
          <cell r="A704" t="str">
            <v>03/20/2020</v>
          </cell>
        </row>
        <row r="705">
          <cell r="A705" t="str">
            <v>03/20/2020</v>
          </cell>
        </row>
        <row r="706">
          <cell r="A706" t="str">
            <v>03/20/2020</v>
          </cell>
        </row>
        <row r="707">
          <cell r="A707" t="str">
            <v>03/20/2020</v>
          </cell>
        </row>
        <row r="708">
          <cell r="A708" t="str">
            <v>03/20/2020</v>
          </cell>
        </row>
        <row r="709">
          <cell r="A709" t="str">
            <v>03/21/2020</v>
          </cell>
        </row>
        <row r="710">
          <cell r="A710" t="str">
            <v>03/21/2020</v>
          </cell>
        </row>
        <row r="711">
          <cell r="A711" t="str">
            <v>03/22/2020</v>
          </cell>
        </row>
        <row r="712">
          <cell r="A712" t="str">
            <v>03/23/2020</v>
          </cell>
        </row>
        <row r="713">
          <cell r="A713" t="str">
            <v>03/23/2020</v>
          </cell>
        </row>
        <row r="714">
          <cell r="A714" t="str">
            <v>03/23/2020</v>
          </cell>
        </row>
        <row r="715">
          <cell r="A715" t="str">
            <v>03/23/2020</v>
          </cell>
        </row>
        <row r="716">
          <cell r="A716" t="str">
            <v>03/23/2020</v>
          </cell>
        </row>
        <row r="717">
          <cell r="A717" t="str">
            <v>03/23/2020</v>
          </cell>
        </row>
        <row r="718">
          <cell r="A718" t="str">
            <v>03/23/2020</v>
          </cell>
        </row>
        <row r="719">
          <cell r="A719" t="str">
            <v>03/23/2020</v>
          </cell>
        </row>
        <row r="720">
          <cell r="A720" t="str">
            <v>03/23/2020</v>
          </cell>
        </row>
        <row r="721">
          <cell r="A721" t="str">
            <v>03/23/2020</v>
          </cell>
        </row>
        <row r="722">
          <cell r="A722" t="str">
            <v>03/23/2020</v>
          </cell>
        </row>
        <row r="723">
          <cell r="A723" t="str">
            <v>03/23/2020</v>
          </cell>
        </row>
        <row r="724">
          <cell r="A724" t="str">
            <v>03/24/2020</v>
          </cell>
        </row>
        <row r="725">
          <cell r="A725" t="str">
            <v>03/24/2020</v>
          </cell>
        </row>
        <row r="726">
          <cell r="A726" t="str">
            <v>03/24/2020</v>
          </cell>
        </row>
        <row r="727">
          <cell r="A727" t="str">
            <v>03/24/2020</v>
          </cell>
        </row>
        <row r="728">
          <cell r="A728" t="str">
            <v>03/24/2020</v>
          </cell>
        </row>
        <row r="729">
          <cell r="A729" t="str">
            <v>03/24/2020</v>
          </cell>
        </row>
        <row r="730">
          <cell r="A730" t="str">
            <v>03/24/2020</v>
          </cell>
        </row>
        <row r="731">
          <cell r="A731" t="str">
            <v>03/24/2020</v>
          </cell>
        </row>
        <row r="732">
          <cell r="A732" t="str">
            <v>03/24/2020</v>
          </cell>
        </row>
        <row r="733">
          <cell r="A733" t="str">
            <v>03/24/2020</v>
          </cell>
        </row>
        <row r="734">
          <cell r="A734" t="str">
            <v>03/25/2020</v>
          </cell>
        </row>
        <row r="735">
          <cell r="A735" t="str">
            <v>03/25/2020</v>
          </cell>
        </row>
        <row r="736">
          <cell r="A736" t="str">
            <v>03/25/2020</v>
          </cell>
        </row>
        <row r="737">
          <cell r="A737" t="str">
            <v>03/25/2020</v>
          </cell>
        </row>
        <row r="738">
          <cell r="A738" t="str">
            <v>03/25/2020</v>
          </cell>
        </row>
        <row r="739">
          <cell r="A739" t="str">
            <v>03/25/2020</v>
          </cell>
        </row>
        <row r="740">
          <cell r="A740" t="str">
            <v>03/25/2020</v>
          </cell>
        </row>
        <row r="741">
          <cell r="A741" t="str">
            <v>03/25/2020</v>
          </cell>
        </row>
        <row r="742">
          <cell r="A742" t="str">
            <v>03/25/2020</v>
          </cell>
        </row>
        <row r="743">
          <cell r="A743" t="str">
            <v>03/25/2020</v>
          </cell>
        </row>
        <row r="744">
          <cell r="A744" t="str">
            <v>03/26/2020</v>
          </cell>
        </row>
        <row r="745">
          <cell r="A745" t="str">
            <v>03/26/2020</v>
          </cell>
        </row>
        <row r="746">
          <cell r="A746" t="str">
            <v>03/26/2020</v>
          </cell>
        </row>
        <row r="747">
          <cell r="A747" t="str">
            <v>03/26/2020</v>
          </cell>
        </row>
        <row r="748">
          <cell r="A748" t="str">
            <v>03/26/2020</v>
          </cell>
        </row>
        <row r="749">
          <cell r="A749" t="str">
            <v>03/26/2020</v>
          </cell>
        </row>
        <row r="750">
          <cell r="A750" t="str">
            <v>03/26/2020</v>
          </cell>
        </row>
        <row r="751">
          <cell r="A751" t="str">
            <v>03/26/2020</v>
          </cell>
        </row>
        <row r="752">
          <cell r="A752" t="str">
            <v>03/26/2020</v>
          </cell>
        </row>
        <row r="753">
          <cell r="A753" t="str">
            <v>03/26/2020</v>
          </cell>
        </row>
        <row r="754">
          <cell r="A754" t="str">
            <v>03/26/2020</v>
          </cell>
        </row>
        <row r="755">
          <cell r="A755" t="str">
            <v>03/27/2020</v>
          </cell>
        </row>
        <row r="756">
          <cell r="A756" t="str">
            <v>03/27/2020</v>
          </cell>
        </row>
        <row r="757">
          <cell r="A757" t="str">
            <v>03/27/2020</v>
          </cell>
        </row>
        <row r="758">
          <cell r="A758" t="str">
            <v>03/27/2020</v>
          </cell>
        </row>
        <row r="759">
          <cell r="A759" t="str">
            <v>03/27/2020</v>
          </cell>
        </row>
        <row r="760">
          <cell r="A760" t="str">
            <v>03/27/2020</v>
          </cell>
        </row>
        <row r="761">
          <cell r="A761" t="str">
            <v>03/27/2020</v>
          </cell>
        </row>
        <row r="762">
          <cell r="A762" t="str">
            <v>03/27/2020</v>
          </cell>
        </row>
        <row r="763">
          <cell r="A763" t="str">
            <v>03/27/2020</v>
          </cell>
        </row>
        <row r="764">
          <cell r="A764" t="str">
            <v>03/27/2020</v>
          </cell>
        </row>
        <row r="765">
          <cell r="A765" t="str">
            <v>03/28/2020</v>
          </cell>
        </row>
        <row r="766">
          <cell r="A766" t="str">
            <v>03/28/2020</v>
          </cell>
        </row>
        <row r="767">
          <cell r="A767" t="str">
            <v>03/29/2020</v>
          </cell>
        </row>
        <row r="768">
          <cell r="A768" t="str">
            <v>03/30/2020</v>
          </cell>
        </row>
        <row r="769">
          <cell r="A769" t="str">
            <v>03/30/2020</v>
          </cell>
        </row>
        <row r="770">
          <cell r="A770" t="str">
            <v>03/30/2020</v>
          </cell>
        </row>
        <row r="771">
          <cell r="A771" t="str">
            <v>03/30/2020</v>
          </cell>
        </row>
        <row r="772">
          <cell r="A772" t="str">
            <v>03/30/2020</v>
          </cell>
        </row>
        <row r="773">
          <cell r="A773" t="str">
            <v>03/30/2020</v>
          </cell>
        </row>
        <row r="774">
          <cell r="A774" t="str">
            <v>03/30/2020</v>
          </cell>
        </row>
        <row r="775">
          <cell r="A775" t="str">
            <v>03/30/2020</v>
          </cell>
        </row>
        <row r="776">
          <cell r="A776" t="str">
            <v>03/30/2020</v>
          </cell>
        </row>
        <row r="777">
          <cell r="A777" t="str">
            <v>03/30/2020</v>
          </cell>
        </row>
        <row r="778">
          <cell r="A778" t="str">
            <v>03/31/2020</v>
          </cell>
        </row>
        <row r="779">
          <cell r="A779" t="str">
            <v>03/31/2020</v>
          </cell>
        </row>
        <row r="780">
          <cell r="A780" t="str">
            <v>03/31/2020</v>
          </cell>
        </row>
        <row r="781">
          <cell r="A781" t="str">
            <v>03/31/2020</v>
          </cell>
        </row>
        <row r="782">
          <cell r="A782" t="str">
            <v>03/31/2020</v>
          </cell>
        </row>
        <row r="783">
          <cell r="A783" t="str">
            <v>03/31/2020</v>
          </cell>
        </row>
        <row r="784">
          <cell r="A784" t="str">
            <v>03/31/2020</v>
          </cell>
        </row>
        <row r="785">
          <cell r="A785" t="str">
            <v>03/31/2020</v>
          </cell>
        </row>
        <row r="786">
          <cell r="A786" t="str">
            <v>03/31/2020</v>
          </cell>
        </row>
        <row r="787">
          <cell r="A787" t="str">
            <v>03/31/2020</v>
          </cell>
        </row>
        <row r="788">
          <cell r="A788" t="str">
            <v>04/01/2020</v>
          </cell>
        </row>
        <row r="789">
          <cell r="A789" t="str">
            <v>04/01/2020</v>
          </cell>
        </row>
        <row r="790">
          <cell r="A790" t="str">
            <v>04/01/2020</v>
          </cell>
        </row>
        <row r="791">
          <cell r="A791" t="str">
            <v>04/01/2020</v>
          </cell>
        </row>
        <row r="792">
          <cell r="A792" t="str">
            <v>04/01/2020</v>
          </cell>
        </row>
        <row r="793">
          <cell r="A793" t="str">
            <v>04/01/2020</v>
          </cell>
        </row>
        <row r="794">
          <cell r="A794" t="str">
            <v>04/01/2020</v>
          </cell>
        </row>
        <row r="795">
          <cell r="A795" t="str">
            <v>04/01/2020</v>
          </cell>
        </row>
        <row r="796">
          <cell r="A796" t="str">
            <v>04/01/2020</v>
          </cell>
        </row>
        <row r="797">
          <cell r="A797" t="str">
            <v>04/01/2020</v>
          </cell>
        </row>
        <row r="798">
          <cell r="A798" t="str">
            <v>04/01/2020</v>
          </cell>
        </row>
        <row r="799">
          <cell r="A799" t="str">
            <v>04/02/2020</v>
          </cell>
        </row>
        <row r="800">
          <cell r="A800" t="str">
            <v>04/02/2020</v>
          </cell>
        </row>
        <row r="801">
          <cell r="A801" t="str">
            <v>04/02/2020</v>
          </cell>
        </row>
        <row r="802">
          <cell r="A802" t="str">
            <v>04/02/2020</v>
          </cell>
        </row>
        <row r="803">
          <cell r="A803" t="str">
            <v>04/02/2020</v>
          </cell>
        </row>
        <row r="804">
          <cell r="A804" t="str">
            <v>04/02/2020</v>
          </cell>
        </row>
        <row r="805">
          <cell r="A805" t="str">
            <v>04/02/2020</v>
          </cell>
        </row>
        <row r="806">
          <cell r="A806" t="str">
            <v>04/02/2020</v>
          </cell>
        </row>
        <row r="807">
          <cell r="A807" t="str">
            <v>04/02/2020</v>
          </cell>
        </row>
        <row r="808">
          <cell r="A808" t="str">
            <v>04/02/2020</v>
          </cell>
        </row>
        <row r="809">
          <cell r="A809" t="str">
            <v>04/02/2020</v>
          </cell>
        </row>
        <row r="810">
          <cell r="A810" t="str">
            <v>04/03/2020</v>
          </cell>
        </row>
        <row r="811">
          <cell r="A811" t="str">
            <v>04/03/2020</v>
          </cell>
        </row>
        <row r="812">
          <cell r="A812" t="str">
            <v>04/03/2020</v>
          </cell>
        </row>
        <row r="813">
          <cell r="A813" t="str">
            <v>04/03/2020</v>
          </cell>
        </row>
        <row r="814">
          <cell r="A814" t="str">
            <v>04/03/2020</v>
          </cell>
        </row>
        <row r="815">
          <cell r="A815" t="str">
            <v>04/03/2020</v>
          </cell>
        </row>
        <row r="816">
          <cell r="A816" t="str">
            <v>04/03/2020</v>
          </cell>
        </row>
        <row r="817">
          <cell r="A817" t="str">
            <v>04/03/2020</v>
          </cell>
        </row>
        <row r="818">
          <cell r="A818" t="str">
            <v>04/03/2020</v>
          </cell>
        </row>
        <row r="819">
          <cell r="A819" t="str">
            <v>04/03/2020</v>
          </cell>
        </row>
        <row r="820">
          <cell r="A820" t="str">
            <v>04/04/2020</v>
          </cell>
        </row>
        <row r="821">
          <cell r="A821" t="str">
            <v>04/04/2020</v>
          </cell>
        </row>
        <row r="822">
          <cell r="A822" t="str">
            <v>04/05/2020</v>
          </cell>
        </row>
        <row r="823">
          <cell r="A823" t="str">
            <v>04/06/2020</v>
          </cell>
        </row>
        <row r="824">
          <cell r="A824" t="str">
            <v>04/06/2020</v>
          </cell>
        </row>
        <row r="825">
          <cell r="A825" t="str">
            <v>04/06/2020</v>
          </cell>
        </row>
        <row r="826">
          <cell r="A826" t="str">
            <v>04/06/2020</v>
          </cell>
        </row>
        <row r="827">
          <cell r="A827" t="str">
            <v>04/06/2020</v>
          </cell>
        </row>
        <row r="828">
          <cell r="A828" t="str">
            <v>04/06/2020</v>
          </cell>
        </row>
        <row r="829">
          <cell r="A829" t="str">
            <v>04/06/2020</v>
          </cell>
        </row>
        <row r="830">
          <cell r="A830" t="str">
            <v>04/06/2020</v>
          </cell>
        </row>
        <row r="831">
          <cell r="A831" t="str">
            <v>04/06/2020</v>
          </cell>
        </row>
        <row r="832">
          <cell r="A832" t="str">
            <v>04/06/2020</v>
          </cell>
        </row>
        <row r="833">
          <cell r="A833" t="str">
            <v>04/07/2020</v>
          </cell>
        </row>
        <row r="834">
          <cell r="A834" t="str">
            <v>04/07/2020</v>
          </cell>
        </row>
        <row r="835">
          <cell r="A835" t="str">
            <v>04/07/2020</v>
          </cell>
        </row>
        <row r="836">
          <cell r="A836" t="str">
            <v>04/07/2020</v>
          </cell>
        </row>
        <row r="837">
          <cell r="A837" t="str">
            <v>04/07/2020</v>
          </cell>
        </row>
        <row r="838">
          <cell r="A838" t="str">
            <v>04/07/2020</v>
          </cell>
        </row>
        <row r="839">
          <cell r="A839" t="str">
            <v>04/07/2020</v>
          </cell>
        </row>
        <row r="840">
          <cell r="A840" t="str">
            <v>04/07/2020</v>
          </cell>
        </row>
        <row r="841">
          <cell r="A841" t="str">
            <v>04/07/2020</v>
          </cell>
        </row>
        <row r="842">
          <cell r="A842" t="str">
            <v>04/07/2020</v>
          </cell>
        </row>
        <row r="843">
          <cell r="A843" t="str">
            <v>04/07/2020</v>
          </cell>
        </row>
        <row r="844">
          <cell r="A844" t="str">
            <v>04/07/2020</v>
          </cell>
        </row>
        <row r="845">
          <cell r="A845" t="str">
            <v>04/08/2020</v>
          </cell>
        </row>
        <row r="846">
          <cell r="A846" t="str">
            <v>04/08/2020</v>
          </cell>
        </row>
        <row r="847">
          <cell r="A847" t="str">
            <v>04/08/2020</v>
          </cell>
        </row>
        <row r="848">
          <cell r="A848" t="str">
            <v>04/08/2020</v>
          </cell>
        </row>
        <row r="849">
          <cell r="A849" t="str">
            <v>04/08/2020</v>
          </cell>
        </row>
        <row r="850">
          <cell r="A850" t="str">
            <v>04/08/2020</v>
          </cell>
        </row>
        <row r="851">
          <cell r="A851" t="str">
            <v>04/08/2020</v>
          </cell>
        </row>
        <row r="852">
          <cell r="A852" t="str">
            <v>04/08/2020</v>
          </cell>
        </row>
        <row r="853">
          <cell r="A853" t="str">
            <v>04/08/2020</v>
          </cell>
        </row>
        <row r="854">
          <cell r="A854" t="str">
            <v>04/08/2020</v>
          </cell>
        </row>
        <row r="855">
          <cell r="A855" t="str">
            <v>04/08/2020</v>
          </cell>
        </row>
        <row r="856">
          <cell r="A856" t="str">
            <v>04/09/2020</v>
          </cell>
        </row>
        <row r="857">
          <cell r="A857" t="str">
            <v>04/09/2020</v>
          </cell>
        </row>
        <row r="858">
          <cell r="A858" t="str">
            <v>04/09/2020</v>
          </cell>
        </row>
        <row r="859">
          <cell r="A859" t="str">
            <v>04/09/2020</v>
          </cell>
        </row>
        <row r="860">
          <cell r="A860" t="str">
            <v>04/09/2020</v>
          </cell>
        </row>
        <row r="861">
          <cell r="A861" t="str">
            <v>04/09/2020</v>
          </cell>
        </row>
        <row r="862">
          <cell r="A862" t="str">
            <v>04/09/2020</v>
          </cell>
        </row>
        <row r="863">
          <cell r="A863" t="str">
            <v>04/09/2020</v>
          </cell>
        </row>
        <row r="864">
          <cell r="A864" t="str">
            <v>04/09/2020</v>
          </cell>
        </row>
        <row r="865">
          <cell r="A865" t="str">
            <v>04/09/2020</v>
          </cell>
        </row>
        <row r="866">
          <cell r="A866" t="str">
            <v>04/09/2020</v>
          </cell>
        </row>
        <row r="867">
          <cell r="A867" t="str">
            <v>04/09/2020</v>
          </cell>
        </row>
        <row r="868">
          <cell r="A868" t="str">
            <v>04/10/2020</v>
          </cell>
        </row>
        <row r="869">
          <cell r="A869" t="str">
            <v>04/10/2020</v>
          </cell>
        </row>
        <row r="870">
          <cell r="A870" t="str">
            <v>04/10/2020</v>
          </cell>
        </row>
        <row r="871">
          <cell r="A871" t="str">
            <v>04/10/2020</v>
          </cell>
        </row>
        <row r="872">
          <cell r="A872" t="str">
            <v>04/10/2020</v>
          </cell>
        </row>
        <row r="873">
          <cell r="A873" t="str">
            <v>04/10/2020</v>
          </cell>
        </row>
        <row r="874">
          <cell r="A874" t="str">
            <v>04/10/2020</v>
          </cell>
        </row>
        <row r="875">
          <cell r="A875" t="str">
            <v>04/10/2020</v>
          </cell>
        </row>
        <row r="876">
          <cell r="A876" t="str">
            <v>04/10/2020</v>
          </cell>
        </row>
        <row r="877">
          <cell r="A877" t="str">
            <v>04/10/2020</v>
          </cell>
        </row>
        <row r="878">
          <cell r="A878" t="str">
            <v>04/11/2020</v>
          </cell>
        </row>
        <row r="879">
          <cell r="A879" t="str">
            <v>04/11/2020</v>
          </cell>
        </row>
        <row r="880">
          <cell r="A880" t="str">
            <v>04/12/2020</v>
          </cell>
        </row>
        <row r="881">
          <cell r="A881" t="str">
            <v>04/13/2020</v>
          </cell>
        </row>
        <row r="882">
          <cell r="A882" t="str">
            <v>04/13/2020</v>
          </cell>
        </row>
        <row r="883">
          <cell r="A883" t="str">
            <v>04/13/2020</v>
          </cell>
        </row>
        <row r="884">
          <cell r="A884" t="str">
            <v>04/13/2020</v>
          </cell>
        </row>
        <row r="885">
          <cell r="A885" t="str">
            <v>04/13/2020</v>
          </cell>
        </row>
        <row r="886">
          <cell r="A886" t="str">
            <v>04/13/2020</v>
          </cell>
        </row>
        <row r="887">
          <cell r="A887" t="str">
            <v>04/13/2020</v>
          </cell>
        </row>
        <row r="888">
          <cell r="A888" t="str">
            <v>04/13/2020</v>
          </cell>
        </row>
        <row r="889">
          <cell r="A889" t="str">
            <v>04/13/2020</v>
          </cell>
        </row>
        <row r="890">
          <cell r="A890" t="str">
            <v>04/13/2020</v>
          </cell>
        </row>
        <row r="891">
          <cell r="A891" t="str">
            <v>04/13/2020</v>
          </cell>
        </row>
        <row r="892">
          <cell r="A892" t="str">
            <v>04/14/2020</v>
          </cell>
        </row>
        <row r="893">
          <cell r="A893" t="str">
            <v>04/14/2020</v>
          </cell>
        </row>
        <row r="894">
          <cell r="A894" t="str">
            <v>04/14/2020</v>
          </cell>
        </row>
        <row r="895">
          <cell r="A895" t="str">
            <v>04/14/2020</v>
          </cell>
        </row>
        <row r="896">
          <cell r="A896" t="str">
            <v>04/14/2020</v>
          </cell>
        </row>
        <row r="897">
          <cell r="A897" t="str">
            <v>04/14/2020</v>
          </cell>
        </row>
        <row r="898">
          <cell r="A898" t="str">
            <v>04/14/2020</v>
          </cell>
        </row>
        <row r="899">
          <cell r="A899" t="str">
            <v>04/14/2020</v>
          </cell>
        </row>
        <row r="900">
          <cell r="A900" t="str">
            <v>04/14/2020</v>
          </cell>
        </row>
        <row r="901">
          <cell r="A901" t="str">
            <v>04/14/2020</v>
          </cell>
        </row>
        <row r="902">
          <cell r="A902" t="str">
            <v>04/15/2020</v>
          </cell>
        </row>
        <row r="903">
          <cell r="A903" t="str">
            <v>04/15/2020</v>
          </cell>
        </row>
        <row r="904">
          <cell r="A904" t="str">
            <v>04/15/2020</v>
          </cell>
        </row>
        <row r="905">
          <cell r="A905" t="str">
            <v>04/15/2020</v>
          </cell>
        </row>
        <row r="906">
          <cell r="A906" t="str">
            <v>04/15/2020</v>
          </cell>
        </row>
        <row r="907">
          <cell r="A907" t="str">
            <v>04/15/2020</v>
          </cell>
        </row>
        <row r="908">
          <cell r="A908" t="str">
            <v>04/15/2020</v>
          </cell>
        </row>
        <row r="909">
          <cell r="A909" t="str">
            <v>04/15/2020</v>
          </cell>
        </row>
        <row r="910">
          <cell r="A910" t="str">
            <v>04/15/2020</v>
          </cell>
        </row>
        <row r="911">
          <cell r="A911" t="str">
            <v>04/15/2020</v>
          </cell>
        </row>
        <row r="912">
          <cell r="A912" t="str">
            <v>04/16/2020</v>
          </cell>
        </row>
        <row r="913">
          <cell r="A913" t="str">
            <v>04/16/2020</v>
          </cell>
        </row>
        <row r="914">
          <cell r="A914" t="str">
            <v>04/16/2020</v>
          </cell>
        </row>
        <row r="915">
          <cell r="A915" t="str">
            <v>04/16/2020</v>
          </cell>
        </row>
        <row r="916">
          <cell r="A916" t="str">
            <v>04/16/2020</v>
          </cell>
        </row>
        <row r="917">
          <cell r="A917" t="str">
            <v>04/16/2020</v>
          </cell>
        </row>
        <row r="918">
          <cell r="A918" t="str">
            <v>04/16/2020</v>
          </cell>
        </row>
        <row r="919">
          <cell r="A919" t="str">
            <v>04/16/2020</v>
          </cell>
        </row>
        <row r="920">
          <cell r="A920" t="str">
            <v>04/16/2020</v>
          </cell>
        </row>
        <row r="921">
          <cell r="A921" t="str">
            <v>04/16/2020</v>
          </cell>
        </row>
        <row r="922">
          <cell r="A922" t="str">
            <v>04/16/2020</v>
          </cell>
        </row>
        <row r="923">
          <cell r="A923" t="str">
            <v>04/17/2020</v>
          </cell>
        </row>
        <row r="924">
          <cell r="A924" t="str">
            <v>04/17/2020</v>
          </cell>
        </row>
        <row r="925">
          <cell r="A925" t="str">
            <v>04/17/2020</v>
          </cell>
        </row>
        <row r="926">
          <cell r="A926" t="str">
            <v>04/17/2020</v>
          </cell>
        </row>
        <row r="927">
          <cell r="A927" t="str">
            <v>04/17/2020</v>
          </cell>
        </row>
        <row r="928">
          <cell r="A928" t="str">
            <v>04/17/2020</v>
          </cell>
        </row>
        <row r="929">
          <cell r="A929" t="str">
            <v>04/17/2020</v>
          </cell>
        </row>
        <row r="930">
          <cell r="A930" t="str">
            <v>04/17/2020</v>
          </cell>
        </row>
        <row r="931">
          <cell r="A931" t="str">
            <v>04/17/2020</v>
          </cell>
        </row>
        <row r="932">
          <cell r="A932" t="str">
            <v>04/17/2020</v>
          </cell>
        </row>
        <row r="933">
          <cell r="A933" t="str">
            <v>04/18/2020</v>
          </cell>
        </row>
        <row r="934">
          <cell r="A934" t="str">
            <v>04/18/2020</v>
          </cell>
        </row>
        <row r="935">
          <cell r="A935" t="str">
            <v>04/19/2020</v>
          </cell>
        </row>
        <row r="936">
          <cell r="A936" t="str">
            <v>04/20/2020</v>
          </cell>
        </row>
        <row r="937">
          <cell r="A937" t="str">
            <v>04/20/2020</v>
          </cell>
        </row>
        <row r="938">
          <cell r="A938" t="str">
            <v>04/20/2020</v>
          </cell>
        </row>
        <row r="939">
          <cell r="A939" t="str">
            <v>04/20/2020</v>
          </cell>
        </row>
        <row r="940">
          <cell r="A940" t="str">
            <v>04/20/2020</v>
          </cell>
        </row>
        <row r="941">
          <cell r="A941" t="str">
            <v>04/20/2020</v>
          </cell>
        </row>
        <row r="942">
          <cell r="A942" t="str">
            <v>04/20/2020</v>
          </cell>
        </row>
        <row r="943">
          <cell r="A943" t="str">
            <v>04/20/2020</v>
          </cell>
        </row>
        <row r="944">
          <cell r="A944" t="str">
            <v>04/20/2020</v>
          </cell>
        </row>
        <row r="945">
          <cell r="A945" t="str">
            <v>04/20/2020</v>
          </cell>
        </row>
        <row r="946">
          <cell r="A946" t="str">
            <v>04/21/2020</v>
          </cell>
        </row>
        <row r="947">
          <cell r="A947" t="str">
            <v>04/21/2020</v>
          </cell>
        </row>
        <row r="948">
          <cell r="A948" t="str">
            <v>04/21/2020</v>
          </cell>
        </row>
        <row r="949">
          <cell r="A949" t="str">
            <v>04/21/2020</v>
          </cell>
        </row>
        <row r="950">
          <cell r="A950" t="str">
            <v>04/21/2020</v>
          </cell>
        </row>
        <row r="951">
          <cell r="A951" t="str">
            <v>04/21/2020</v>
          </cell>
        </row>
        <row r="952">
          <cell r="A952" t="str">
            <v>04/21/2020</v>
          </cell>
        </row>
        <row r="953">
          <cell r="A953" t="str">
            <v>04/21/2020</v>
          </cell>
        </row>
        <row r="954">
          <cell r="A954" t="str">
            <v>04/21/2020</v>
          </cell>
        </row>
        <row r="955">
          <cell r="A955" t="str">
            <v>04/21/2020</v>
          </cell>
        </row>
        <row r="956">
          <cell r="A956" t="str">
            <v>04/22/2020</v>
          </cell>
        </row>
        <row r="957">
          <cell r="A957" t="str">
            <v>04/22/2020</v>
          </cell>
        </row>
        <row r="958">
          <cell r="A958" t="str">
            <v>04/22/2020</v>
          </cell>
        </row>
        <row r="959">
          <cell r="A959" t="str">
            <v>04/22/2020</v>
          </cell>
        </row>
        <row r="960">
          <cell r="A960" t="str">
            <v>04/22/2020</v>
          </cell>
        </row>
        <row r="961">
          <cell r="A961" t="str">
            <v>04/22/2020</v>
          </cell>
        </row>
        <row r="962">
          <cell r="A962" t="str">
            <v>04/22/2020</v>
          </cell>
        </row>
        <row r="963">
          <cell r="A963" t="str">
            <v>04/22/2020</v>
          </cell>
        </row>
        <row r="964">
          <cell r="A964" t="str">
            <v>04/22/2020</v>
          </cell>
        </row>
        <row r="965">
          <cell r="A965" t="str">
            <v>04/22/2020</v>
          </cell>
        </row>
        <row r="966">
          <cell r="A966" t="str">
            <v>04/22/2020</v>
          </cell>
        </row>
        <row r="967">
          <cell r="A967" t="str">
            <v>04/22/2020</v>
          </cell>
        </row>
        <row r="968">
          <cell r="A968" t="str">
            <v>04/23/2020</v>
          </cell>
        </row>
        <row r="969">
          <cell r="A969" t="str">
            <v>04/23/2020</v>
          </cell>
        </row>
        <row r="970">
          <cell r="A970" t="str">
            <v>04/23/2020</v>
          </cell>
        </row>
        <row r="971">
          <cell r="A971" t="str">
            <v>04/23/2020</v>
          </cell>
        </row>
        <row r="972">
          <cell r="A972" t="str">
            <v>04/23/2020</v>
          </cell>
        </row>
        <row r="973">
          <cell r="A973" t="str">
            <v>04/23/2020</v>
          </cell>
        </row>
        <row r="974">
          <cell r="A974" t="str">
            <v>04/23/2020</v>
          </cell>
        </row>
        <row r="975">
          <cell r="A975" t="str">
            <v>04/23/2020</v>
          </cell>
        </row>
        <row r="976">
          <cell r="A976" t="str">
            <v>04/23/2020</v>
          </cell>
        </row>
        <row r="977">
          <cell r="A977" t="str">
            <v>04/23/2020</v>
          </cell>
        </row>
        <row r="978">
          <cell r="A978" t="str">
            <v>04/23/2020</v>
          </cell>
        </row>
        <row r="979">
          <cell r="A979" t="str">
            <v>04/24/2020</v>
          </cell>
        </row>
        <row r="980">
          <cell r="A980" t="str">
            <v>04/24/2020</v>
          </cell>
        </row>
        <row r="981">
          <cell r="A981" t="str">
            <v>04/24/2020</v>
          </cell>
        </row>
        <row r="982">
          <cell r="A982" t="str">
            <v>04/24/2020</v>
          </cell>
        </row>
        <row r="983">
          <cell r="A983" t="str">
            <v>04/24/2020</v>
          </cell>
        </row>
        <row r="984">
          <cell r="A984" t="str">
            <v>04/24/2020</v>
          </cell>
        </row>
        <row r="985">
          <cell r="A985" t="str">
            <v>04/24/2020</v>
          </cell>
        </row>
        <row r="986">
          <cell r="A986" t="str">
            <v>04/24/2020</v>
          </cell>
        </row>
        <row r="987">
          <cell r="A987" t="str">
            <v>04/24/2020</v>
          </cell>
        </row>
        <row r="988">
          <cell r="A988" t="str">
            <v>04/24/2020</v>
          </cell>
        </row>
        <row r="989">
          <cell r="A989" t="str">
            <v>04/25/2020</v>
          </cell>
        </row>
        <row r="990">
          <cell r="A990" t="str">
            <v>04/25/2020</v>
          </cell>
        </row>
        <row r="991">
          <cell r="A991" t="str">
            <v>04/26/2020</v>
          </cell>
        </row>
        <row r="992">
          <cell r="A992" t="str">
            <v>04/27/2020</v>
          </cell>
        </row>
        <row r="993">
          <cell r="A993" t="str">
            <v>04/27/2020</v>
          </cell>
        </row>
        <row r="994">
          <cell r="A994" t="str">
            <v>04/27/2020</v>
          </cell>
        </row>
        <row r="995">
          <cell r="A995" t="str">
            <v>04/27/2020</v>
          </cell>
        </row>
        <row r="996">
          <cell r="A996" t="str">
            <v>04/27/2020</v>
          </cell>
        </row>
        <row r="997">
          <cell r="A997" t="str">
            <v>04/27/2020</v>
          </cell>
        </row>
        <row r="998">
          <cell r="A998" t="str">
            <v>04/27/2020</v>
          </cell>
        </row>
        <row r="999">
          <cell r="A999" t="str">
            <v>04/27/2020</v>
          </cell>
        </row>
        <row r="1000">
          <cell r="A1000" t="str">
            <v>04/27/2020</v>
          </cell>
        </row>
        <row r="1001">
          <cell r="A1001" t="str">
            <v>04/27/2020</v>
          </cell>
        </row>
        <row r="1002">
          <cell r="A1002" t="str">
            <v>04/28/2020</v>
          </cell>
        </row>
        <row r="1003">
          <cell r="A1003" t="str">
            <v>04/28/2020</v>
          </cell>
        </row>
        <row r="1004">
          <cell r="A1004" t="str">
            <v>04/28/2020</v>
          </cell>
        </row>
        <row r="1005">
          <cell r="A1005" t="str">
            <v>04/28/2020</v>
          </cell>
        </row>
        <row r="1006">
          <cell r="A1006" t="str">
            <v>04/28/2020</v>
          </cell>
        </row>
        <row r="1007">
          <cell r="A1007" t="str">
            <v>04/28/2020</v>
          </cell>
        </row>
        <row r="1008">
          <cell r="A1008" t="str">
            <v>04/28/2020</v>
          </cell>
        </row>
        <row r="1009">
          <cell r="A1009" t="str">
            <v>04/28/2020</v>
          </cell>
        </row>
        <row r="1010">
          <cell r="A1010" t="str">
            <v>04/28/2020</v>
          </cell>
        </row>
        <row r="1011">
          <cell r="A1011" t="str">
            <v>04/28/2020</v>
          </cell>
        </row>
        <row r="1012">
          <cell r="A1012" t="str">
            <v>04/29/2020</v>
          </cell>
        </row>
        <row r="1013">
          <cell r="A1013" t="str">
            <v>04/29/2020</v>
          </cell>
        </row>
        <row r="1014">
          <cell r="A1014" t="str">
            <v>04/29/2020</v>
          </cell>
        </row>
        <row r="1015">
          <cell r="A1015" t="str">
            <v>04/29/2020</v>
          </cell>
        </row>
        <row r="1016">
          <cell r="A1016" t="str">
            <v>04/29/2020</v>
          </cell>
        </row>
        <row r="1017">
          <cell r="A1017" t="str">
            <v>04/29/2020</v>
          </cell>
        </row>
        <row r="1018">
          <cell r="A1018" t="str">
            <v>04/29/2020</v>
          </cell>
        </row>
        <row r="1019">
          <cell r="A1019" t="str">
            <v>04/29/2020</v>
          </cell>
        </row>
        <row r="1020">
          <cell r="A1020" t="str">
            <v>04/29/2020</v>
          </cell>
        </row>
        <row r="1021">
          <cell r="A1021" t="str">
            <v>04/29/2020</v>
          </cell>
        </row>
        <row r="1022">
          <cell r="A1022" t="str">
            <v>04/30/2020</v>
          </cell>
        </row>
        <row r="1023">
          <cell r="A1023" t="str">
            <v>04/30/2020</v>
          </cell>
        </row>
        <row r="1024">
          <cell r="A1024" t="str">
            <v>04/30/2020</v>
          </cell>
        </row>
        <row r="1025">
          <cell r="A1025" t="str">
            <v>04/30/2020</v>
          </cell>
        </row>
        <row r="1026">
          <cell r="A1026" t="str">
            <v>04/30/2020</v>
          </cell>
        </row>
        <row r="1027">
          <cell r="A1027" t="str">
            <v>04/30/2020</v>
          </cell>
        </row>
        <row r="1028">
          <cell r="A1028" t="str">
            <v>04/30/2020</v>
          </cell>
        </row>
        <row r="1029">
          <cell r="A1029" t="str">
            <v>04/30/2020</v>
          </cell>
        </row>
        <row r="1030">
          <cell r="A1030" t="str">
            <v>04/30/2020</v>
          </cell>
        </row>
        <row r="1031">
          <cell r="A1031" t="str">
            <v>04/30/2020</v>
          </cell>
        </row>
        <row r="1032">
          <cell r="A1032" t="str">
            <v>04/30/2020</v>
          </cell>
        </row>
        <row r="1033">
          <cell r="A1033" t="str">
            <v>04/30/2020</v>
          </cell>
        </row>
        <row r="1034">
          <cell r="A1034" t="str">
            <v>05/01/2020</v>
          </cell>
        </row>
        <row r="1035">
          <cell r="A1035" t="str">
            <v>05/01/2020</v>
          </cell>
        </row>
        <row r="1036">
          <cell r="A1036" t="str">
            <v>05/01/2020</v>
          </cell>
        </row>
        <row r="1037">
          <cell r="A1037" t="str">
            <v>05/01/2020</v>
          </cell>
        </row>
        <row r="1038">
          <cell r="A1038" t="str">
            <v>05/01/2020</v>
          </cell>
        </row>
        <row r="1039">
          <cell r="A1039" t="str">
            <v>05/01/2020</v>
          </cell>
        </row>
        <row r="1040">
          <cell r="A1040" t="str">
            <v>05/01/2020</v>
          </cell>
        </row>
        <row r="1041">
          <cell r="A1041" t="str">
            <v>05/01/2020</v>
          </cell>
        </row>
        <row r="1042">
          <cell r="A1042" t="str">
            <v>05/01/2020</v>
          </cell>
        </row>
        <row r="1043">
          <cell r="A1043" t="str">
            <v>05/01/2020</v>
          </cell>
        </row>
        <row r="1044">
          <cell r="A1044" t="str">
            <v>05/01/2020</v>
          </cell>
        </row>
        <row r="1045">
          <cell r="A1045" t="str">
            <v>05/01/2020</v>
          </cell>
        </row>
        <row r="1046">
          <cell r="A1046" t="str">
            <v>05/02/2020</v>
          </cell>
        </row>
        <row r="1047">
          <cell r="A1047" t="str">
            <v>05/02/2020</v>
          </cell>
        </row>
        <row r="1048">
          <cell r="A1048" t="str">
            <v>05/03/2020</v>
          </cell>
        </row>
        <row r="1049">
          <cell r="A1049" t="str">
            <v>05/04/2020</v>
          </cell>
        </row>
        <row r="1050">
          <cell r="A1050" t="str">
            <v>05/04/2020</v>
          </cell>
        </row>
        <row r="1051">
          <cell r="A1051" t="str">
            <v>05/04/2020</v>
          </cell>
        </row>
        <row r="1052">
          <cell r="A1052" t="str">
            <v>05/04/2020</v>
          </cell>
        </row>
        <row r="1053">
          <cell r="A1053" t="str">
            <v>05/04/2020</v>
          </cell>
        </row>
        <row r="1054">
          <cell r="A1054" t="str">
            <v>05/04/2020</v>
          </cell>
        </row>
        <row r="1055">
          <cell r="A1055" t="str">
            <v>05/04/2020</v>
          </cell>
        </row>
        <row r="1056">
          <cell r="A1056" t="str">
            <v>05/04/2020</v>
          </cell>
        </row>
        <row r="1057">
          <cell r="A1057" t="str">
            <v>05/04/2020</v>
          </cell>
        </row>
        <row r="1058">
          <cell r="A1058" t="str">
            <v>05/04/2020</v>
          </cell>
        </row>
        <row r="1059">
          <cell r="A1059" t="str">
            <v>05/05/2020</v>
          </cell>
        </row>
        <row r="1060">
          <cell r="A1060" t="str">
            <v>05/05/2020</v>
          </cell>
        </row>
        <row r="1061">
          <cell r="A1061" t="str">
            <v>05/05/2020</v>
          </cell>
        </row>
        <row r="1062">
          <cell r="A1062" t="str">
            <v>05/05/2020</v>
          </cell>
        </row>
        <row r="1063">
          <cell r="A1063" t="str">
            <v>05/05/2020</v>
          </cell>
        </row>
        <row r="1064">
          <cell r="A1064" t="str">
            <v>05/05/2020</v>
          </cell>
        </row>
        <row r="1065">
          <cell r="A1065" t="str">
            <v>05/05/2020</v>
          </cell>
        </row>
        <row r="1066">
          <cell r="A1066" t="str">
            <v>05/05/2020</v>
          </cell>
        </row>
        <row r="1067">
          <cell r="A1067" t="str">
            <v>05/05/2020</v>
          </cell>
        </row>
        <row r="1068">
          <cell r="A1068" t="str">
            <v>05/05/2020</v>
          </cell>
        </row>
        <row r="1069">
          <cell r="A1069" t="str">
            <v>05/05/2020</v>
          </cell>
        </row>
        <row r="1070">
          <cell r="A1070" t="str">
            <v>05/06/2020</v>
          </cell>
        </row>
        <row r="1071">
          <cell r="A1071" t="str">
            <v>05/06/2020</v>
          </cell>
        </row>
        <row r="1072">
          <cell r="A1072" t="str">
            <v>05/06/2020</v>
          </cell>
        </row>
        <row r="1073">
          <cell r="A1073" t="str">
            <v>05/06/2020</v>
          </cell>
        </row>
        <row r="1074">
          <cell r="A1074" t="str">
            <v>05/06/2020</v>
          </cell>
        </row>
        <row r="1075">
          <cell r="A1075" t="str">
            <v>05/06/2020</v>
          </cell>
        </row>
        <row r="1076">
          <cell r="A1076" t="str">
            <v>05/06/2020</v>
          </cell>
        </row>
        <row r="1077">
          <cell r="A1077" t="str">
            <v>05/06/2020</v>
          </cell>
        </row>
        <row r="1078">
          <cell r="A1078" t="str">
            <v>05/06/2020</v>
          </cell>
        </row>
        <row r="1079">
          <cell r="A1079" t="str">
            <v>05/06/2020</v>
          </cell>
        </row>
        <row r="1080">
          <cell r="A1080" t="str">
            <v>05/07/2020</v>
          </cell>
        </row>
        <row r="1081">
          <cell r="A1081" t="str">
            <v>05/07/2020</v>
          </cell>
        </row>
        <row r="1082">
          <cell r="A1082" t="str">
            <v>05/07/2020</v>
          </cell>
        </row>
        <row r="1083">
          <cell r="A1083" t="str">
            <v>05/07/2020</v>
          </cell>
        </row>
        <row r="1084">
          <cell r="A1084" t="str">
            <v>05/07/2020</v>
          </cell>
        </row>
        <row r="1085">
          <cell r="A1085" t="str">
            <v>05/07/2020</v>
          </cell>
        </row>
        <row r="1086">
          <cell r="A1086" t="str">
            <v>05/07/2020</v>
          </cell>
        </row>
        <row r="1087">
          <cell r="A1087" t="str">
            <v>05/07/2020</v>
          </cell>
        </row>
        <row r="1088">
          <cell r="A1088" t="str">
            <v>05/07/2020</v>
          </cell>
        </row>
        <row r="1089">
          <cell r="A1089" t="str">
            <v>05/07/2020</v>
          </cell>
        </row>
        <row r="1090">
          <cell r="A1090" t="str">
            <v>05/08/2020</v>
          </cell>
        </row>
        <row r="1091">
          <cell r="A1091" t="str">
            <v>05/08/2020</v>
          </cell>
        </row>
        <row r="1092">
          <cell r="A1092" t="str">
            <v>05/08/2020</v>
          </cell>
        </row>
        <row r="1093">
          <cell r="A1093" t="str">
            <v>05/08/2020</v>
          </cell>
        </row>
        <row r="1094">
          <cell r="A1094" t="str">
            <v>05/08/2020</v>
          </cell>
        </row>
        <row r="1095">
          <cell r="A1095" t="str">
            <v>05/08/2020</v>
          </cell>
        </row>
        <row r="1096">
          <cell r="A1096" t="str">
            <v>05/08/2020</v>
          </cell>
        </row>
        <row r="1097">
          <cell r="A1097" t="str">
            <v>05/08/2020</v>
          </cell>
        </row>
        <row r="1098">
          <cell r="A1098" t="str">
            <v>05/08/2020</v>
          </cell>
        </row>
        <row r="1099">
          <cell r="A1099" t="str">
            <v>05/08/2020</v>
          </cell>
        </row>
        <row r="1100">
          <cell r="A1100" t="str">
            <v>05/09/2020</v>
          </cell>
        </row>
        <row r="1101">
          <cell r="A1101" t="str">
            <v>05/09/2020</v>
          </cell>
        </row>
        <row r="1102">
          <cell r="A1102" t="str">
            <v>05/10/2020</v>
          </cell>
        </row>
        <row r="1103">
          <cell r="A1103" t="str">
            <v>05/11/2020</v>
          </cell>
        </row>
        <row r="1104">
          <cell r="A1104" t="str">
            <v>05/11/2020</v>
          </cell>
        </row>
        <row r="1105">
          <cell r="A1105" t="str">
            <v>05/11/2020</v>
          </cell>
        </row>
        <row r="1106">
          <cell r="A1106" t="str">
            <v>05/11/2020</v>
          </cell>
        </row>
        <row r="1107">
          <cell r="A1107" t="str">
            <v>05/11/2020</v>
          </cell>
        </row>
        <row r="1108">
          <cell r="A1108" t="str">
            <v>05/11/2020</v>
          </cell>
        </row>
        <row r="1109">
          <cell r="A1109" t="str">
            <v>05/11/2020</v>
          </cell>
        </row>
        <row r="1110">
          <cell r="A1110" t="str">
            <v>05/11/2020</v>
          </cell>
        </row>
        <row r="1111">
          <cell r="A1111" t="str">
            <v>05/11/2020</v>
          </cell>
        </row>
        <row r="1112">
          <cell r="A1112" t="str">
            <v>05/11/2020</v>
          </cell>
        </row>
        <row r="1113">
          <cell r="A1113" t="str">
            <v>05/12/2020</v>
          </cell>
        </row>
        <row r="1114">
          <cell r="A1114" t="str">
            <v>05/12/2020</v>
          </cell>
        </row>
        <row r="1115">
          <cell r="A1115" t="str">
            <v>05/12/2020</v>
          </cell>
        </row>
        <row r="1116">
          <cell r="A1116" t="str">
            <v>05/12/2020</v>
          </cell>
        </row>
        <row r="1117">
          <cell r="A1117" t="str">
            <v>05/12/2020</v>
          </cell>
        </row>
        <row r="1118">
          <cell r="A1118" t="str">
            <v>05/12/2020</v>
          </cell>
        </row>
        <row r="1119">
          <cell r="A1119" t="str">
            <v>05/12/2020</v>
          </cell>
        </row>
        <row r="1120">
          <cell r="A1120" t="str">
            <v>05/12/2020</v>
          </cell>
        </row>
        <row r="1121">
          <cell r="A1121" t="str">
            <v>05/12/2020</v>
          </cell>
        </row>
        <row r="1122">
          <cell r="A1122" t="str">
            <v>05/12/2020</v>
          </cell>
        </row>
        <row r="1123">
          <cell r="A1123" t="str">
            <v>05/13/2020</v>
          </cell>
        </row>
        <row r="1124">
          <cell r="A1124" t="str">
            <v>05/13/2020</v>
          </cell>
        </row>
        <row r="1125">
          <cell r="A1125" t="str">
            <v>05/13/2020</v>
          </cell>
        </row>
        <row r="1126">
          <cell r="A1126" t="str">
            <v>05/13/2020</v>
          </cell>
        </row>
        <row r="1127">
          <cell r="A1127" t="str">
            <v>05/13/2020</v>
          </cell>
        </row>
        <row r="1128">
          <cell r="A1128" t="str">
            <v>05/13/2020</v>
          </cell>
        </row>
        <row r="1129">
          <cell r="A1129" t="str">
            <v>05/13/2020</v>
          </cell>
        </row>
        <row r="1130">
          <cell r="A1130" t="str">
            <v>05/13/2020</v>
          </cell>
        </row>
        <row r="1131">
          <cell r="A1131" t="str">
            <v>05/13/2020</v>
          </cell>
        </row>
        <row r="1132">
          <cell r="A1132" t="str">
            <v>05/13/2020</v>
          </cell>
        </row>
        <row r="1133">
          <cell r="A1133" t="str">
            <v>05/14/2020</v>
          </cell>
        </row>
        <row r="1134">
          <cell r="A1134" t="str">
            <v>05/14/2020</v>
          </cell>
        </row>
        <row r="1135">
          <cell r="A1135" t="str">
            <v>05/14/2020</v>
          </cell>
        </row>
        <row r="1136">
          <cell r="A1136" t="str">
            <v>05/14/2020</v>
          </cell>
        </row>
        <row r="1137">
          <cell r="A1137" t="str">
            <v>05/14/2020</v>
          </cell>
        </row>
        <row r="1138">
          <cell r="A1138" t="str">
            <v>05/14/2020</v>
          </cell>
        </row>
        <row r="1139">
          <cell r="A1139" t="str">
            <v>05/14/2020</v>
          </cell>
        </row>
        <row r="1140">
          <cell r="A1140" t="str">
            <v>05/14/2020</v>
          </cell>
        </row>
        <row r="1141">
          <cell r="A1141" t="str">
            <v>05/14/2020</v>
          </cell>
        </row>
        <row r="1142">
          <cell r="A1142" t="str">
            <v>05/14/2020</v>
          </cell>
        </row>
        <row r="1143">
          <cell r="A1143" t="str">
            <v>05/15/2020</v>
          </cell>
        </row>
        <row r="1144">
          <cell r="A1144" t="str">
            <v>05/15/2020</v>
          </cell>
        </row>
        <row r="1145">
          <cell r="A1145" t="str">
            <v>05/15/2020</v>
          </cell>
        </row>
        <row r="1146">
          <cell r="A1146" t="str">
            <v>05/15/2020</v>
          </cell>
        </row>
        <row r="1147">
          <cell r="A1147" t="str">
            <v>05/15/2020</v>
          </cell>
        </row>
        <row r="1148">
          <cell r="A1148" t="str">
            <v>05/15/2020</v>
          </cell>
        </row>
        <row r="1149">
          <cell r="A1149" t="str">
            <v>05/15/2020</v>
          </cell>
        </row>
        <row r="1150">
          <cell r="A1150" t="str">
            <v>05/15/2020</v>
          </cell>
        </row>
        <row r="1151">
          <cell r="A1151" t="str">
            <v>05/15/2020</v>
          </cell>
        </row>
        <row r="1152">
          <cell r="A1152" t="str">
            <v>05/15/2020</v>
          </cell>
        </row>
        <row r="1153">
          <cell r="A1153" t="str">
            <v>05/16/2020</v>
          </cell>
        </row>
        <row r="1154">
          <cell r="A1154" t="str">
            <v>05/16/2020</v>
          </cell>
        </row>
        <row r="1155">
          <cell r="A1155" t="str">
            <v>05/17/2020</v>
          </cell>
        </row>
        <row r="1156">
          <cell r="A1156" t="str">
            <v>05/18/2020</v>
          </cell>
        </row>
        <row r="1157">
          <cell r="A1157" t="str">
            <v>05/18/2020</v>
          </cell>
        </row>
        <row r="1158">
          <cell r="A1158" t="str">
            <v>05/18/2020</v>
          </cell>
        </row>
        <row r="1159">
          <cell r="A1159" t="str">
            <v>05/18/2020</v>
          </cell>
        </row>
        <row r="1160">
          <cell r="A1160" t="str">
            <v>05/18/2020</v>
          </cell>
        </row>
        <row r="1161">
          <cell r="A1161" t="str">
            <v>05/18/2020</v>
          </cell>
        </row>
        <row r="1162">
          <cell r="A1162" t="str">
            <v>05/18/2020</v>
          </cell>
        </row>
        <row r="1163">
          <cell r="A1163" t="str">
            <v>05/18/2020</v>
          </cell>
        </row>
        <row r="1164">
          <cell r="A1164" t="str">
            <v>05/18/2020</v>
          </cell>
        </row>
        <row r="1165">
          <cell r="A1165" t="str">
            <v>05/18/2020</v>
          </cell>
        </row>
        <row r="1166">
          <cell r="A1166" t="str">
            <v>05/18/2020</v>
          </cell>
        </row>
        <row r="1167">
          <cell r="A1167" t="str">
            <v>05/18/2020</v>
          </cell>
        </row>
        <row r="1168">
          <cell r="A1168" t="str">
            <v>05/18/2020</v>
          </cell>
        </row>
        <row r="1169">
          <cell r="A1169" t="str">
            <v>05/18/2020</v>
          </cell>
        </row>
        <row r="1170">
          <cell r="A1170" t="str">
            <v>05/19/2020</v>
          </cell>
        </row>
        <row r="1171">
          <cell r="A1171" t="str">
            <v>05/19/2020</v>
          </cell>
        </row>
        <row r="1172">
          <cell r="A1172" t="str">
            <v>05/19/2020</v>
          </cell>
        </row>
        <row r="1173">
          <cell r="A1173" t="str">
            <v>05/19/2020</v>
          </cell>
        </row>
        <row r="1174">
          <cell r="A1174" t="str">
            <v>05/19/2020</v>
          </cell>
        </row>
        <row r="1175">
          <cell r="A1175" t="str">
            <v>05/19/2020</v>
          </cell>
        </row>
        <row r="1176">
          <cell r="A1176" t="str">
            <v>05/19/2020</v>
          </cell>
        </row>
        <row r="1177">
          <cell r="A1177" t="str">
            <v>05/19/2020</v>
          </cell>
        </row>
        <row r="1178">
          <cell r="A1178" t="str">
            <v>05/19/2020</v>
          </cell>
        </row>
        <row r="1179">
          <cell r="A1179" t="str">
            <v>05/19/2020</v>
          </cell>
        </row>
        <row r="1180">
          <cell r="A1180" t="str">
            <v>05/19/2020</v>
          </cell>
        </row>
        <row r="1181">
          <cell r="A1181" t="str">
            <v>05/19/2020</v>
          </cell>
        </row>
        <row r="1182">
          <cell r="A1182" t="str">
            <v>05/20/2020</v>
          </cell>
        </row>
        <row r="1183">
          <cell r="A1183" t="str">
            <v>05/20/2020</v>
          </cell>
        </row>
        <row r="1184">
          <cell r="A1184" t="str">
            <v>05/20/2020</v>
          </cell>
        </row>
        <row r="1185">
          <cell r="A1185" t="str">
            <v>05/20/2020</v>
          </cell>
        </row>
        <row r="1186">
          <cell r="A1186" t="str">
            <v>05/20/2020</v>
          </cell>
        </row>
        <row r="1187">
          <cell r="A1187" t="str">
            <v>05/20/2020</v>
          </cell>
        </row>
        <row r="1188">
          <cell r="A1188" t="str">
            <v>05/20/2020</v>
          </cell>
        </row>
        <row r="1189">
          <cell r="A1189" t="str">
            <v>05/20/2020</v>
          </cell>
        </row>
        <row r="1190">
          <cell r="A1190" t="str">
            <v>05/20/2020</v>
          </cell>
        </row>
        <row r="1191">
          <cell r="A1191" t="str">
            <v>05/20/2020</v>
          </cell>
        </row>
        <row r="1192">
          <cell r="A1192" t="str">
            <v>05/21/2020</v>
          </cell>
        </row>
        <row r="1193">
          <cell r="A1193" t="str">
            <v>05/21/2020</v>
          </cell>
        </row>
        <row r="1194">
          <cell r="A1194" t="str">
            <v>05/21/2020</v>
          </cell>
        </row>
        <row r="1195">
          <cell r="A1195" t="str">
            <v>05/21/2020</v>
          </cell>
        </row>
        <row r="1196">
          <cell r="A1196" t="str">
            <v>05/21/2020</v>
          </cell>
        </row>
        <row r="1197">
          <cell r="A1197" t="str">
            <v>05/21/2020</v>
          </cell>
        </row>
        <row r="1198">
          <cell r="A1198" t="str">
            <v>05/21/2020</v>
          </cell>
        </row>
        <row r="1199">
          <cell r="A1199" t="str">
            <v>05/21/2020</v>
          </cell>
        </row>
        <row r="1200">
          <cell r="A1200" t="str">
            <v>05/21/2020</v>
          </cell>
        </row>
        <row r="1201">
          <cell r="A1201" t="str">
            <v>05/21/2020</v>
          </cell>
        </row>
        <row r="1202">
          <cell r="A1202" t="str">
            <v>05/22/2020</v>
          </cell>
        </row>
        <row r="1203">
          <cell r="A1203" t="str">
            <v>05/22/2020</v>
          </cell>
        </row>
        <row r="1204">
          <cell r="A1204" t="str">
            <v>05/22/2020</v>
          </cell>
        </row>
        <row r="1205">
          <cell r="A1205" t="str">
            <v>05/22/2020</v>
          </cell>
        </row>
        <row r="1206">
          <cell r="A1206" t="str">
            <v>05/22/2020</v>
          </cell>
        </row>
        <row r="1207">
          <cell r="A1207" t="str">
            <v>05/22/2020</v>
          </cell>
        </row>
        <row r="1208">
          <cell r="A1208" t="str">
            <v>05/22/2020</v>
          </cell>
        </row>
        <row r="1209">
          <cell r="A1209" t="str">
            <v>05/22/2020</v>
          </cell>
        </row>
        <row r="1210">
          <cell r="A1210" t="str">
            <v>05/22/2020</v>
          </cell>
        </row>
        <row r="1211">
          <cell r="A1211" t="str">
            <v>05/22/2020</v>
          </cell>
        </row>
        <row r="1212">
          <cell r="A1212" t="str">
            <v>05/22/2020</v>
          </cell>
        </row>
        <row r="1213">
          <cell r="A1213" t="str">
            <v>05/23/2020</v>
          </cell>
        </row>
        <row r="1214">
          <cell r="A1214" t="str">
            <v>05/23/2020</v>
          </cell>
        </row>
        <row r="1215">
          <cell r="A1215" t="str">
            <v>05/24/2020</v>
          </cell>
        </row>
        <row r="1216">
          <cell r="A1216" t="str">
            <v>05/25/2020</v>
          </cell>
        </row>
        <row r="1217">
          <cell r="A1217" t="str">
            <v>05/25/2020</v>
          </cell>
        </row>
        <row r="1218">
          <cell r="A1218" t="str">
            <v>05/25/2020</v>
          </cell>
        </row>
        <row r="1219">
          <cell r="A1219" t="str">
            <v>05/26/2020</v>
          </cell>
        </row>
        <row r="1220">
          <cell r="A1220" t="str">
            <v>05/26/2020</v>
          </cell>
        </row>
        <row r="1221">
          <cell r="A1221" t="str">
            <v>05/26/2020</v>
          </cell>
        </row>
        <row r="1222">
          <cell r="A1222" t="str">
            <v>05/26/2020</v>
          </cell>
        </row>
        <row r="1223">
          <cell r="A1223" t="str">
            <v>05/26/2020</v>
          </cell>
        </row>
        <row r="1224">
          <cell r="A1224" t="str">
            <v>05/26/2020</v>
          </cell>
        </row>
        <row r="1225">
          <cell r="A1225" t="str">
            <v>05/26/2020</v>
          </cell>
        </row>
        <row r="1226">
          <cell r="A1226" t="str">
            <v>05/26/2020</v>
          </cell>
        </row>
        <row r="1227">
          <cell r="A1227" t="str">
            <v>05/26/2020</v>
          </cell>
        </row>
        <row r="1228">
          <cell r="A1228" t="str">
            <v>05/26/2020</v>
          </cell>
        </row>
        <row r="1229">
          <cell r="A1229" t="str">
            <v>05/26/2020</v>
          </cell>
        </row>
        <row r="1230">
          <cell r="A1230" t="str">
            <v>05/27/2020</v>
          </cell>
        </row>
        <row r="1231">
          <cell r="A1231" t="str">
            <v>05/27/2020</v>
          </cell>
        </row>
        <row r="1232">
          <cell r="A1232" t="str">
            <v>05/27/2020</v>
          </cell>
        </row>
        <row r="1233">
          <cell r="A1233" t="str">
            <v>05/27/2020</v>
          </cell>
        </row>
        <row r="1234">
          <cell r="A1234" t="str">
            <v>05/27/2020</v>
          </cell>
        </row>
        <row r="1235">
          <cell r="A1235" t="str">
            <v>05/27/2020</v>
          </cell>
        </row>
        <row r="1236">
          <cell r="A1236" t="str">
            <v>05/27/2020</v>
          </cell>
        </row>
        <row r="1237">
          <cell r="A1237" t="str">
            <v>05/27/2020</v>
          </cell>
        </row>
        <row r="1238">
          <cell r="A1238" t="str">
            <v>05/27/2020</v>
          </cell>
        </row>
        <row r="1239">
          <cell r="A1239" t="str">
            <v>05/27/2020</v>
          </cell>
        </row>
        <row r="1240">
          <cell r="A1240" t="str">
            <v>05/28/2020</v>
          </cell>
        </row>
        <row r="1241">
          <cell r="A1241" t="str">
            <v>05/28/2020</v>
          </cell>
        </row>
        <row r="1242">
          <cell r="A1242" t="str">
            <v>05/28/2020</v>
          </cell>
        </row>
        <row r="1243">
          <cell r="A1243" t="str">
            <v>05/28/2020</v>
          </cell>
        </row>
        <row r="1244">
          <cell r="A1244" t="str">
            <v>05/28/2020</v>
          </cell>
        </row>
        <row r="1245">
          <cell r="A1245" t="str">
            <v>05/28/2020</v>
          </cell>
        </row>
        <row r="1246">
          <cell r="A1246" t="str">
            <v>05/28/2020</v>
          </cell>
        </row>
        <row r="1247">
          <cell r="A1247" t="str">
            <v>05/28/2020</v>
          </cell>
        </row>
        <row r="1248">
          <cell r="A1248" t="str">
            <v>05/28/2020</v>
          </cell>
        </row>
        <row r="1249">
          <cell r="A1249" t="str">
            <v>05/28/2020</v>
          </cell>
        </row>
        <row r="1250">
          <cell r="A1250" t="str">
            <v>05/29/2020</v>
          </cell>
        </row>
        <row r="1251">
          <cell r="A1251" t="str">
            <v>05/29/2020</v>
          </cell>
        </row>
        <row r="1252">
          <cell r="A1252" t="str">
            <v>05/29/2020</v>
          </cell>
        </row>
        <row r="1253">
          <cell r="A1253" t="str">
            <v>05/29/2020</v>
          </cell>
        </row>
        <row r="1254">
          <cell r="A1254" t="str">
            <v>05/29/2020</v>
          </cell>
        </row>
        <row r="1255">
          <cell r="A1255" t="str">
            <v>05/29/2020</v>
          </cell>
        </row>
        <row r="1256">
          <cell r="A1256" t="str">
            <v>05/29/2020</v>
          </cell>
        </row>
        <row r="1257">
          <cell r="A1257" t="str">
            <v>05/29/2020</v>
          </cell>
        </row>
        <row r="1258">
          <cell r="A1258" t="str">
            <v>05/29/2020</v>
          </cell>
        </row>
        <row r="1259">
          <cell r="A1259" t="str">
            <v>05/29/2020</v>
          </cell>
        </row>
        <row r="1260">
          <cell r="A1260" t="str">
            <v>05/30/2020</v>
          </cell>
        </row>
        <row r="1261">
          <cell r="A1261" t="str">
            <v>05/30/2020</v>
          </cell>
        </row>
        <row r="1262">
          <cell r="A1262" t="str">
            <v>05/31/2020</v>
          </cell>
        </row>
        <row r="1263">
          <cell r="A1263" t="str">
            <v>06/01/2020</v>
          </cell>
        </row>
        <row r="1264">
          <cell r="A1264" t="str">
            <v>06/01/2020</v>
          </cell>
        </row>
        <row r="1265">
          <cell r="A1265" t="str">
            <v>06/01/2020</v>
          </cell>
        </row>
        <row r="1266">
          <cell r="A1266" t="str">
            <v>06/01/2020</v>
          </cell>
        </row>
        <row r="1267">
          <cell r="A1267" t="str">
            <v>06/01/2020</v>
          </cell>
        </row>
        <row r="1268">
          <cell r="A1268" t="str">
            <v>06/01/2020</v>
          </cell>
        </row>
        <row r="1269">
          <cell r="A1269" t="str">
            <v>06/01/2020</v>
          </cell>
        </row>
        <row r="1270">
          <cell r="A1270" t="str">
            <v>06/01/2020</v>
          </cell>
        </row>
        <row r="1271">
          <cell r="A1271" t="str">
            <v>06/01/2020</v>
          </cell>
        </row>
        <row r="1272">
          <cell r="A1272" t="str">
            <v>06/01/2020</v>
          </cell>
        </row>
        <row r="1273">
          <cell r="A1273" t="str">
            <v>06/01/2020</v>
          </cell>
        </row>
        <row r="1274">
          <cell r="A1274" t="str">
            <v>06/01/2020</v>
          </cell>
        </row>
        <row r="1275">
          <cell r="A1275" t="str">
            <v>06/02/2020</v>
          </cell>
        </row>
        <row r="1276">
          <cell r="A1276" t="str">
            <v>06/02/2020</v>
          </cell>
        </row>
        <row r="1277">
          <cell r="A1277" t="str">
            <v>06/02/2020</v>
          </cell>
        </row>
        <row r="1278">
          <cell r="A1278" t="str">
            <v>06/02/2020</v>
          </cell>
        </row>
        <row r="1279">
          <cell r="A1279" t="str">
            <v>06/02/2020</v>
          </cell>
        </row>
        <row r="1280">
          <cell r="A1280" t="str">
            <v>06/02/2020</v>
          </cell>
        </row>
        <row r="1281">
          <cell r="A1281" t="str">
            <v>06/02/2020</v>
          </cell>
        </row>
        <row r="1282">
          <cell r="A1282" t="str">
            <v>06/02/2020</v>
          </cell>
        </row>
        <row r="1283">
          <cell r="A1283" t="str">
            <v>06/02/2020</v>
          </cell>
        </row>
        <row r="1284">
          <cell r="A1284" t="str">
            <v>06/02/2020</v>
          </cell>
        </row>
        <row r="1285">
          <cell r="A1285" t="str">
            <v>06/02/2020</v>
          </cell>
        </row>
        <row r="1286">
          <cell r="A1286" t="str">
            <v>06/02/2020</v>
          </cell>
        </row>
        <row r="1287">
          <cell r="A1287" t="str">
            <v>06/03/2020</v>
          </cell>
        </row>
        <row r="1288">
          <cell r="A1288" t="str">
            <v>06/03/2020</v>
          </cell>
        </row>
        <row r="1289">
          <cell r="A1289" t="str">
            <v>06/03/2020</v>
          </cell>
        </row>
        <row r="1290">
          <cell r="A1290" t="str">
            <v>06/03/2020</v>
          </cell>
        </row>
        <row r="1291">
          <cell r="A1291" t="str">
            <v>06/03/2020</v>
          </cell>
        </row>
        <row r="1292">
          <cell r="A1292" t="str">
            <v>06/03/2020</v>
          </cell>
        </row>
        <row r="1293">
          <cell r="A1293" t="str">
            <v>06/03/2020</v>
          </cell>
        </row>
        <row r="1294">
          <cell r="A1294" t="str">
            <v>06/03/2020</v>
          </cell>
        </row>
        <row r="1295">
          <cell r="A1295" t="str">
            <v>06/03/2020</v>
          </cell>
        </row>
        <row r="1296">
          <cell r="A1296" t="str">
            <v>06/03/2020</v>
          </cell>
        </row>
        <row r="1297">
          <cell r="A1297" t="str">
            <v>06/03/2020</v>
          </cell>
        </row>
        <row r="1298">
          <cell r="A1298" t="str">
            <v>06/03/2020</v>
          </cell>
        </row>
        <row r="1299">
          <cell r="A1299" t="str">
            <v>06/03/2020</v>
          </cell>
        </row>
        <row r="1300">
          <cell r="A1300" t="str">
            <v>06/04/2020</v>
          </cell>
        </row>
        <row r="1301">
          <cell r="A1301" t="str">
            <v>06/04/2020</v>
          </cell>
        </row>
        <row r="1302">
          <cell r="A1302" t="str">
            <v>06/04/2020</v>
          </cell>
        </row>
        <row r="1303">
          <cell r="A1303" t="str">
            <v>06/04/2020</v>
          </cell>
        </row>
        <row r="1304">
          <cell r="A1304" t="str">
            <v>06/04/2020</v>
          </cell>
        </row>
        <row r="1305">
          <cell r="A1305" t="str">
            <v>06/04/2020</v>
          </cell>
        </row>
        <row r="1306">
          <cell r="A1306" t="str">
            <v>06/04/2020</v>
          </cell>
        </row>
        <row r="1307">
          <cell r="A1307" t="str">
            <v>06/04/2020</v>
          </cell>
        </row>
        <row r="1308">
          <cell r="A1308" t="str">
            <v>06/04/2020</v>
          </cell>
        </row>
        <row r="1309">
          <cell r="A1309" t="str">
            <v>06/04/2020</v>
          </cell>
        </row>
        <row r="1310">
          <cell r="A1310" t="str">
            <v>06/05/2020</v>
          </cell>
        </row>
        <row r="1311">
          <cell r="A1311" t="str">
            <v>06/05/2020</v>
          </cell>
        </row>
        <row r="1312">
          <cell r="A1312" t="str">
            <v>06/05/2020</v>
          </cell>
        </row>
        <row r="1313">
          <cell r="A1313" t="str">
            <v>06/05/2020</v>
          </cell>
        </row>
        <row r="1314">
          <cell r="A1314" t="str">
            <v>06/05/2020</v>
          </cell>
        </row>
        <row r="1315">
          <cell r="A1315" t="str">
            <v>06/05/2020</v>
          </cell>
        </row>
        <row r="1316">
          <cell r="A1316" t="str">
            <v>06/05/2020</v>
          </cell>
        </row>
        <row r="1317">
          <cell r="A1317" t="str">
            <v>06/05/2020</v>
          </cell>
        </row>
        <row r="1318">
          <cell r="A1318" t="str">
            <v>06/05/2020</v>
          </cell>
        </row>
        <row r="1319">
          <cell r="A1319" t="str">
            <v>06/05/2020</v>
          </cell>
        </row>
        <row r="1320">
          <cell r="A1320" t="str">
            <v>06/06/2020</v>
          </cell>
        </row>
        <row r="1321">
          <cell r="A1321" t="str">
            <v>06/06/2020</v>
          </cell>
        </row>
        <row r="1322">
          <cell r="A1322" t="str">
            <v>06/07/2020</v>
          </cell>
        </row>
        <row r="1323">
          <cell r="A1323" t="str">
            <v>06/08/2020</v>
          </cell>
        </row>
        <row r="1324">
          <cell r="A1324" t="str">
            <v>06/08/2020</v>
          </cell>
        </row>
        <row r="1325">
          <cell r="A1325" t="str">
            <v>06/08/2020</v>
          </cell>
        </row>
        <row r="1326">
          <cell r="A1326" t="str">
            <v>06/08/2020</v>
          </cell>
        </row>
        <row r="1327">
          <cell r="A1327" t="str">
            <v>06/08/2020</v>
          </cell>
        </row>
        <row r="1328">
          <cell r="A1328" t="str">
            <v>06/08/2020</v>
          </cell>
        </row>
        <row r="1329">
          <cell r="A1329" t="str">
            <v>06/08/2020</v>
          </cell>
        </row>
        <row r="1330">
          <cell r="A1330" t="str">
            <v>06/08/2020</v>
          </cell>
        </row>
        <row r="1331">
          <cell r="A1331" t="str">
            <v>06/08/2020</v>
          </cell>
        </row>
        <row r="1332">
          <cell r="A1332" t="str">
            <v>06/08/2020</v>
          </cell>
        </row>
        <row r="1333">
          <cell r="A1333" t="str">
            <v>06/09/2020</v>
          </cell>
        </row>
        <row r="1334">
          <cell r="A1334" t="str">
            <v>06/09/2020</v>
          </cell>
        </row>
        <row r="1335">
          <cell r="A1335" t="str">
            <v>06/09/2020</v>
          </cell>
        </row>
        <row r="1336">
          <cell r="A1336" t="str">
            <v>06/09/2020</v>
          </cell>
        </row>
        <row r="1337">
          <cell r="A1337" t="str">
            <v>06/09/2020</v>
          </cell>
        </row>
        <row r="1338">
          <cell r="A1338" t="str">
            <v>06/09/2020</v>
          </cell>
        </row>
        <row r="1339">
          <cell r="A1339" t="str">
            <v>06/09/2020</v>
          </cell>
        </row>
        <row r="1340">
          <cell r="A1340" t="str">
            <v>06/09/2020</v>
          </cell>
        </row>
        <row r="1341">
          <cell r="A1341" t="str">
            <v>06/09/2020</v>
          </cell>
        </row>
        <row r="1342">
          <cell r="A1342" t="str">
            <v>06/10/2020</v>
          </cell>
        </row>
        <row r="1343">
          <cell r="A1343" t="str">
            <v>06/10/2020</v>
          </cell>
        </row>
        <row r="1344">
          <cell r="A1344" t="str">
            <v>06/10/2020</v>
          </cell>
        </row>
        <row r="1345">
          <cell r="A1345" t="str">
            <v>06/10/2020</v>
          </cell>
        </row>
        <row r="1346">
          <cell r="A1346" t="str">
            <v>06/10/2020</v>
          </cell>
        </row>
        <row r="1347">
          <cell r="A1347" t="str">
            <v>06/10/2020</v>
          </cell>
        </row>
        <row r="1348">
          <cell r="A1348" t="str">
            <v>06/10/2020</v>
          </cell>
        </row>
        <row r="1349">
          <cell r="A1349" t="str">
            <v>06/10/2020</v>
          </cell>
        </row>
        <row r="1350">
          <cell r="A1350" t="str">
            <v>06/10/2020</v>
          </cell>
        </row>
        <row r="1351">
          <cell r="A1351" t="str">
            <v>06/10/2020</v>
          </cell>
        </row>
        <row r="1352">
          <cell r="A1352" t="str">
            <v>06/10/2020</v>
          </cell>
        </row>
        <row r="1353">
          <cell r="A1353" t="str">
            <v>06/11/2020</v>
          </cell>
        </row>
        <row r="1354">
          <cell r="A1354" t="str">
            <v>06/11/2020</v>
          </cell>
        </row>
        <row r="1355">
          <cell r="A1355" t="str">
            <v>06/11/2020</v>
          </cell>
        </row>
        <row r="1356">
          <cell r="A1356" t="str">
            <v>06/11/2020</v>
          </cell>
        </row>
        <row r="1357">
          <cell r="A1357" t="str">
            <v>06/11/2020</v>
          </cell>
        </row>
        <row r="1358">
          <cell r="A1358" t="str">
            <v>06/11/2020</v>
          </cell>
        </row>
        <row r="1359">
          <cell r="A1359" t="str">
            <v>06/11/2020</v>
          </cell>
        </row>
        <row r="1360">
          <cell r="A1360" t="str">
            <v>06/11/2020</v>
          </cell>
        </row>
        <row r="1361">
          <cell r="A1361" t="str">
            <v>06/11/2020</v>
          </cell>
        </row>
        <row r="1362">
          <cell r="A1362" t="str">
            <v>06/11/2020</v>
          </cell>
        </row>
        <row r="1363">
          <cell r="A1363" t="str">
            <v>06/11/2020</v>
          </cell>
        </row>
        <row r="1364">
          <cell r="A1364" t="str">
            <v>06/12/2020</v>
          </cell>
        </row>
        <row r="1365">
          <cell r="A1365" t="str">
            <v>06/12/2020</v>
          </cell>
        </row>
        <row r="1366">
          <cell r="A1366" t="str">
            <v>06/12/2020</v>
          </cell>
        </row>
        <row r="1367">
          <cell r="A1367" t="str">
            <v>06/12/2020</v>
          </cell>
        </row>
        <row r="1368">
          <cell r="A1368" t="str">
            <v>06/12/2020</v>
          </cell>
        </row>
        <row r="1369">
          <cell r="A1369" t="str">
            <v>06/12/2020</v>
          </cell>
        </row>
        <row r="1370">
          <cell r="A1370" t="str">
            <v>06/12/2020</v>
          </cell>
        </row>
        <row r="1371">
          <cell r="A1371" t="str">
            <v>06/12/2020</v>
          </cell>
        </row>
        <row r="1372">
          <cell r="A1372" t="str">
            <v>06/12/2020</v>
          </cell>
        </row>
        <row r="1373">
          <cell r="A1373" t="str">
            <v>06/12/2020</v>
          </cell>
        </row>
        <row r="1374">
          <cell r="A1374" t="str">
            <v>06/13/2020</v>
          </cell>
        </row>
        <row r="1375">
          <cell r="A1375" t="str">
            <v>06/13/2020</v>
          </cell>
        </row>
        <row r="1376">
          <cell r="A1376" t="str">
            <v>06/14/2020</v>
          </cell>
        </row>
        <row r="1377">
          <cell r="A1377" t="str">
            <v>06/15/2020</v>
          </cell>
        </row>
        <row r="1378">
          <cell r="A1378" t="str">
            <v>06/15/2020</v>
          </cell>
        </row>
        <row r="1379">
          <cell r="A1379" t="str">
            <v>06/15/2020</v>
          </cell>
        </row>
        <row r="1380">
          <cell r="A1380" t="str">
            <v>06/15/2020</v>
          </cell>
        </row>
        <row r="1381">
          <cell r="A1381" t="str">
            <v>06/15/2020</v>
          </cell>
        </row>
        <row r="1382">
          <cell r="A1382" t="str">
            <v>06/15/2020</v>
          </cell>
        </row>
        <row r="1383">
          <cell r="A1383" t="str">
            <v>06/15/2020</v>
          </cell>
        </row>
        <row r="1384">
          <cell r="A1384" t="str">
            <v>06/15/2020</v>
          </cell>
        </row>
        <row r="1385">
          <cell r="A1385" t="str">
            <v>06/15/2020</v>
          </cell>
        </row>
        <row r="1386">
          <cell r="A1386" t="str">
            <v>06/15/2020</v>
          </cell>
        </row>
        <row r="1387">
          <cell r="A1387" t="str">
            <v>06/16/2020</v>
          </cell>
        </row>
        <row r="1388">
          <cell r="A1388" t="str">
            <v>06/16/2020</v>
          </cell>
        </row>
        <row r="1389">
          <cell r="A1389" t="str">
            <v>06/16/2020</v>
          </cell>
        </row>
        <row r="1390">
          <cell r="A1390" t="str">
            <v>06/16/2020</v>
          </cell>
        </row>
        <row r="1391">
          <cell r="A1391" t="str">
            <v>06/16/2020</v>
          </cell>
        </row>
        <row r="1392">
          <cell r="A1392" t="str">
            <v>06/16/2020</v>
          </cell>
        </row>
        <row r="1393">
          <cell r="A1393" t="str">
            <v>06/16/2020</v>
          </cell>
        </row>
        <row r="1394">
          <cell r="A1394" t="str">
            <v>06/16/2020</v>
          </cell>
        </row>
        <row r="1395">
          <cell r="A1395" t="str">
            <v>06/16/2020</v>
          </cell>
        </row>
        <row r="1396">
          <cell r="A1396" t="str">
            <v>06/16/2020</v>
          </cell>
        </row>
        <row r="1397">
          <cell r="A1397" t="str">
            <v>06/17/2020</v>
          </cell>
        </row>
        <row r="1398">
          <cell r="A1398" t="str">
            <v>06/16/2020</v>
          </cell>
        </row>
        <row r="1399">
          <cell r="A1399" t="str">
            <v>06/17/2020</v>
          </cell>
        </row>
        <row r="1400">
          <cell r="A1400" t="str">
            <v>06/17/2020</v>
          </cell>
        </row>
        <row r="1401">
          <cell r="A1401" t="str">
            <v>06/17/2020</v>
          </cell>
        </row>
        <row r="1402">
          <cell r="A1402" t="str">
            <v>06/17/2020</v>
          </cell>
        </row>
        <row r="1403">
          <cell r="A1403" t="str">
            <v>06/17/2020</v>
          </cell>
        </row>
        <row r="1404">
          <cell r="A1404" t="str">
            <v>06/17/2020</v>
          </cell>
        </row>
        <row r="1405">
          <cell r="A1405" t="str">
            <v>06/17/2020</v>
          </cell>
        </row>
        <row r="1406">
          <cell r="A1406" t="str">
            <v>06/17/2020</v>
          </cell>
        </row>
        <row r="1407">
          <cell r="A1407" t="str">
            <v>06/17/2020</v>
          </cell>
        </row>
        <row r="1408">
          <cell r="A1408" t="str">
            <v>06/17/2020</v>
          </cell>
        </row>
        <row r="1409">
          <cell r="A1409" t="str">
            <v>06/17/2020</v>
          </cell>
        </row>
        <row r="1410">
          <cell r="A1410" t="str">
            <v>06/18/2020</v>
          </cell>
        </row>
        <row r="1411">
          <cell r="A1411" t="str">
            <v>06/18/2020</v>
          </cell>
        </row>
        <row r="1412">
          <cell r="A1412" t="str">
            <v>06/18/2020</v>
          </cell>
        </row>
        <row r="1413">
          <cell r="A1413" t="str">
            <v>06/18/2020</v>
          </cell>
        </row>
        <row r="1414">
          <cell r="A1414" t="str">
            <v>06/18/2020</v>
          </cell>
        </row>
        <row r="1415">
          <cell r="A1415" t="str">
            <v>06/18/2020</v>
          </cell>
        </row>
        <row r="1416">
          <cell r="A1416" t="str">
            <v>06/18/2020</v>
          </cell>
        </row>
        <row r="1417">
          <cell r="A1417" t="str">
            <v>06/18/2020</v>
          </cell>
        </row>
        <row r="1418">
          <cell r="A1418" t="str">
            <v>06/18/2020</v>
          </cell>
        </row>
        <row r="1419">
          <cell r="A1419" t="str">
            <v>06/18/2020</v>
          </cell>
        </row>
        <row r="1420">
          <cell r="A1420" t="str">
            <v>06/18/2020</v>
          </cell>
        </row>
        <row r="1421">
          <cell r="A1421" t="str">
            <v>06/19/2020</v>
          </cell>
        </row>
        <row r="1422">
          <cell r="A1422" t="str">
            <v>06/19/2020</v>
          </cell>
        </row>
        <row r="1423">
          <cell r="A1423" t="str">
            <v>06/19/2020</v>
          </cell>
        </row>
        <row r="1424">
          <cell r="A1424" t="str">
            <v>06/19/2020</v>
          </cell>
        </row>
        <row r="1425">
          <cell r="A1425" t="str">
            <v>06/19/2020</v>
          </cell>
        </row>
        <row r="1426">
          <cell r="A1426" t="str">
            <v>06/19/2020</v>
          </cell>
        </row>
        <row r="1427">
          <cell r="A1427" t="str">
            <v>06/19/2020</v>
          </cell>
        </row>
        <row r="1428">
          <cell r="A1428" t="str">
            <v>06/19/2020</v>
          </cell>
        </row>
        <row r="1429">
          <cell r="A1429" t="str">
            <v>06/19/2020</v>
          </cell>
        </row>
        <row r="1430">
          <cell r="A1430" t="str">
            <v>06/19/2020</v>
          </cell>
        </row>
        <row r="1431">
          <cell r="A1431" t="str">
            <v>06/20/2020</v>
          </cell>
        </row>
        <row r="1432">
          <cell r="A1432" t="str">
            <v>06/20/2020</v>
          </cell>
        </row>
        <row r="1433">
          <cell r="A1433" t="str">
            <v>06/21/2020</v>
          </cell>
        </row>
        <row r="1434">
          <cell r="A1434" t="str">
            <v>06/22/2020</v>
          </cell>
        </row>
        <row r="1435">
          <cell r="A1435" t="str">
            <v>06/22/2020</v>
          </cell>
        </row>
        <row r="1436">
          <cell r="A1436" t="str">
            <v>06/22/2020</v>
          </cell>
        </row>
        <row r="1437">
          <cell r="A1437" t="str">
            <v>06/22/2020</v>
          </cell>
        </row>
        <row r="1438">
          <cell r="A1438" t="str">
            <v>06/22/2020</v>
          </cell>
        </row>
        <row r="1439">
          <cell r="A1439" t="str">
            <v>06/22/2020</v>
          </cell>
        </row>
        <row r="1440">
          <cell r="A1440" t="str">
            <v>06/22/2020</v>
          </cell>
        </row>
        <row r="1441">
          <cell r="A1441" t="str">
            <v>06/22/2020</v>
          </cell>
        </row>
        <row r="1442">
          <cell r="A1442" t="str">
            <v>06/22/2020</v>
          </cell>
        </row>
        <row r="1443">
          <cell r="A1443" t="str">
            <v>06/22/2020</v>
          </cell>
        </row>
        <row r="1444">
          <cell r="A1444" t="str">
            <v>06/22/2020</v>
          </cell>
        </row>
        <row r="1445">
          <cell r="A1445" t="str">
            <v>06/23/2020</v>
          </cell>
        </row>
        <row r="1446">
          <cell r="A1446" t="str">
            <v>06/23/2020</v>
          </cell>
        </row>
        <row r="1447">
          <cell r="A1447" t="str">
            <v>06/23/2020</v>
          </cell>
        </row>
        <row r="1448">
          <cell r="A1448" t="str">
            <v>06/23/2020</v>
          </cell>
        </row>
        <row r="1449">
          <cell r="A1449" t="str">
            <v>06/23/2020</v>
          </cell>
        </row>
        <row r="1450">
          <cell r="A1450" t="str">
            <v>06/23/2020</v>
          </cell>
        </row>
        <row r="1451">
          <cell r="A1451" t="str">
            <v>06/23/2020</v>
          </cell>
        </row>
        <row r="1452">
          <cell r="A1452" t="str">
            <v>06/23/2020</v>
          </cell>
        </row>
        <row r="1453">
          <cell r="A1453" t="str">
            <v>06/23/2020</v>
          </cell>
        </row>
        <row r="1454">
          <cell r="A1454" t="str">
            <v>06/23/2020</v>
          </cell>
        </row>
        <row r="1455">
          <cell r="A1455" t="str">
            <v>06/24/2020</v>
          </cell>
        </row>
        <row r="1456">
          <cell r="A1456" t="str">
            <v>06/24/2020</v>
          </cell>
        </row>
        <row r="1457">
          <cell r="A1457" t="str">
            <v>06/24/2020</v>
          </cell>
        </row>
        <row r="1458">
          <cell r="A1458" t="str">
            <v>06/24/2020</v>
          </cell>
        </row>
        <row r="1459">
          <cell r="A1459" t="str">
            <v>06/24/2020</v>
          </cell>
        </row>
        <row r="1460">
          <cell r="A1460" t="str">
            <v>06/24/2020</v>
          </cell>
        </row>
        <row r="1461">
          <cell r="A1461" t="str">
            <v>06/24/2020</v>
          </cell>
        </row>
        <row r="1462">
          <cell r="A1462" t="str">
            <v>06/24/2020</v>
          </cell>
        </row>
        <row r="1463">
          <cell r="A1463" t="str">
            <v>06/24/2020</v>
          </cell>
        </row>
        <row r="1464">
          <cell r="A1464" t="str">
            <v>06/24/2020</v>
          </cell>
        </row>
        <row r="1465">
          <cell r="A1465" t="str">
            <v>06/25/2020</v>
          </cell>
        </row>
        <row r="1466">
          <cell r="A1466" t="str">
            <v>06/25/2020</v>
          </cell>
        </row>
        <row r="1467">
          <cell r="A1467" t="str">
            <v>06/25/2020</v>
          </cell>
        </row>
        <row r="1468">
          <cell r="A1468" t="str">
            <v>06/25/2020</v>
          </cell>
        </row>
        <row r="1469">
          <cell r="A1469" t="str">
            <v>06/25/2020</v>
          </cell>
        </row>
        <row r="1470">
          <cell r="A1470" t="str">
            <v>06/25/2020</v>
          </cell>
        </row>
        <row r="1471">
          <cell r="A1471" t="str">
            <v>06/25/2020</v>
          </cell>
        </row>
        <row r="1472">
          <cell r="A1472" t="str">
            <v>06/25/2020</v>
          </cell>
        </row>
        <row r="1473">
          <cell r="A1473" t="str">
            <v>06/25/2020</v>
          </cell>
        </row>
        <row r="1474">
          <cell r="A1474" t="str">
            <v>06/25/2020</v>
          </cell>
        </row>
        <row r="1475">
          <cell r="A1475" t="str">
            <v>06/25/2020</v>
          </cell>
        </row>
        <row r="1476">
          <cell r="A1476" t="str">
            <v>06/25/2020</v>
          </cell>
        </row>
        <row r="1477">
          <cell r="A1477" t="str">
            <v>06/26/2020</v>
          </cell>
        </row>
        <row r="1478">
          <cell r="A1478" t="str">
            <v>06/26/2020</v>
          </cell>
        </row>
        <row r="1479">
          <cell r="A1479" t="str">
            <v>06/26/2020</v>
          </cell>
        </row>
        <row r="1480">
          <cell r="A1480" t="str">
            <v>06/26/2020</v>
          </cell>
        </row>
        <row r="1481">
          <cell r="A1481" t="str">
            <v>06/26/2020</v>
          </cell>
        </row>
        <row r="1482">
          <cell r="A1482" t="str">
            <v>06/26/2020</v>
          </cell>
        </row>
        <row r="1483">
          <cell r="A1483" t="str">
            <v>06/26/2020</v>
          </cell>
        </row>
        <row r="1484">
          <cell r="A1484" t="str">
            <v>06/26/2020</v>
          </cell>
        </row>
        <row r="1485">
          <cell r="A1485" t="str">
            <v>06/26/2020</v>
          </cell>
        </row>
        <row r="1486">
          <cell r="A1486" t="str">
            <v>06/27/2020</v>
          </cell>
        </row>
        <row r="1487">
          <cell r="A1487" t="str">
            <v>06/27/2020</v>
          </cell>
        </row>
        <row r="1488">
          <cell r="A1488" t="str">
            <v>06/28/2020</v>
          </cell>
        </row>
        <row r="1489">
          <cell r="A1489" t="str">
            <v>06/29/2020</v>
          </cell>
        </row>
        <row r="1490">
          <cell r="A1490" t="str">
            <v>06/29/2020</v>
          </cell>
        </row>
        <row r="1491">
          <cell r="A1491" t="str">
            <v>06/29/2020</v>
          </cell>
        </row>
        <row r="1492">
          <cell r="A1492" t="str">
            <v>06/29/2020</v>
          </cell>
        </row>
        <row r="1493">
          <cell r="A1493" t="str">
            <v>06/29/2020</v>
          </cell>
        </row>
        <row r="1494">
          <cell r="A1494" t="str">
            <v>06/29/2020</v>
          </cell>
        </row>
        <row r="1495">
          <cell r="A1495" t="str">
            <v>06/29/2020</v>
          </cell>
        </row>
        <row r="1496">
          <cell r="A1496" t="str">
            <v>06/29/2020</v>
          </cell>
        </row>
        <row r="1497">
          <cell r="A1497" t="str">
            <v>06/29/2020</v>
          </cell>
        </row>
        <row r="1498">
          <cell r="A1498" t="str">
            <v>06/29/2020</v>
          </cell>
        </row>
        <row r="1499">
          <cell r="A1499" t="str">
            <v>06/29/2020</v>
          </cell>
        </row>
        <row r="1500">
          <cell r="A1500" t="str">
            <v>06/29/2020</v>
          </cell>
        </row>
        <row r="1501">
          <cell r="A1501" t="str">
            <v>06/29/2020</v>
          </cell>
        </row>
        <row r="1502">
          <cell r="A1502" t="str">
            <v>06/30/2020</v>
          </cell>
        </row>
        <row r="1503">
          <cell r="A1503" t="str">
            <v>06/30/2020</v>
          </cell>
        </row>
        <row r="1504">
          <cell r="A1504" t="str">
            <v>06/30/2020</v>
          </cell>
        </row>
        <row r="1505">
          <cell r="A1505" t="str">
            <v>06/30/2020</v>
          </cell>
        </row>
        <row r="1506">
          <cell r="A1506" t="str">
            <v>06/30/2020</v>
          </cell>
        </row>
        <row r="1507">
          <cell r="A1507" t="str">
            <v>06/30/2020</v>
          </cell>
        </row>
        <row r="1508">
          <cell r="A1508" t="str">
            <v>06/30/2020</v>
          </cell>
        </row>
        <row r="1509">
          <cell r="A1509" t="str">
            <v>06/30/2020</v>
          </cell>
        </row>
        <row r="1510">
          <cell r="A1510" t="str">
            <v>06/30/2020</v>
          </cell>
        </row>
        <row r="1511">
          <cell r="A1511" t="str">
            <v>06/30/2020</v>
          </cell>
        </row>
        <row r="1512">
          <cell r="A1512" t="str">
            <v>07/01/2020</v>
          </cell>
        </row>
        <row r="1513">
          <cell r="A1513" t="str">
            <v>07/01/2020</v>
          </cell>
        </row>
        <row r="1514">
          <cell r="A1514" t="str">
            <v>07/01/2020</v>
          </cell>
        </row>
        <row r="1515">
          <cell r="A1515" t="str">
            <v>07/01/2020</v>
          </cell>
        </row>
        <row r="1516">
          <cell r="A1516" t="str">
            <v>07/01/2020</v>
          </cell>
        </row>
        <row r="1517">
          <cell r="A1517" t="str">
            <v>07/01/2020</v>
          </cell>
        </row>
        <row r="1518">
          <cell r="A1518" t="str">
            <v>07/01/2020</v>
          </cell>
        </row>
        <row r="1519">
          <cell r="A1519" t="str">
            <v>07/01/2020</v>
          </cell>
        </row>
        <row r="1520">
          <cell r="A1520" t="str">
            <v>07/01/2020</v>
          </cell>
        </row>
        <row r="1521">
          <cell r="A1521" t="str">
            <v>07/01/2020</v>
          </cell>
        </row>
        <row r="1522">
          <cell r="A1522" t="str">
            <v>07/01/2020</v>
          </cell>
        </row>
        <row r="1523">
          <cell r="A1523" t="str">
            <v>07/01/2020</v>
          </cell>
        </row>
        <row r="1524">
          <cell r="A1524" t="str">
            <v>07/02/2020</v>
          </cell>
        </row>
        <row r="1525">
          <cell r="A1525" t="str">
            <v>07/02/2020</v>
          </cell>
        </row>
        <row r="1526">
          <cell r="A1526" t="str">
            <v>07/02/2020</v>
          </cell>
        </row>
        <row r="1527">
          <cell r="A1527" t="str">
            <v>07/02/2020</v>
          </cell>
        </row>
        <row r="1528">
          <cell r="A1528" t="str">
            <v>07/02/2020</v>
          </cell>
        </row>
        <row r="1529">
          <cell r="A1529" t="str">
            <v>07/02/2020</v>
          </cell>
        </row>
        <row r="1530">
          <cell r="A1530" t="str">
            <v>07/02/2020</v>
          </cell>
        </row>
        <row r="1531">
          <cell r="A1531" t="str">
            <v>07/02/2020</v>
          </cell>
        </row>
        <row r="1532">
          <cell r="A1532" t="str">
            <v>07/02/2020</v>
          </cell>
        </row>
        <row r="1533">
          <cell r="A1533" t="str">
            <v>07/02/2020</v>
          </cell>
        </row>
        <row r="1534">
          <cell r="A1534" t="str">
            <v>07/02/2020</v>
          </cell>
        </row>
        <row r="1535">
          <cell r="A1535" t="str">
            <v>07/03/2020</v>
          </cell>
        </row>
        <row r="1536">
          <cell r="A1536" t="str">
            <v>07/03/2020</v>
          </cell>
        </row>
        <row r="1537">
          <cell r="A1537" t="str">
            <v>07/03/2020</v>
          </cell>
        </row>
        <row r="1538">
          <cell r="A1538" t="str">
            <v>07/03/2020</v>
          </cell>
        </row>
        <row r="1539">
          <cell r="A1539" t="str">
            <v>07/03/2020</v>
          </cell>
        </row>
        <row r="1540">
          <cell r="A1540" t="str">
            <v>07/03/2020</v>
          </cell>
        </row>
        <row r="1541">
          <cell r="A1541" t="str">
            <v>07/03/2020</v>
          </cell>
        </row>
        <row r="1542">
          <cell r="A1542" t="str">
            <v>07/04/2020</v>
          </cell>
        </row>
        <row r="1543">
          <cell r="A1543" t="str">
            <v>07/04/2020</v>
          </cell>
        </row>
        <row r="1544">
          <cell r="A1544" t="str">
            <v>07/04/2020</v>
          </cell>
        </row>
        <row r="1545">
          <cell r="A1545" t="str">
            <v>07/05/2020</v>
          </cell>
        </row>
        <row r="1546">
          <cell r="A1546" t="str">
            <v>07/06/2020</v>
          </cell>
        </row>
        <row r="1547">
          <cell r="A1547" t="str">
            <v>07/06/2020</v>
          </cell>
        </row>
        <row r="1548">
          <cell r="A1548" t="str">
            <v>07/06/2020</v>
          </cell>
        </row>
        <row r="1549">
          <cell r="A1549" t="str">
            <v>07/06/2020</v>
          </cell>
        </row>
        <row r="1550">
          <cell r="A1550" t="str">
            <v>07/06/2020</v>
          </cell>
        </row>
        <row r="1551">
          <cell r="A1551" t="str">
            <v>07/06/2020</v>
          </cell>
        </row>
        <row r="1552">
          <cell r="A1552" t="str">
            <v>07/06/2020</v>
          </cell>
        </row>
        <row r="1553">
          <cell r="A1553" t="str">
            <v>07/06/2020</v>
          </cell>
        </row>
        <row r="1554">
          <cell r="A1554" t="str">
            <v>07/06/2020</v>
          </cell>
        </row>
        <row r="1555">
          <cell r="A1555" t="str">
            <v>07/06/2020</v>
          </cell>
        </row>
        <row r="1556">
          <cell r="A1556" t="str">
            <v>07/07/2020</v>
          </cell>
        </row>
        <row r="1557">
          <cell r="A1557" t="str">
            <v>07/07/2020</v>
          </cell>
        </row>
        <row r="1558">
          <cell r="A1558" t="str">
            <v>07/07/2020</v>
          </cell>
        </row>
        <row r="1559">
          <cell r="A1559" t="str">
            <v>07/07/2020</v>
          </cell>
        </row>
        <row r="1560">
          <cell r="A1560" t="str">
            <v>07/07/2020</v>
          </cell>
        </row>
        <row r="1561">
          <cell r="A1561" t="str">
            <v>07/07/2020</v>
          </cell>
        </row>
        <row r="1562">
          <cell r="A1562" t="str">
            <v>07/07/2020</v>
          </cell>
        </row>
        <row r="1563">
          <cell r="A1563" t="str">
            <v>07/07/2020</v>
          </cell>
        </row>
        <row r="1564">
          <cell r="A1564" t="str">
            <v>07/07/2020</v>
          </cell>
        </row>
        <row r="1565">
          <cell r="A1565" t="str">
            <v>07/07/2020</v>
          </cell>
        </row>
        <row r="1566">
          <cell r="A1566" t="str">
            <v>07/08/2020</v>
          </cell>
        </row>
        <row r="1567">
          <cell r="A1567" t="str">
            <v>07/08/2020</v>
          </cell>
        </row>
        <row r="1568">
          <cell r="A1568" t="str">
            <v>07/08/2020</v>
          </cell>
        </row>
        <row r="1569">
          <cell r="A1569" t="str">
            <v>07/08/2020</v>
          </cell>
        </row>
        <row r="1570">
          <cell r="A1570" t="str">
            <v>07/08/2020</v>
          </cell>
        </row>
        <row r="1571">
          <cell r="A1571" t="str">
            <v>07/08/2020</v>
          </cell>
        </row>
        <row r="1572">
          <cell r="A1572" t="str">
            <v>07/08/2020</v>
          </cell>
        </row>
        <row r="1573">
          <cell r="A1573" t="str">
            <v>07/08/2020</v>
          </cell>
        </row>
        <row r="1574">
          <cell r="A1574" t="str">
            <v>07/08/2020</v>
          </cell>
        </row>
        <row r="1575">
          <cell r="A1575" t="str">
            <v>07/08/2020</v>
          </cell>
        </row>
        <row r="1576">
          <cell r="A1576" t="str">
            <v>07/08/2020</v>
          </cell>
        </row>
        <row r="1577">
          <cell r="A1577" t="str">
            <v>07/08/2020</v>
          </cell>
        </row>
        <row r="1578">
          <cell r="A1578" t="str">
            <v>07/08/2020</v>
          </cell>
        </row>
        <row r="1579">
          <cell r="A1579" t="str">
            <v>07/09/2020</v>
          </cell>
        </row>
        <row r="1580">
          <cell r="A1580" t="str">
            <v>07/09/2020</v>
          </cell>
        </row>
        <row r="1581">
          <cell r="A1581" t="str">
            <v>07/09/2020</v>
          </cell>
        </row>
        <row r="1582">
          <cell r="A1582" t="str">
            <v>07/09/2020</v>
          </cell>
        </row>
        <row r="1583">
          <cell r="A1583" t="str">
            <v>07/09/2020</v>
          </cell>
        </row>
        <row r="1584">
          <cell r="A1584" t="str">
            <v>07/09/2020</v>
          </cell>
        </row>
        <row r="1585">
          <cell r="A1585" t="str">
            <v>07/09/2020</v>
          </cell>
        </row>
        <row r="1586">
          <cell r="A1586" t="str">
            <v>07/09/2020</v>
          </cell>
        </row>
        <row r="1587">
          <cell r="A1587" t="str">
            <v>07/09/2020</v>
          </cell>
        </row>
        <row r="1588">
          <cell r="A1588" t="str">
            <v>07/09/2020</v>
          </cell>
        </row>
        <row r="1589">
          <cell r="A1589" t="str">
            <v>07/10/2020</v>
          </cell>
        </row>
        <row r="1590">
          <cell r="A1590" t="str">
            <v>07/10/2020</v>
          </cell>
        </row>
        <row r="1591">
          <cell r="A1591" t="str">
            <v>07/10/2020</v>
          </cell>
        </row>
        <row r="1592">
          <cell r="A1592" t="str">
            <v>07/10/2020</v>
          </cell>
        </row>
        <row r="1593">
          <cell r="A1593" t="str">
            <v>07/10/2020</v>
          </cell>
        </row>
        <row r="1594">
          <cell r="A1594" t="str">
            <v>07/10/2020</v>
          </cell>
        </row>
        <row r="1595">
          <cell r="A1595" t="str">
            <v>07/10/2020</v>
          </cell>
        </row>
        <row r="1596">
          <cell r="A1596" t="str">
            <v>07/10/2020</v>
          </cell>
        </row>
        <row r="1597">
          <cell r="A1597" t="str">
            <v>07/10/2020</v>
          </cell>
        </row>
        <row r="1598">
          <cell r="A1598" t="str">
            <v>07/10/2020</v>
          </cell>
        </row>
        <row r="1599">
          <cell r="A1599" t="str">
            <v>07/10/2020</v>
          </cell>
        </row>
        <row r="1600">
          <cell r="A1600" t="str">
            <v>07/11/2020</v>
          </cell>
        </row>
        <row r="1601">
          <cell r="A1601" t="str">
            <v>07/11/2020</v>
          </cell>
        </row>
        <row r="1602">
          <cell r="A1602" t="str">
            <v>07/12/2020</v>
          </cell>
        </row>
        <row r="1603">
          <cell r="A1603" t="str">
            <v>07/13/2020</v>
          </cell>
        </row>
        <row r="1604">
          <cell r="A1604" t="str">
            <v>07/13/2020</v>
          </cell>
        </row>
        <row r="1605">
          <cell r="A1605" t="str">
            <v>07/13/2020</v>
          </cell>
        </row>
        <row r="1606">
          <cell r="A1606" t="str">
            <v>07/13/2020</v>
          </cell>
        </row>
        <row r="1607">
          <cell r="A1607" t="str">
            <v>07/13/2020</v>
          </cell>
        </row>
        <row r="1608">
          <cell r="A1608" t="str">
            <v>07/13/2020</v>
          </cell>
        </row>
        <row r="1609">
          <cell r="A1609" t="str">
            <v>07/13/2020</v>
          </cell>
        </row>
        <row r="1610">
          <cell r="A1610" t="str">
            <v>07/13/2020</v>
          </cell>
        </row>
        <row r="1611">
          <cell r="A1611" t="str">
            <v>07/13/2020</v>
          </cell>
        </row>
        <row r="1612">
          <cell r="A1612" t="str">
            <v>07/13/2020</v>
          </cell>
        </row>
        <row r="1613">
          <cell r="A1613" t="str">
            <v>07/14/2020</v>
          </cell>
        </row>
        <row r="1614">
          <cell r="A1614" t="str">
            <v>07/14/2020</v>
          </cell>
        </row>
        <row r="1615">
          <cell r="A1615" t="str">
            <v>07/14/2020</v>
          </cell>
        </row>
        <row r="1616">
          <cell r="A1616" t="str">
            <v>07/14/2020</v>
          </cell>
        </row>
        <row r="1617">
          <cell r="A1617" t="str">
            <v>07/14/2020</v>
          </cell>
        </row>
        <row r="1618">
          <cell r="A1618" t="str">
            <v>07/14/2020</v>
          </cell>
        </row>
        <row r="1619">
          <cell r="A1619" t="str">
            <v>07/14/2020</v>
          </cell>
        </row>
        <row r="1620">
          <cell r="A1620" t="str">
            <v>07/14/2020</v>
          </cell>
        </row>
        <row r="1621">
          <cell r="A1621" t="str">
            <v>07/14/2020</v>
          </cell>
        </row>
        <row r="1622">
          <cell r="A1622" t="str">
            <v>07/14/2020</v>
          </cell>
        </row>
        <row r="1623">
          <cell r="A1623" t="str">
            <v>07/15/2020</v>
          </cell>
        </row>
        <row r="1624">
          <cell r="A1624" t="str">
            <v>07/15/2020</v>
          </cell>
        </row>
        <row r="1625">
          <cell r="A1625" t="str">
            <v>07/15/2020</v>
          </cell>
        </row>
        <row r="1626">
          <cell r="A1626" t="str">
            <v>07/15/2020</v>
          </cell>
        </row>
        <row r="1627">
          <cell r="A1627" t="str">
            <v>07/15/2020</v>
          </cell>
        </row>
        <row r="1628">
          <cell r="A1628" t="str">
            <v>07/15/2020</v>
          </cell>
        </row>
        <row r="1629">
          <cell r="A1629" t="str">
            <v>07/15/2020</v>
          </cell>
        </row>
        <row r="1630">
          <cell r="A1630" t="str">
            <v>07/15/2020</v>
          </cell>
        </row>
        <row r="1631">
          <cell r="A1631" t="str">
            <v>07/15/2020</v>
          </cell>
        </row>
        <row r="1632">
          <cell r="A1632" t="str">
            <v>07/15/2020</v>
          </cell>
        </row>
        <row r="1633">
          <cell r="A1633" t="str">
            <v>07/16/2020</v>
          </cell>
        </row>
        <row r="1634">
          <cell r="A1634" t="str">
            <v>07/16/2020</v>
          </cell>
        </row>
        <row r="1635">
          <cell r="A1635" t="str">
            <v>07/16/2020</v>
          </cell>
        </row>
        <row r="1636">
          <cell r="A1636" t="str">
            <v>07/16/2020</v>
          </cell>
        </row>
        <row r="1637">
          <cell r="A1637" t="str">
            <v>07/16/2020</v>
          </cell>
        </row>
        <row r="1638">
          <cell r="A1638" t="str">
            <v>07/16/2020</v>
          </cell>
        </row>
        <row r="1639">
          <cell r="A1639" t="str">
            <v>07/16/2020</v>
          </cell>
        </row>
        <row r="1640">
          <cell r="A1640" t="str">
            <v>07/16/2020</v>
          </cell>
        </row>
        <row r="1641">
          <cell r="A1641" t="str">
            <v>07/16/2020</v>
          </cell>
        </row>
        <row r="1642">
          <cell r="A1642" t="str">
            <v>07/16/2020</v>
          </cell>
        </row>
        <row r="1643">
          <cell r="A1643" t="str">
            <v>07/16/2020</v>
          </cell>
        </row>
        <row r="1644">
          <cell r="A1644" t="str">
            <v>07/16/2020</v>
          </cell>
        </row>
        <row r="1645">
          <cell r="A1645" t="str">
            <v>07/16/2020</v>
          </cell>
        </row>
        <row r="1646">
          <cell r="A1646" t="str">
            <v>07/16/2020</v>
          </cell>
        </row>
        <row r="1647">
          <cell r="A1647" t="str">
            <v>07/17/2020</v>
          </cell>
        </row>
        <row r="1648">
          <cell r="A1648" t="str">
            <v>07/17/2020</v>
          </cell>
        </row>
        <row r="1649">
          <cell r="A1649" t="str">
            <v>07/17/2020</v>
          </cell>
        </row>
        <row r="1650">
          <cell r="A1650" t="str">
            <v>07/17/2020</v>
          </cell>
        </row>
        <row r="1651">
          <cell r="A1651" t="str">
            <v>07/17/2020</v>
          </cell>
        </row>
        <row r="1652">
          <cell r="A1652" t="str">
            <v>07/17/2020</v>
          </cell>
        </row>
        <row r="1653">
          <cell r="A1653" t="str">
            <v>07/17/2020</v>
          </cell>
        </row>
        <row r="1654">
          <cell r="A1654" t="str">
            <v>07/17/2020</v>
          </cell>
        </row>
        <row r="1655">
          <cell r="A1655" t="str">
            <v>07/17/2020</v>
          </cell>
        </row>
        <row r="1656">
          <cell r="A1656" t="str">
            <v>07/17/2020</v>
          </cell>
        </row>
        <row r="1657">
          <cell r="A1657" t="str">
            <v>07/17/2020</v>
          </cell>
        </row>
        <row r="1658">
          <cell r="A1658" t="str">
            <v>07/18/2020</v>
          </cell>
        </row>
        <row r="1659">
          <cell r="A1659" t="str">
            <v>07/18/2020</v>
          </cell>
        </row>
        <row r="1660">
          <cell r="A1660" t="str">
            <v>07/19/2020</v>
          </cell>
        </row>
        <row r="1661">
          <cell r="A1661" t="str">
            <v>07/20/2020</v>
          </cell>
        </row>
        <row r="1662">
          <cell r="A1662" t="str">
            <v>07/20/2020</v>
          </cell>
        </row>
        <row r="1663">
          <cell r="A1663" t="str">
            <v>07/20/2020</v>
          </cell>
        </row>
        <row r="1664">
          <cell r="A1664" t="str">
            <v>07/20/2020</v>
          </cell>
        </row>
        <row r="1665">
          <cell r="A1665" t="str">
            <v>07/20/2020</v>
          </cell>
        </row>
        <row r="1666">
          <cell r="A1666" t="str">
            <v>07/20/2020</v>
          </cell>
        </row>
        <row r="1667">
          <cell r="A1667" t="str">
            <v>07/20/2020</v>
          </cell>
        </row>
        <row r="1668">
          <cell r="A1668" t="str">
            <v>07/20/2020</v>
          </cell>
        </row>
        <row r="1669">
          <cell r="A1669" t="str">
            <v>07/20/2020</v>
          </cell>
        </row>
        <row r="1670">
          <cell r="A1670" t="str">
            <v>07/20/2020</v>
          </cell>
        </row>
        <row r="1671">
          <cell r="A1671" t="str">
            <v>07/21/2020</v>
          </cell>
        </row>
        <row r="1672">
          <cell r="A1672" t="str">
            <v>07/21/2020</v>
          </cell>
        </row>
        <row r="1673">
          <cell r="A1673" t="str">
            <v>07/21/2020</v>
          </cell>
        </row>
        <row r="1674">
          <cell r="A1674" t="str">
            <v>07/21/2020</v>
          </cell>
        </row>
        <row r="1675">
          <cell r="A1675" t="str">
            <v>07/21/2020</v>
          </cell>
        </row>
        <row r="1676">
          <cell r="A1676" t="str">
            <v>07/21/2020</v>
          </cell>
        </row>
        <row r="1677">
          <cell r="A1677" t="str">
            <v>07/21/2020</v>
          </cell>
        </row>
        <row r="1678">
          <cell r="A1678" t="str">
            <v>07/21/2020</v>
          </cell>
        </row>
        <row r="1679">
          <cell r="A1679" t="str">
            <v>07/21/2020</v>
          </cell>
        </row>
        <row r="1680">
          <cell r="A1680" t="str">
            <v>07/21/2020</v>
          </cell>
        </row>
        <row r="1681">
          <cell r="A1681" t="str">
            <v>07/22/2020</v>
          </cell>
        </row>
        <row r="1682">
          <cell r="A1682" t="str">
            <v>07/22/2020</v>
          </cell>
        </row>
        <row r="1683">
          <cell r="A1683" t="str">
            <v>07/22/2020</v>
          </cell>
        </row>
        <row r="1684">
          <cell r="A1684" t="str">
            <v>07/22/2020</v>
          </cell>
        </row>
        <row r="1685">
          <cell r="A1685" t="str">
            <v>07/22/2020</v>
          </cell>
        </row>
        <row r="1686">
          <cell r="A1686" t="str">
            <v>07/22/2020</v>
          </cell>
        </row>
        <row r="1687">
          <cell r="A1687" t="str">
            <v>07/22/2020</v>
          </cell>
        </row>
        <row r="1688">
          <cell r="A1688" t="str">
            <v>07/22/2020</v>
          </cell>
        </row>
        <row r="1689">
          <cell r="A1689" t="str">
            <v>07/22/2020</v>
          </cell>
        </row>
        <row r="1690">
          <cell r="A1690" t="str">
            <v>07/22/2020</v>
          </cell>
        </row>
        <row r="1691">
          <cell r="A1691" t="str">
            <v>07/22/2020</v>
          </cell>
        </row>
        <row r="1692">
          <cell r="A1692" t="str">
            <v>07/23/2020</v>
          </cell>
        </row>
        <row r="1693">
          <cell r="A1693" t="str">
            <v>07/23/2020</v>
          </cell>
        </row>
        <row r="1694">
          <cell r="A1694" t="str">
            <v>07/23/2020</v>
          </cell>
        </row>
        <row r="1695">
          <cell r="A1695" t="str">
            <v>07/23/2020</v>
          </cell>
        </row>
        <row r="1696">
          <cell r="A1696" t="str">
            <v>07/23/2020</v>
          </cell>
        </row>
        <row r="1697">
          <cell r="A1697" t="str">
            <v>07/23/2020</v>
          </cell>
        </row>
        <row r="1698">
          <cell r="A1698" t="str">
            <v>07/23/2020</v>
          </cell>
        </row>
        <row r="1699">
          <cell r="A1699" t="str">
            <v>07/23/2020</v>
          </cell>
        </row>
        <row r="1700">
          <cell r="A1700" t="str">
            <v>07/23/2020</v>
          </cell>
        </row>
        <row r="1701">
          <cell r="A1701" t="str">
            <v>07/23/2020</v>
          </cell>
        </row>
        <row r="1702">
          <cell r="A1702" t="str">
            <v>07/24/2020</v>
          </cell>
        </row>
        <row r="1703">
          <cell r="A1703" t="str">
            <v>07/24/2020</v>
          </cell>
        </row>
        <row r="1704">
          <cell r="A1704" t="str">
            <v>07/24/2020</v>
          </cell>
        </row>
        <row r="1705">
          <cell r="A1705" t="str">
            <v>07/24/2020</v>
          </cell>
        </row>
        <row r="1706">
          <cell r="A1706" t="str">
            <v>07/24/2020</v>
          </cell>
        </row>
        <row r="1707">
          <cell r="A1707" t="str">
            <v>07/24/2020</v>
          </cell>
        </row>
        <row r="1708">
          <cell r="A1708" t="str">
            <v>07/24/2020</v>
          </cell>
        </row>
        <row r="1709">
          <cell r="A1709" t="str">
            <v>07/24/2020</v>
          </cell>
        </row>
        <row r="1710">
          <cell r="A1710" t="str">
            <v>07/24/2020</v>
          </cell>
        </row>
        <row r="1711">
          <cell r="A1711" t="str">
            <v>07/24/2020</v>
          </cell>
        </row>
        <row r="1712">
          <cell r="A1712" t="str">
            <v>07/25/2020</v>
          </cell>
        </row>
        <row r="1713">
          <cell r="A1713" t="str">
            <v>07/25/2020</v>
          </cell>
        </row>
        <row r="1714">
          <cell r="A1714" t="str">
            <v>07/26/2020</v>
          </cell>
        </row>
        <row r="1715">
          <cell r="A1715" t="str">
            <v>07/27/2020</v>
          </cell>
        </row>
        <row r="1716">
          <cell r="A1716" t="str">
            <v>07/27/2020</v>
          </cell>
        </row>
        <row r="1717">
          <cell r="A1717" t="str">
            <v>07/27/2020</v>
          </cell>
        </row>
        <row r="1718">
          <cell r="A1718" t="str">
            <v>07/27/2020</v>
          </cell>
        </row>
        <row r="1719">
          <cell r="A1719" t="str">
            <v>07/27/2020</v>
          </cell>
        </row>
        <row r="1720">
          <cell r="A1720" t="str">
            <v>07/27/2020</v>
          </cell>
        </row>
        <row r="1721">
          <cell r="A1721" t="str">
            <v>07/27/2020</v>
          </cell>
        </row>
        <row r="1722">
          <cell r="A1722" t="str">
            <v>07/27/2020</v>
          </cell>
        </row>
        <row r="1723">
          <cell r="A1723" t="str">
            <v>07/27/2020</v>
          </cell>
        </row>
        <row r="1724">
          <cell r="A1724" t="str">
            <v>07/27/2020</v>
          </cell>
        </row>
        <row r="1725">
          <cell r="A1725" t="str">
            <v>07/28/2020</v>
          </cell>
        </row>
        <row r="1726">
          <cell r="A1726" t="str">
            <v>07/28/2020</v>
          </cell>
        </row>
        <row r="1727">
          <cell r="A1727" t="str">
            <v>07/28/2020</v>
          </cell>
        </row>
        <row r="1728">
          <cell r="A1728" t="str">
            <v>07/28/2020</v>
          </cell>
        </row>
        <row r="1729">
          <cell r="A1729" t="str">
            <v>07/28/2020</v>
          </cell>
        </row>
        <row r="1730">
          <cell r="A1730" t="str">
            <v>07/28/2020</v>
          </cell>
        </row>
        <row r="1731">
          <cell r="A1731" t="str">
            <v>07/28/2020</v>
          </cell>
        </row>
        <row r="1732">
          <cell r="A1732" t="str">
            <v>07/28/2020</v>
          </cell>
        </row>
        <row r="1733">
          <cell r="A1733" t="str">
            <v>07/28/2020</v>
          </cell>
        </row>
        <row r="1734">
          <cell r="A1734" t="str">
            <v>07/28/2020</v>
          </cell>
        </row>
        <row r="1735">
          <cell r="A1735" t="str">
            <v>07/29/2020</v>
          </cell>
        </row>
        <row r="1736">
          <cell r="A1736" t="str">
            <v>07/29/2020</v>
          </cell>
        </row>
        <row r="1737">
          <cell r="A1737" t="str">
            <v>07/29/2020</v>
          </cell>
        </row>
        <row r="1738">
          <cell r="A1738" t="str">
            <v>07/29/2020</v>
          </cell>
        </row>
        <row r="1739">
          <cell r="A1739" t="str">
            <v>07/29/2020</v>
          </cell>
        </row>
        <row r="1740">
          <cell r="A1740" t="str">
            <v>07/29/2020</v>
          </cell>
        </row>
        <row r="1741">
          <cell r="A1741" t="str">
            <v>07/29/2020</v>
          </cell>
        </row>
        <row r="1742">
          <cell r="A1742" t="str">
            <v>07/29/2020</v>
          </cell>
        </row>
        <row r="1743">
          <cell r="A1743" t="str">
            <v>07/29/2020</v>
          </cell>
        </row>
        <row r="1744">
          <cell r="A1744" t="str">
            <v>07/29/2020</v>
          </cell>
        </row>
        <row r="1745">
          <cell r="A1745" t="str">
            <v>07/29/2020</v>
          </cell>
        </row>
        <row r="1746">
          <cell r="A1746" t="str">
            <v>07/29/2020</v>
          </cell>
        </row>
        <row r="1747">
          <cell r="A1747" t="str">
            <v>07/29/2020</v>
          </cell>
        </row>
        <row r="1748">
          <cell r="A1748" t="str">
            <v>07/30/2020</v>
          </cell>
        </row>
        <row r="1749">
          <cell r="A1749" t="str">
            <v>07/30/2020</v>
          </cell>
        </row>
        <row r="1750">
          <cell r="A1750" t="str">
            <v>07/30/2020</v>
          </cell>
        </row>
        <row r="1751">
          <cell r="A1751" t="str">
            <v>07/30/2020</v>
          </cell>
        </row>
        <row r="1752">
          <cell r="A1752" t="str">
            <v>07/30/2020</v>
          </cell>
        </row>
        <row r="1753">
          <cell r="A1753" t="str">
            <v>07/30/2020</v>
          </cell>
        </row>
        <row r="1754">
          <cell r="A1754" t="str">
            <v>07/30/2020</v>
          </cell>
        </row>
        <row r="1755">
          <cell r="A1755" t="str">
            <v>07/30/2020</v>
          </cell>
        </row>
        <row r="1756">
          <cell r="A1756" t="str">
            <v>07/30/2020</v>
          </cell>
        </row>
        <row r="1757">
          <cell r="A1757" t="str">
            <v>07/30/2020</v>
          </cell>
        </row>
        <row r="1758">
          <cell r="A1758" t="str">
            <v>07/30/2020</v>
          </cell>
        </row>
        <row r="1759">
          <cell r="A1759" t="str">
            <v>07/30/2020</v>
          </cell>
        </row>
        <row r="1760">
          <cell r="A1760" t="str">
            <v>07/31/2020</v>
          </cell>
        </row>
        <row r="1761">
          <cell r="A1761" t="str">
            <v>07/31/2020</v>
          </cell>
        </row>
        <row r="1762">
          <cell r="A1762" t="str">
            <v>07/31/2020</v>
          </cell>
        </row>
        <row r="1763">
          <cell r="A1763" t="str">
            <v>07/31/2020</v>
          </cell>
        </row>
        <row r="1764">
          <cell r="A1764" t="str">
            <v>07/31/2020</v>
          </cell>
        </row>
        <row r="1765">
          <cell r="A1765" t="str">
            <v>07/31/2020</v>
          </cell>
        </row>
        <row r="1766">
          <cell r="A1766" t="str">
            <v>07/31/2020</v>
          </cell>
        </row>
        <row r="1767">
          <cell r="A1767" t="str">
            <v>07/31/2020</v>
          </cell>
        </row>
        <row r="1768">
          <cell r="A1768" t="str">
            <v>07/31/2020</v>
          </cell>
        </row>
        <row r="1769">
          <cell r="A1769" t="str">
            <v>07/31/2020</v>
          </cell>
        </row>
        <row r="1770">
          <cell r="A1770" t="str">
            <v>08/01/2020</v>
          </cell>
        </row>
        <row r="1771">
          <cell r="A1771" t="str">
            <v>08/01/2020</v>
          </cell>
        </row>
        <row r="1772">
          <cell r="A1772" t="str">
            <v>08/01/2020</v>
          </cell>
        </row>
        <row r="1773">
          <cell r="A1773" t="str">
            <v>08/02/2020</v>
          </cell>
        </row>
        <row r="1774">
          <cell r="A1774" t="str">
            <v>08/02/2020</v>
          </cell>
        </row>
        <row r="1775">
          <cell r="A1775" t="str">
            <v>08/03/2020</v>
          </cell>
        </row>
        <row r="1776">
          <cell r="A1776" t="str">
            <v>08/03/2020</v>
          </cell>
        </row>
        <row r="1777">
          <cell r="A1777" t="str">
            <v>08/03/2020</v>
          </cell>
        </row>
        <row r="1778">
          <cell r="A1778" t="str">
            <v>08/03/2020</v>
          </cell>
        </row>
        <row r="1779">
          <cell r="A1779" t="str">
            <v>08/03/2020</v>
          </cell>
        </row>
        <row r="1780">
          <cell r="A1780" t="str">
            <v>08/03/2020</v>
          </cell>
        </row>
        <row r="1781">
          <cell r="A1781" t="str">
            <v>08/03/2020</v>
          </cell>
        </row>
        <row r="1782">
          <cell r="A1782" t="str">
            <v>08/03/2020</v>
          </cell>
        </row>
        <row r="1783">
          <cell r="A1783" t="str">
            <v>08/03/2020</v>
          </cell>
        </row>
        <row r="1784">
          <cell r="A1784" t="str">
            <v>08/03/2020</v>
          </cell>
        </row>
        <row r="1785">
          <cell r="A1785" t="str">
            <v>08/03/2020</v>
          </cell>
        </row>
        <row r="1786">
          <cell r="A1786" t="str">
            <v>08/03/2020</v>
          </cell>
        </row>
        <row r="1787">
          <cell r="A1787" t="str">
            <v>08/04/2020</v>
          </cell>
        </row>
        <row r="1788">
          <cell r="A1788" t="str">
            <v>08/04/2020</v>
          </cell>
        </row>
        <row r="1789">
          <cell r="A1789" t="str">
            <v>08/04/2020</v>
          </cell>
        </row>
        <row r="1790">
          <cell r="A1790" t="str">
            <v>08/04/2020</v>
          </cell>
        </row>
        <row r="1791">
          <cell r="A1791" t="str">
            <v>08/04/2020</v>
          </cell>
        </row>
        <row r="1792">
          <cell r="A1792" t="str">
            <v>08/04/2020</v>
          </cell>
        </row>
        <row r="1793">
          <cell r="A1793" t="str">
            <v>08/04/2020</v>
          </cell>
        </row>
        <row r="1794">
          <cell r="A1794" t="str">
            <v>08/04/2020</v>
          </cell>
        </row>
        <row r="1795">
          <cell r="A1795" t="str">
            <v>08/04/2020</v>
          </cell>
        </row>
        <row r="1796">
          <cell r="A1796" t="str">
            <v>08/04/2020</v>
          </cell>
        </row>
        <row r="1797">
          <cell r="A1797" t="str">
            <v>08/04/2020</v>
          </cell>
        </row>
        <row r="1798">
          <cell r="A1798" t="str">
            <v>08/04/2020</v>
          </cell>
        </row>
        <row r="1799">
          <cell r="A1799" t="str">
            <v>08/04/2020</v>
          </cell>
        </row>
        <row r="1800">
          <cell r="A1800" t="str">
            <v>08/05/2020</v>
          </cell>
        </row>
        <row r="1801">
          <cell r="A1801" t="str">
            <v>08/05/2020</v>
          </cell>
        </row>
        <row r="1802">
          <cell r="A1802" t="str">
            <v>08/05/2020</v>
          </cell>
        </row>
        <row r="1803">
          <cell r="A1803" t="str">
            <v>08/05/2020</v>
          </cell>
        </row>
        <row r="1804">
          <cell r="A1804" t="str">
            <v>08/05/2020</v>
          </cell>
        </row>
        <row r="1805">
          <cell r="A1805" t="str">
            <v>08/05/2020</v>
          </cell>
        </row>
        <row r="1806">
          <cell r="A1806" t="str">
            <v>08/05/2020</v>
          </cell>
        </row>
        <row r="1807">
          <cell r="A1807" t="str">
            <v>08/05/2020</v>
          </cell>
        </row>
        <row r="1808">
          <cell r="A1808" t="str">
            <v>08/05/2020</v>
          </cell>
        </row>
        <row r="1809">
          <cell r="A1809" t="str">
            <v>08/05/2020</v>
          </cell>
        </row>
        <row r="1810">
          <cell r="A1810" t="str">
            <v>08/05/2020</v>
          </cell>
        </row>
        <row r="1811">
          <cell r="A1811" t="str">
            <v>08/05/2020</v>
          </cell>
        </row>
        <row r="1812">
          <cell r="A1812" t="str">
            <v>08/06/2020</v>
          </cell>
        </row>
        <row r="1813">
          <cell r="A1813" t="str">
            <v>08/06/2020</v>
          </cell>
        </row>
        <row r="1814">
          <cell r="A1814" t="str">
            <v>08/06/2020</v>
          </cell>
        </row>
        <row r="1815">
          <cell r="A1815" t="str">
            <v>08/06/2020</v>
          </cell>
        </row>
        <row r="1816">
          <cell r="A1816" t="str">
            <v>08/06/2020</v>
          </cell>
        </row>
        <row r="1817">
          <cell r="A1817" t="str">
            <v>08/06/2020</v>
          </cell>
        </row>
        <row r="1818">
          <cell r="A1818" t="str">
            <v>08/06/2020</v>
          </cell>
        </row>
        <row r="1819">
          <cell r="A1819" t="str">
            <v>08/06/2020</v>
          </cell>
        </row>
        <row r="1820">
          <cell r="A1820" t="str">
            <v>08/06/2020</v>
          </cell>
        </row>
        <row r="1821">
          <cell r="A1821" t="str">
            <v>08/06/2020</v>
          </cell>
        </row>
        <row r="1822">
          <cell r="A1822" t="str">
            <v>08/07/2020</v>
          </cell>
        </row>
        <row r="1823">
          <cell r="A1823" t="str">
            <v>08/07/2020</v>
          </cell>
        </row>
        <row r="1824">
          <cell r="A1824" t="str">
            <v>08/07/2020</v>
          </cell>
        </row>
        <row r="1825">
          <cell r="A1825" t="str">
            <v>08/07/2020</v>
          </cell>
        </row>
        <row r="1826">
          <cell r="A1826" t="str">
            <v>08/07/2020</v>
          </cell>
        </row>
        <row r="1827">
          <cell r="A1827" t="str">
            <v>08/07/2020</v>
          </cell>
        </row>
        <row r="1828">
          <cell r="A1828" t="str">
            <v>08/07/2020</v>
          </cell>
        </row>
        <row r="1829">
          <cell r="A1829" t="str">
            <v>08/07/2020</v>
          </cell>
        </row>
        <row r="1830">
          <cell r="A1830" t="str">
            <v>08/07/2020</v>
          </cell>
        </row>
        <row r="1831">
          <cell r="A1831" t="str">
            <v>08/07/2020</v>
          </cell>
        </row>
        <row r="1832">
          <cell r="A1832" t="str">
            <v>08/08/2020</v>
          </cell>
        </row>
        <row r="1833">
          <cell r="A1833" t="str">
            <v>08/08/2020</v>
          </cell>
        </row>
        <row r="1834">
          <cell r="A1834" t="str">
            <v>08/09/2020</v>
          </cell>
        </row>
        <row r="1835">
          <cell r="A1835" t="str">
            <v>08/10/2020</v>
          </cell>
        </row>
        <row r="1836">
          <cell r="A1836" t="str">
            <v>08/10/2020</v>
          </cell>
        </row>
        <row r="1837">
          <cell r="A1837" t="str">
            <v>08/10/2020</v>
          </cell>
        </row>
        <row r="1838">
          <cell r="A1838" t="str">
            <v>08/10/2020</v>
          </cell>
        </row>
        <row r="1839">
          <cell r="A1839" t="str">
            <v>08/10/2020</v>
          </cell>
        </row>
        <row r="1840">
          <cell r="A1840" t="str">
            <v>08/10/2020</v>
          </cell>
        </row>
        <row r="1841">
          <cell r="A1841" t="str">
            <v>08/10/2020</v>
          </cell>
        </row>
        <row r="1842">
          <cell r="A1842" t="str">
            <v>08/10/2020</v>
          </cell>
        </row>
        <row r="1843">
          <cell r="A1843" t="str">
            <v>08/10/2020</v>
          </cell>
        </row>
        <row r="1844">
          <cell r="A1844" t="str">
            <v>08/10/2020</v>
          </cell>
        </row>
        <row r="1845">
          <cell r="A1845" t="str">
            <v>08/11/2020</v>
          </cell>
        </row>
        <row r="1846">
          <cell r="A1846" t="str">
            <v>08/11/2020</v>
          </cell>
        </row>
        <row r="1847">
          <cell r="A1847" t="str">
            <v>08/11/2020</v>
          </cell>
        </row>
        <row r="1848">
          <cell r="A1848" t="str">
            <v>08/11/2020</v>
          </cell>
        </row>
        <row r="1849">
          <cell r="A1849" t="str">
            <v>08/11/2020</v>
          </cell>
        </row>
        <row r="1850">
          <cell r="A1850" t="str">
            <v>08/11/2020</v>
          </cell>
        </row>
        <row r="1851">
          <cell r="A1851" t="str">
            <v>08/11/2020</v>
          </cell>
        </row>
        <row r="1852">
          <cell r="A1852" t="str">
            <v>08/11/2020</v>
          </cell>
        </row>
        <row r="1853">
          <cell r="A1853" t="str">
            <v>08/11/2020</v>
          </cell>
        </row>
        <row r="1854">
          <cell r="A1854" t="str">
            <v>08/11/2020</v>
          </cell>
        </row>
        <row r="1855">
          <cell r="A1855" t="str">
            <v>08/12/2020</v>
          </cell>
        </row>
        <row r="1856">
          <cell r="A1856" t="str">
            <v>08/12/2020</v>
          </cell>
        </row>
        <row r="1857">
          <cell r="A1857" t="str">
            <v>08/12/2020</v>
          </cell>
        </row>
        <row r="1858">
          <cell r="A1858" t="str">
            <v>08/12/2020</v>
          </cell>
        </row>
        <row r="1859">
          <cell r="A1859" t="str">
            <v>08/12/2020</v>
          </cell>
        </row>
        <row r="1860">
          <cell r="A1860" t="str">
            <v>08/12/2020</v>
          </cell>
        </row>
        <row r="1861">
          <cell r="A1861" t="str">
            <v>08/12/2020</v>
          </cell>
        </row>
        <row r="1862">
          <cell r="A1862" t="str">
            <v>08/12/2020</v>
          </cell>
        </row>
        <row r="1863">
          <cell r="A1863" t="str">
            <v>08/12/2020</v>
          </cell>
        </row>
        <row r="1864">
          <cell r="A1864" t="str">
            <v>08/12/2020</v>
          </cell>
        </row>
        <row r="1865">
          <cell r="A1865" t="str">
            <v>08/12/2020</v>
          </cell>
        </row>
        <row r="1866">
          <cell r="A1866" t="str">
            <v>08/13/2020</v>
          </cell>
        </row>
        <row r="1867">
          <cell r="A1867" t="str">
            <v>08/13/2020</v>
          </cell>
        </row>
        <row r="1868">
          <cell r="A1868" t="str">
            <v>08/13/2020</v>
          </cell>
        </row>
        <row r="1869">
          <cell r="A1869" t="str">
            <v>08/13/2020</v>
          </cell>
        </row>
        <row r="1870">
          <cell r="A1870" t="str">
            <v>08/13/2020</v>
          </cell>
        </row>
        <row r="1871">
          <cell r="A1871" t="str">
            <v>08/13/2020</v>
          </cell>
        </row>
        <row r="1872">
          <cell r="A1872" t="str">
            <v>08/13/2020</v>
          </cell>
        </row>
        <row r="1873">
          <cell r="A1873" t="str">
            <v>08/13/2020</v>
          </cell>
        </row>
        <row r="1874">
          <cell r="A1874" t="str">
            <v>08/13/2020</v>
          </cell>
        </row>
        <row r="1875">
          <cell r="A1875" t="str">
            <v>08/13/2020</v>
          </cell>
        </row>
        <row r="1876">
          <cell r="A1876" t="str">
            <v>08/14/2020</v>
          </cell>
        </row>
        <row r="1877">
          <cell r="A1877" t="str">
            <v>08/14/2020</v>
          </cell>
        </row>
        <row r="1878">
          <cell r="A1878" t="str">
            <v>08/14/2020</v>
          </cell>
        </row>
        <row r="1879">
          <cell r="A1879" t="str">
            <v>08/14/2020</v>
          </cell>
        </row>
        <row r="1880">
          <cell r="A1880" t="str">
            <v>08/14/2020</v>
          </cell>
        </row>
        <row r="1881">
          <cell r="A1881" t="str">
            <v>08/14/2020</v>
          </cell>
        </row>
        <row r="1882">
          <cell r="A1882" t="str">
            <v>08/14/2020</v>
          </cell>
        </row>
        <row r="1883">
          <cell r="A1883" t="str">
            <v>08/14/2020</v>
          </cell>
        </row>
        <row r="1884">
          <cell r="A1884" t="str">
            <v>08/14/2020</v>
          </cell>
        </row>
        <row r="1885">
          <cell r="A1885" t="str">
            <v>08/14/2020</v>
          </cell>
        </row>
        <row r="1886">
          <cell r="A1886" t="str">
            <v>08/15/2020</v>
          </cell>
        </row>
        <row r="1887">
          <cell r="A1887" t="str">
            <v>08/15/2020</v>
          </cell>
        </row>
        <row r="1888">
          <cell r="A1888" t="str">
            <v>08/16/2020</v>
          </cell>
        </row>
        <row r="1889">
          <cell r="A1889" t="str">
            <v>08/17/2020</v>
          </cell>
        </row>
        <row r="1890">
          <cell r="A1890" t="str">
            <v>08/17/2020</v>
          </cell>
        </row>
        <row r="1891">
          <cell r="A1891" t="str">
            <v>08/17/2020</v>
          </cell>
        </row>
        <row r="1892">
          <cell r="A1892" t="str">
            <v>08/17/2020</v>
          </cell>
        </row>
        <row r="1893">
          <cell r="A1893" t="str">
            <v>08/17/2020</v>
          </cell>
        </row>
        <row r="1894">
          <cell r="A1894" t="str">
            <v>08/17/2020</v>
          </cell>
        </row>
        <row r="1895">
          <cell r="A1895" t="str">
            <v>08/17/2020</v>
          </cell>
        </row>
        <row r="1896">
          <cell r="A1896" t="str">
            <v>08/17/2020</v>
          </cell>
        </row>
        <row r="1897">
          <cell r="A1897" t="str">
            <v>08/17/2020</v>
          </cell>
        </row>
        <row r="1898">
          <cell r="A1898" t="str">
            <v>08/17/2020</v>
          </cell>
        </row>
        <row r="1899">
          <cell r="A1899" t="str">
            <v>08/18/2020</v>
          </cell>
        </row>
        <row r="1900">
          <cell r="A1900" t="str">
            <v>08/18/2020</v>
          </cell>
        </row>
        <row r="1901">
          <cell r="A1901" t="str">
            <v>08/18/2020</v>
          </cell>
        </row>
        <row r="1902">
          <cell r="A1902" t="str">
            <v>08/18/2020</v>
          </cell>
        </row>
        <row r="1903">
          <cell r="A1903" t="str">
            <v>08/18/2020</v>
          </cell>
        </row>
        <row r="1904">
          <cell r="A1904" t="str">
            <v>08/18/2020</v>
          </cell>
        </row>
        <row r="1905">
          <cell r="A1905" t="str">
            <v>08/18/2020</v>
          </cell>
        </row>
        <row r="1906">
          <cell r="A1906" t="str">
            <v>08/18/2020</v>
          </cell>
        </row>
        <row r="1907">
          <cell r="A1907" t="str">
            <v>08/18/2020</v>
          </cell>
        </row>
        <row r="1908">
          <cell r="A1908" t="str">
            <v>08/18/2020</v>
          </cell>
        </row>
        <row r="1909">
          <cell r="A1909" t="str">
            <v>08/18/2020</v>
          </cell>
        </row>
        <row r="1910">
          <cell r="A1910" t="str">
            <v>08/19/2020</v>
          </cell>
        </row>
        <row r="1911">
          <cell r="A1911" t="str">
            <v>08/19/2020</v>
          </cell>
        </row>
        <row r="1912">
          <cell r="A1912" t="str">
            <v>08/19/2020</v>
          </cell>
        </row>
        <row r="1913">
          <cell r="A1913" t="str">
            <v>08/19/2020</v>
          </cell>
        </row>
        <row r="1914">
          <cell r="A1914" t="str">
            <v>08/19/2020</v>
          </cell>
        </row>
        <row r="1915">
          <cell r="A1915" t="str">
            <v>08/19/2020</v>
          </cell>
        </row>
        <row r="1916">
          <cell r="A1916" t="str">
            <v>08/19/2020</v>
          </cell>
        </row>
        <row r="1917">
          <cell r="A1917" t="str">
            <v>08/19/2020</v>
          </cell>
        </row>
        <row r="1918">
          <cell r="A1918" t="str">
            <v>08/19/2020</v>
          </cell>
        </row>
        <row r="1919">
          <cell r="A1919" t="str">
            <v>08/19/2020</v>
          </cell>
        </row>
        <row r="1920">
          <cell r="A1920" t="str">
            <v>08/19/2020</v>
          </cell>
        </row>
        <row r="1921">
          <cell r="A1921" t="str">
            <v>08/20/2020</v>
          </cell>
        </row>
        <row r="1922">
          <cell r="A1922" t="str">
            <v>08/20/2020</v>
          </cell>
        </row>
        <row r="1923">
          <cell r="A1923" t="str">
            <v>08/20/2020</v>
          </cell>
        </row>
        <row r="1924">
          <cell r="A1924" t="str">
            <v>08/20/2020</v>
          </cell>
        </row>
        <row r="1925">
          <cell r="A1925" t="str">
            <v>08/20/2020</v>
          </cell>
        </row>
        <row r="1926">
          <cell r="A1926" t="str">
            <v>08/20/2020</v>
          </cell>
        </row>
        <row r="1927">
          <cell r="A1927" t="str">
            <v>08/20/2020</v>
          </cell>
        </row>
        <row r="1928">
          <cell r="A1928" t="str">
            <v>08/20/2020</v>
          </cell>
        </row>
        <row r="1929">
          <cell r="A1929" t="str">
            <v>08/20/2020</v>
          </cell>
        </row>
        <row r="1930">
          <cell r="A1930" t="str">
            <v>08/20/2020</v>
          </cell>
        </row>
        <row r="1931">
          <cell r="A1931" t="str">
            <v>08/20/2020</v>
          </cell>
        </row>
        <row r="1932">
          <cell r="A1932" t="str">
            <v>08/21/2020</v>
          </cell>
        </row>
        <row r="1933">
          <cell r="A1933" t="str">
            <v>08/21/2020</v>
          </cell>
        </row>
        <row r="1934">
          <cell r="A1934" t="str">
            <v>08/21/2020</v>
          </cell>
        </row>
        <row r="1935">
          <cell r="A1935" t="str">
            <v>08/21/2020</v>
          </cell>
        </row>
        <row r="1936">
          <cell r="A1936" t="str">
            <v>08/21/2020</v>
          </cell>
        </row>
        <row r="1937">
          <cell r="A1937" t="str">
            <v>08/21/2020</v>
          </cell>
        </row>
        <row r="1938">
          <cell r="A1938" t="str">
            <v>08/21/2020</v>
          </cell>
        </row>
        <row r="1939">
          <cell r="A1939" t="str">
            <v>08/21/2020</v>
          </cell>
        </row>
        <row r="1940">
          <cell r="A1940" t="str">
            <v>08/21/2020</v>
          </cell>
        </row>
        <row r="1941">
          <cell r="A1941" t="str">
            <v>08/21/2020</v>
          </cell>
        </row>
        <row r="1942">
          <cell r="A1942" t="str">
            <v>08/21/2020</v>
          </cell>
        </row>
        <row r="1943">
          <cell r="A1943" t="str">
            <v>08/22/2020</v>
          </cell>
        </row>
        <row r="1944">
          <cell r="A1944" t="str">
            <v>08/22/2020</v>
          </cell>
        </row>
        <row r="1945">
          <cell r="A1945" t="str">
            <v>08/22/2020</v>
          </cell>
        </row>
        <row r="1946">
          <cell r="A1946" t="str">
            <v>08/23/2020</v>
          </cell>
        </row>
        <row r="1947">
          <cell r="A1947" t="str">
            <v>08/24/2020</v>
          </cell>
        </row>
        <row r="1948">
          <cell r="A1948" t="str">
            <v>08/24/2020</v>
          </cell>
        </row>
        <row r="1949">
          <cell r="A1949" t="str">
            <v>08/24/2020</v>
          </cell>
        </row>
        <row r="1950">
          <cell r="A1950" t="str">
            <v>08/24/2020</v>
          </cell>
        </row>
        <row r="1951">
          <cell r="A1951" t="str">
            <v>08/24/2020</v>
          </cell>
        </row>
        <row r="1952">
          <cell r="A1952" t="str">
            <v>08/24/2020</v>
          </cell>
        </row>
        <row r="1953">
          <cell r="A1953" t="str">
            <v>08/24/2020</v>
          </cell>
        </row>
        <row r="1954">
          <cell r="A1954" t="str">
            <v>08/24/2020</v>
          </cell>
        </row>
        <row r="1955">
          <cell r="A1955" t="str">
            <v>08/24/2020</v>
          </cell>
        </row>
        <row r="1956">
          <cell r="A1956" t="str">
            <v>08/24/2020</v>
          </cell>
        </row>
        <row r="1957">
          <cell r="A1957" t="str">
            <v>08/25/2020</v>
          </cell>
        </row>
        <row r="1958">
          <cell r="A1958" t="str">
            <v>08/25/2020</v>
          </cell>
        </row>
        <row r="1959">
          <cell r="A1959" t="str">
            <v>08/25/2020</v>
          </cell>
        </row>
        <row r="1960">
          <cell r="A1960" t="str">
            <v>08/25/2020</v>
          </cell>
        </row>
        <row r="1961">
          <cell r="A1961" t="str">
            <v>08/25/2020</v>
          </cell>
        </row>
        <row r="1962">
          <cell r="A1962" t="str">
            <v>08/25/2020</v>
          </cell>
        </row>
        <row r="1963">
          <cell r="A1963" t="str">
            <v>08/25/2020</v>
          </cell>
        </row>
        <row r="1964">
          <cell r="A1964" t="str">
            <v>08/25/2020</v>
          </cell>
        </row>
        <row r="1965">
          <cell r="A1965" t="str">
            <v>08/25/2020</v>
          </cell>
        </row>
        <row r="1966">
          <cell r="A1966" t="str">
            <v>08/25/2020</v>
          </cell>
        </row>
        <row r="1967">
          <cell r="A1967" t="str">
            <v>08/25/2020</v>
          </cell>
        </row>
        <row r="1968">
          <cell r="A1968" t="str">
            <v>08/25/2020</v>
          </cell>
        </row>
        <row r="1969">
          <cell r="A1969" t="str">
            <v>08/26/2020</v>
          </cell>
        </row>
        <row r="1970">
          <cell r="A1970" t="str">
            <v>08/26/2020</v>
          </cell>
        </row>
        <row r="1971">
          <cell r="A1971" t="str">
            <v>08/26/2020</v>
          </cell>
        </row>
        <row r="1972">
          <cell r="A1972" t="str">
            <v>08/26/2020</v>
          </cell>
        </row>
        <row r="1973">
          <cell r="A1973" t="str">
            <v>08/26/2020</v>
          </cell>
        </row>
        <row r="1974">
          <cell r="A1974" t="str">
            <v>08/26/2020</v>
          </cell>
        </row>
        <row r="1975">
          <cell r="A1975" t="str">
            <v>08/26/2020</v>
          </cell>
        </row>
        <row r="1976">
          <cell r="A1976" t="str">
            <v>08/26/2020</v>
          </cell>
        </row>
        <row r="1977">
          <cell r="A1977" t="str">
            <v>08/26/2020</v>
          </cell>
        </row>
        <row r="1978">
          <cell r="A1978" t="str">
            <v>08/26/2020</v>
          </cell>
        </row>
        <row r="1979">
          <cell r="A1979" t="str">
            <v>08/27/2020</v>
          </cell>
        </row>
        <row r="1980">
          <cell r="A1980" t="str">
            <v>08/27/2020</v>
          </cell>
        </row>
        <row r="1981">
          <cell r="A1981" t="str">
            <v>08/27/2020</v>
          </cell>
        </row>
        <row r="1982">
          <cell r="A1982" t="str">
            <v>08/27/2020</v>
          </cell>
        </row>
        <row r="1983">
          <cell r="A1983" t="str">
            <v>08/27/2020</v>
          </cell>
        </row>
        <row r="1984">
          <cell r="A1984" t="str">
            <v>08/27/2020</v>
          </cell>
        </row>
        <row r="1985">
          <cell r="A1985" t="str">
            <v>08/27/2020</v>
          </cell>
        </row>
        <row r="1986">
          <cell r="A1986" t="str">
            <v>08/27/2020</v>
          </cell>
        </row>
        <row r="1987">
          <cell r="A1987" t="str">
            <v>08/27/2020</v>
          </cell>
        </row>
        <row r="1988">
          <cell r="A1988" t="str">
            <v>08/27/2020</v>
          </cell>
        </row>
        <row r="1989">
          <cell r="A1989" t="str">
            <v>08/27/2020</v>
          </cell>
        </row>
        <row r="1990">
          <cell r="A1990" t="str">
            <v>08/27/2020</v>
          </cell>
        </row>
        <row r="1991">
          <cell r="A1991" t="str">
            <v>08/28/2020</v>
          </cell>
        </row>
        <row r="1992">
          <cell r="A1992" t="str">
            <v>08/28/2020</v>
          </cell>
        </row>
        <row r="1993">
          <cell r="A1993" t="str">
            <v>08/28/2020</v>
          </cell>
        </row>
        <row r="1994">
          <cell r="A1994" t="str">
            <v>08/28/2020</v>
          </cell>
        </row>
        <row r="1995">
          <cell r="A1995" t="str">
            <v>08/28/2020</v>
          </cell>
        </row>
        <row r="1996">
          <cell r="A1996" t="str">
            <v>08/28/2020</v>
          </cell>
        </row>
        <row r="1997">
          <cell r="A1997" t="str">
            <v>08/28/2020</v>
          </cell>
        </row>
        <row r="1998">
          <cell r="A1998" t="str">
            <v>08/28/2020</v>
          </cell>
        </row>
        <row r="1999">
          <cell r="A1999" t="str">
            <v>08/28/2020</v>
          </cell>
        </row>
        <row r="2000">
          <cell r="A2000" t="str">
            <v>08/28/2020</v>
          </cell>
        </row>
        <row r="2001">
          <cell r="A2001" t="str">
            <v>08/29/2020</v>
          </cell>
        </row>
        <row r="2002">
          <cell r="A2002" t="str">
            <v>08/29/2020</v>
          </cell>
        </row>
        <row r="2003">
          <cell r="A2003" t="str">
            <v>08/30/2020</v>
          </cell>
        </row>
        <row r="2004">
          <cell r="A2004" t="str">
            <v>08/31/2020</v>
          </cell>
        </row>
        <row r="2005">
          <cell r="A2005" t="str">
            <v>08/31/2020</v>
          </cell>
        </row>
        <row r="2006">
          <cell r="A2006" t="str">
            <v>08/31/2020</v>
          </cell>
        </row>
        <row r="2007">
          <cell r="A2007" t="str">
            <v>08/31/2020</v>
          </cell>
        </row>
        <row r="2008">
          <cell r="A2008" t="str">
            <v>08/31/2020</v>
          </cell>
        </row>
        <row r="2009">
          <cell r="A2009" t="str">
            <v>08/31/2020</v>
          </cell>
        </row>
        <row r="2010">
          <cell r="A2010" t="str">
            <v>08/31/2020</v>
          </cell>
        </row>
        <row r="2011">
          <cell r="A2011" t="str">
            <v>08/31/2020</v>
          </cell>
        </row>
        <row r="2012">
          <cell r="A2012" t="str">
            <v>08/31/2020</v>
          </cell>
        </row>
        <row r="2013">
          <cell r="A2013" t="str">
            <v>08/31/2020</v>
          </cell>
        </row>
        <row r="2014">
          <cell r="A2014" t="str">
            <v>09/01/2020</v>
          </cell>
        </row>
        <row r="2015">
          <cell r="A2015" t="str">
            <v>09/01/2020</v>
          </cell>
        </row>
        <row r="2016">
          <cell r="A2016" t="str">
            <v>09/01/2020</v>
          </cell>
        </row>
        <row r="2017">
          <cell r="A2017" t="str">
            <v>09/01/2020</v>
          </cell>
        </row>
        <row r="2018">
          <cell r="A2018" t="str">
            <v>09/01/2020</v>
          </cell>
        </row>
        <row r="2019">
          <cell r="A2019" t="str">
            <v>09/01/2020</v>
          </cell>
        </row>
        <row r="2020">
          <cell r="A2020" t="str">
            <v>09/01/2020</v>
          </cell>
        </row>
        <row r="2021">
          <cell r="A2021" t="str">
            <v>09/01/2020</v>
          </cell>
        </row>
        <row r="2022">
          <cell r="A2022" t="str">
            <v>09/01/2020</v>
          </cell>
        </row>
        <row r="2023">
          <cell r="A2023" t="str">
            <v>09/01/2020</v>
          </cell>
        </row>
        <row r="2024">
          <cell r="A2024" t="str">
            <v>09/01/2020</v>
          </cell>
        </row>
        <row r="2025">
          <cell r="A2025" t="str">
            <v>09/02/2020</v>
          </cell>
        </row>
        <row r="2026">
          <cell r="A2026" t="str">
            <v>09/02/2020</v>
          </cell>
        </row>
        <row r="2027">
          <cell r="A2027" t="str">
            <v>09/02/2020</v>
          </cell>
        </row>
        <row r="2028">
          <cell r="A2028" t="str">
            <v>09/02/2020</v>
          </cell>
        </row>
        <row r="2029">
          <cell r="A2029" t="str">
            <v>09/02/2020</v>
          </cell>
        </row>
        <row r="2030">
          <cell r="A2030" t="str">
            <v>09/02/2020</v>
          </cell>
        </row>
        <row r="2031">
          <cell r="A2031" t="str">
            <v>09/02/2020</v>
          </cell>
        </row>
        <row r="2032">
          <cell r="A2032" t="str">
            <v>09/02/2020</v>
          </cell>
        </row>
        <row r="2033">
          <cell r="A2033" t="str">
            <v>09/02/2020</v>
          </cell>
        </row>
        <row r="2034">
          <cell r="A2034" t="str">
            <v>09/02/2020</v>
          </cell>
        </row>
        <row r="2035">
          <cell r="A2035" t="str">
            <v>09/03/2020</v>
          </cell>
        </row>
        <row r="2036">
          <cell r="A2036" t="str">
            <v>09/03/2020</v>
          </cell>
        </row>
        <row r="2037">
          <cell r="A2037" t="str">
            <v>09/03/2020</v>
          </cell>
        </row>
        <row r="2038">
          <cell r="A2038" t="str">
            <v>09/03/2020</v>
          </cell>
        </row>
        <row r="2039">
          <cell r="A2039" t="str">
            <v>09/03/2020</v>
          </cell>
        </row>
        <row r="2040">
          <cell r="A2040" t="str">
            <v>09/03/2020</v>
          </cell>
        </row>
        <row r="2041">
          <cell r="A2041" t="str">
            <v>09/03/2020</v>
          </cell>
        </row>
        <row r="2042">
          <cell r="A2042" t="str">
            <v>09/03/2020</v>
          </cell>
        </row>
        <row r="2043">
          <cell r="A2043" t="str">
            <v>09/03/2020</v>
          </cell>
        </row>
        <row r="2044">
          <cell r="A2044" t="str">
            <v>09/03/2020</v>
          </cell>
        </row>
        <row r="2045">
          <cell r="A2045" t="str">
            <v>09/03/2020</v>
          </cell>
        </row>
        <row r="2046">
          <cell r="A2046" t="str">
            <v>09/04/2020</v>
          </cell>
        </row>
        <row r="2047">
          <cell r="A2047" t="str">
            <v>09/04/2020</v>
          </cell>
        </row>
        <row r="2048">
          <cell r="A2048" t="str">
            <v>09/04/2020</v>
          </cell>
        </row>
        <row r="2049">
          <cell r="A2049" t="str">
            <v>09/04/2020</v>
          </cell>
        </row>
        <row r="2050">
          <cell r="A2050" t="str">
            <v>09/04/2020</v>
          </cell>
        </row>
        <row r="2051">
          <cell r="A2051" t="str">
            <v>09/04/2020</v>
          </cell>
        </row>
        <row r="2052">
          <cell r="A2052" t="str">
            <v>09/04/2020</v>
          </cell>
        </row>
        <row r="2053">
          <cell r="A2053" t="str">
            <v>09/04/2020</v>
          </cell>
        </row>
        <row r="2054">
          <cell r="A2054" t="str">
            <v>09/04/2020</v>
          </cell>
        </row>
        <row r="2055">
          <cell r="A2055" t="str">
            <v>09/04/2020</v>
          </cell>
        </row>
        <row r="2056">
          <cell r="A2056" t="str">
            <v>09/04/2020</v>
          </cell>
        </row>
        <row r="2057">
          <cell r="A2057" t="str">
            <v>09/04/2020</v>
          </cell>
        </row>
        <row r="2058">
          <cell r="A2058" t="str">
            <v>09/05/2020</v>
          </cell>
        </row>
        <row r="2059">
          <cell r="A2059" t="str">
            <v>09/05/2020</v>
          </cell>
        </row>
        <row r="2060">
          <cell r="A2060" t="str">
            <v>09/06/2020</v>
          </cell>
        </row>
        <row r="2061">
          <cell r="A2061" t="str">
            <v>09/07/2020</v>
          </cell>
        </row>
        <row r="2062">
          <cell r="A2062" t="str">
            <v>09/07/2020</v>
          </cell>
        </row>
        <row r="2063">
          <cell r="A2063" t="str">
            <v>09/07/2020</v>
          </cell>
        </row>
        <row r="2064">
          <cell r="A2064" t="str">
            <v>09/08/2020</v>
          </cell>
        </row>
        <row r="2065">
          <cell r="A2065" t="str">
            <v>09/08/2020</v>
          </cell>
        </row>
        <row r="2066">
          <cell r="A2066" t="str">
            <v>09/08/2020</v>
          </cell>
        </row>
        <row r="2067">
          <cell r="A2067" t="str">
            <v>09/08/2020</v>
          </cell>
        </row>
        <row r="2068">
          <cell r="A2068" t="str">
            <v>09/08/2020</v>
          </cell>
        </row>
        <row r="2069">
          <cell r="A2069" t="str">
            <v>09/08/2020</v>
          </cell>
        </row>
        <row r="2070">
          <cell r="A2070" t="str">
            <v>09/08/2020</v>
          </cell>
        </row>
        <row r="2071">
          <cell r="A2071" t="str">
            <v>09/08/2020</v>
          </cell>
        </row>
        <row r="2072">
          <cell r="A2072" t="str">
            <v>09/08/2020</v>
          </cell>
        </row>
        <row r="2073">
          <cell r="A2073" t="str">
            <v>09/08/2020</v>
          </cell>
        </row>
        <row r="2074">
          <cell r="A2074" t="str">
            <v>09/08/2020</v>
          </cell>
        </row>
        <row r="2075">
          <cell r="A2075" t="str">
            <v>09/09/2020</v>
          </cell>
        </row>
        <row r="2076">
          <cell r="A2076" t="str">
            <v>09/09/2020</v>
          </cell>
        </row>
        <row r="2077">
          <cell r="A2077" t="str">
            <v>09/09/2020</v>
          </cell>
        </row>
        <row r="2078">
          <cell r="A2078" t="str">
            <v>09/09/2020</v>
          </cell>
        </row>
        <row r="2079">
          <cell r="A2079" t="str">
            <v>09/09/2020</v>
          </cell>
        </row>
        <row r="2080">
          <cell r="A2080" t="str">
            <v>09/09/2020</v>
          </cell>
        </row>
        <row r="2081">
          <cell r="A2081" t="str">
            <v>09/09/2020</v>
          </cell>
        </row>
        <row r="2082">
          <cell r="A2082" t="str">
            <v>09/09/2020</v>
          </cell>
        </row>
        <row r="2083">
          <cell r="A2083" t="str">
            <v>09/09/2020</v>
          </cell>
        </row>
        <row r="2084">
          <cell r="A2084" t="str">
            <v>09/09/2020</v>
          </cell>
        </row>
        <row r="2085">
          <cell r="A2085" t="str">
            <v>09/10/2020</v>
          </cell>
        </row>
        <row r="2086">
          <cell r="A2086" t="str">
            <v>09/10/2020</v>
          </cell>
        </row>
        <row r="2087">
          <cell r="A2087" t="str">
            <v>09/10/2020</v>
          </cell>
        </row>
        <row r="2088">
          <cell r="A2088" t="str">
            <v>09/10/2020</v>
          </cell>
        </row>
        <row r="2089">
          <cell r="A2089" t="str">
            <v>09/10/2020</v>
          </cell>
        </row>
        <row r="2090">
          <cell r="A2090" t="str">
            <v>09/10/2020</v>
          </cell>
        </row>
        <row r="2091">
          <cell r="A2091" t="str">
            <v>09/10/2020</v>
          </cell>
        </row>
        <row r="2092">
          <cell r="A2092" t="str">
            <v>09/10/2020</v>
          </cell>
        </row>
        <row r="2093">
          <cell r="A2093" t="str">
            <v>09/10/2020</v>
          </cell>
        </row>
        <row r="2094">
          <cell r="A2094" t="str">
            <v>09/10/2020</v>
          </cell>
        </row>
        <row r="2095">
          <cell r="A2095" t="str">
            <v>09/10/2020</v>
          </cell>
        </row>
        <row r="2096">
          <cell r="A2096" t="str">
            <v>09/10/2020</v>
          </cell>
        </row>
        <row r="2097">
          <cell r="A2097" t="str">
            <v>09/11/2020</v>
          </cell>
        </row>
        <row r="2098">
          <cell r="A2098" t="str">
            <v>09/11/2020</v>
          </cell>
        </row>
        <row r="2099">
          <cell r="A2099" t="str">
            <v>09/11/2020</v>
          </cell>
        </row>
        <row r="2100">
          <cell r="A2100" t="str">
            <v>09/11/2020</v>
          </cell>
        </row>
        <row r="2101">
          <cell r="A2101" t="str">
            <v>09/11/2020</v>
          </cell>
        </row>
        <row r="2102">
          <cell r="A2102" t="str">
            <v>09/11/2020</v>
          </cell>
        </row>
        <row r="2103">
          <cell r="A2103" t="str">
            <v>09/11/2020</v>
          </cell>
        </row>
        <row r="2104">
          <cell r="A2104" t="str">
            <v>09/11/2020</v>
          </cell>
        </row>
        <row r="2105">
          <cell r="A2105" t="str">
            <v>09/11/2020</v>
          </cell>
        </row>
        <row r="2106">
          <cell r="A2106" t="str">
            <v>09/11/2020</v>
          </cell>
        </row>
        <row r="2107">
          <cell r="A2107" t="str">
            <v>09/12/2020</v>
          </cell>
        </row>
        <row r="2108">
          <cell r="A2108" t="str">
            <v>09/12/2020</v>
          </cell>
        </row>
        <row r="2109">
          <cell r="A2109" t="str">
            <v>09/13/2020</v>
          </cell>
        </row>
        <row r="2110">
          <cell r="A2110" t="str">
            <v>09/14/2020</v>
          </cell>
        </row>
        <row r="2111">
          <cell r="A2111" t="str">
            <v>09/14/2020</v>
          </cell>
        </row>
        <row r="2112">
          <cell r="A2112" t="str">
            <v>09/14/2020</v>
          </cell>
        </row>
        <row r="2113">
          <cell r="A2113" t="str">
            <v>09/14/2020</v>
          </cell>
        </row>
        <row r="2114">
          <cell r="A2114" t="str">
            <v>09/14/2020</v>
          </cell>
        </row>
        <row r="2115">
          <cell r="A2115" t="str">
            <v>09/14/2020</v>
          </cell>
        </row>
        <row r="2116">
          <cell r="A2116" t="str">
            <v>09/14/2020</v>
          </cell>
        </row>
        <row r="2117">
          <cell r="A2117" t="str">
            <v>09/14/2020</v>
          </cell>
        </row>
        <row r="2118">
          <cell r="A2118" t="str">
            <v>09/14/2020</v>
          </cell>
        </row>
        <row r="2119">
          <cell r="A2119" t="str">
            <v>09/14/2020</v>
          </cell>
        </row>
        <row r="2120">
          <cell r="A2120" t="str">
            <v>09/14/2020</v>
          </cell>
        </row>
        <row r="2121">
          <cell r="A2121" t="str">
            <v>09/15/2020</v>
          </cell>
        </row>
        <row r="2122">
          <cell r="A2122" t="str">
            <v>09/15/2020</v>
          </cell>
        </row>
        <row r="2123">
          <cell r="A2123" t="str">
            <v>09/15/2020</v>
          </cell>
        </row>
        <row r="2124">
          <cell r="A2124" t="str">
            <v>09/15/2020</v>
          </cell>
        </row>
        <row r="2125">
          <cell r="A2125" t="str">
            <v>09/15/2020</v>
          </cell>
        </row>
        <row r="2126">
          <cell r="A2126" t="str">
            <v>09/15/2020</v>
          </cell>
        </row>
        <row r="2127">
          <cell r="A2127" t="str">
            <v>09/15/2020</v>
          </cell>
        </row>
        <row r="2128">
          <cell r="A2128" t="str">
            <v>09/15/2020</v>
          </cell>
        </row>
        <row r="2129">
          <cell r="A2129" t="str">
            <v>09/15/2020</v>
          </cell>
        </row>
        <row r="2130">
          <cell r="A2130" t="str">
            <v>09/15/2020</v>
          </cell>
        </row>
        <row r="2131">
          <cell r="A2131" t="str">
            <v>09/16/2020</v>
          </cell>
        </row>
        <row r="2132">
          <cell r="A2132" t="str">
            <v>09/16/2020</v>
          </cell>
        </row>
        <row r="2133">
          <cell r="A2133" t="str">
            <v>09/16/2020</v>
          </cell>
        </row>
        <row r="2134">
          <cell r="A2134" t="str">
            <v>09/16/2020</v>
          </cell>
        </row>
        <row r="2135">
          <cell r="A2135" t="str">
            <v>09/16/2020</v>
          </cell>
        </row>
        <row r="2136">
          <cell r="A2136" t="str">
            <v>09/16/2020</v>
          </cell>
        </row>
        <row r="2137">
          <cell r="A2137" t="str">
            <v>09/16/2020</v>
          </cell>
        </row>
        <row r="2138">
          <cell r="A2138" t="str">
            <v>09/16/2020</v>
          </cell>
        </row>
        <row r="2139">
          <cell r="A2139" t="str">
            <v>09/16/2020</v>
          </cell>
        </row>
        <row r="2140">
          <cell r="A2140" t="str">
            <v>09/16/2020</v>
          </cell>
        </row>
        <row r="2141">
          <cell r="A2141" t="str">
            <v>09/16/2020</v>
          </cell>
        </row>
        <row r="2142">
          <cell r="A2142" t="str">
            <v>09/17/2020</v>
          </cell>
        </row>
        <row r="2143">
          <cell r="A2143" t="str">
            <v>09/17/2020</v>
          </cell>
        </row>
        <row r="2144">
          <cell r="A2144" t="str">
            <v>09/17/2020</v>
          </cell>
        </row>
        <row r="2145">
          <cell r="A2145" t="str">
            <v>09/17/2020</v>
          </cell>
        </row>
        <row r="2146">
          <cell r="A2146" t="str">
            <v>09/17/2020</v>
          </cell>
        </row>
        <row r="2147">
          <cell r="A2147" t="str">
            <v>09/17/2020</v>
          </cell>
        </row>
        <row r="2148">
          <cell r="A2148" t="str">
            <v>09/17/2020</v>
          </cell>
        </row>
        <row r="2149">
          <cell r="A2149" t="str">
            <v>09/17/2020</v>
          </cell>
        </row>
        <row r="2150">
          <cell r="A2150" t="str">
            <v>09/17/2020</v>
          </cell>
        </row>
        <row r="2151">
          <cell r="A2151" t="str">
            <v>09/18/2020</v>
          </cell>
        </row>
        <row r="2152">
          <cell r="A2152" t="str">
            <v>09/18/2020</v>
          </cell>
        </row>
        <row r="2153">
          <cell r="A2153" t="str">
            <v>09/18/2020</v>
          </cell>
        </row>
        <row r="2154">
          <cell r="A2154" t="str">
            <v>09/18/2020</v>
          </cell>
        </row>
        <row r="2155">
          <cell r="A2155" t="str">
            <v>09/18/2020</v>
          </cell>
        </row>
        <row r="2156">
          <cell r="A2156" t="str">
            <v>09/18/2020</v>
          </cell>
        </row>
        <row r="2157">
          <cell r="A2157" t="str">
            <v>09/18/2020</v>
          </cell>
        </row>
        <row r="2158">
          <cell r="A2158" t="str">
            <v>09/18/2020</v>
          </cell>
        </row>
        <row r="2159">
          <cell r="A2159" t="str">
            <v>09/18/2020</v>
          </cell>
        </row>
        <row r="2160">
          <cell r="A2160" t="str">
            <v>09/18/2020</v>
          </cell>
        </row>
        <row r="2161">
          <cell r="A2161" t="str">
            <v>09/18/2020</v>
          </cell>
        </row>
        <row r="2162">
          <cell r="A2162" t="str">
            <v>09/19/2020</v>
          </cell>
        </row>
        <row r="2163">
          <cell r="A2163" t="str">
            <v>09/19/2020</v>
          </cell>
        </row>
        <row r="2164">
          <cell r="A2164" t="str">
            <v>09/20/2020</v>
          </cell>
        </row>
        <row r="2165">
          <cell r="A2165" t="str">
            <v>09/21/2020</v>
          </cell>
        </row>
        <row r="2166">
          <cell r="A2166" t="str">
            <v>09/21/2020</v>
          </cell>
        </row>
        <row r="2167">
          <cell r="A2167" t="str">
            <v>09/21/2020</v>
          </cell>
        </row>
        <row r="2168">
          <cell r="A2168" t="str">
            <v>09/21/2020</v>
          </cell>
        </row>
        <row r="2169">
          <cell r="A2169" t="str">
            <v>09/21/2020</v>
          </cell>
        </row>
        <row r="2170">
          <cell r="A2170" t="str">
            <v>09/21/2020</v>
          </cell>
        </row>
        <row r="2171">
          <cell r="A2171" t="str">
            <v>09/21/2020</v>
          </cell>
        </row>
        <row r="2172">
          <cell r="A2172" t="str">
            <v>09/21/2020</v>
          </cell>
        </row>
        <row r="2173">
          <cell r="A2173" t="str">
            <v>09/21/2020</v>
          </cell>
        </row>
        <row r="2174">
          <cell r="A2174" t="str">
            <v>09/21/2020</v>
          </cell>
        </row>
        <row r="2175">
          <cell r="A2175" t="str">
            <v>09/22/2020</v>
          </cell>
        </row>
        <row r="2176">
          <cell r="A2176" t="str">
            <v>09/22/2020</v>
          </cell>
        </row>
        <row r="2177">
          <cell r="A2177" t="str">
            <v>09/22/2020</v>
          </cell>
        </row>
        <row r="2178">
          <cell r="A2178" t="str">
            <v>09/22/2020</v>
          </cell>
        </row>
        <row r="2179">
          <cell r="A2179" t="str">
            <v>09/22/2020</v>
          </cell>
        </row>
        <row r="2180">
          <cell r="A2180" t="str">
            <v>09/22/2020</v>
          </cell>
        </row>
        <row r="2181">
          <cell r="A2181" t="str">
            <v>09/22/2020</v>
          </cell>
        </row>
        <row r="2182">
          <cell r="A2182" t="str">
            <v>09/22/2020</v>
          </cell>
        </row>
        <row r="2183">
          <cell r="A2183" t="str">
            <v>09/22/2020</v>
          </cell>
        </row>
        <row r="2184">
          <cell r="A2184" t="str">
            <v>09/22/2020</v>
          </cell>
        </row>
        <row r="2185">
          <cell r="A2185" t="str">
            <v>09/23/2020</v>
          </cell>
        </row>
        <row r="2186">
          <cell r="A2186" t="str">
            <v>09/23/2020</v>
          </cell>
        </row>
        <row r="2187">
          <cell r="A2187" t="str">
            <v>09/23/2020</v>
          </cell>
        </row>
        <row r="2188">
          <cell r="A2188" t="str">
            <v>09/23/2020</v>
          </cell>
        </row>
        <row r="2189">
          <cell r="A2189" t="str">
            <v>09/23/2020</v>
          </cell>
        </row>
        <row r="2190">
          <cell r="A2190" t="str">
            <v>09/23/2020</v>
          </cell>
        </row>
        <row r="2191">
          <cell r="A2191" t="str">
            <v>09/23/2020</v>
          </cell>
        </row>
        <row r="2192">
          <cell r="A2192" t="str">
            <v>09/23/2020</v>
          </cell>
        </row>
        <row r="2193">
          <cell r="A2193" t="str">
            <v>09/23/2020</v>
          </cell>
        </row>
        <row r="2194">
          <cell r="A2194" t="str">
            <v>09/23/2020</v>
          </cell>
        </row>
        <row r="2195">
          <cell r="A2195" t="str">
            <v>09/24/2020</v>
          </cell>
        </row>
        <row r="2196">
          <cell r="A2196" t="str">
            <v>09/24/2020</v>
          </cell>
        </row>
        <row r="2197">
          <cell r="A2197" t="str">
            <v>09/24/2020</v>
          </cell>
        </row>
        <row r="2198">
          <cell r="A2198" t="str">
            <v>09/24/2020</v>
          </cell>
        </row>
        <row r="2199">
          <cell r="A2199" t="str">
            <v>09/24/2020</v>
          </cell>
        </row>
        <row r="2200">
          <cell r="A2200" t="str">
            <v>09/24/2020</v>
          </cell>
        </row>
        <row r="2201">
          <cell r="A2201" t="str">
            <v>09/24/2020</v>
          </cell>
        </row>
        <row r="2202">
          <cell r="A2202" t="str">
            <v>09/24/2020</v>
          </cell>
        </row>
        <row r="2203">
          <cell r="A2203" t="str">
            <v>09/24/2020</v>
          </cell>
        </row>
        <row r="2204">
          <cell r="A2204" t="str">
            <v>09/24/2020</v>
          </cell>
        </row>
        <row r="2205">
          <cell r="A2205" t="str">
            <v>09/25/2020</v>
          </cell>
        </row>
        <row r="2206">
          <cell r="A2206" t="str">
            <v>09/25/2020</v>
          </cell>
        </row>
        <row r="2207">
          <cell r="A2207" t="str">
            <v>09/25/2020</v>
          </cell>
        </row>
        <row r="2208">
          <cell r="A2208" t="str">
            <v>09/25/2020</v>
          </cell>
        </row>
        <row r="2209">
          <cell r="A2209" t="str">
            <v>09/25/2020</v>
          </cell>
        </row>
        <row r="2210">
          <cell r="A2210" t="str">
            <v>09/25/2020</v>
          </cell>
        </row>
        <row r="2211">
          <cell r="A2211" t="str">
            <v>09/25/2020</v>
          </cell>
        </row>
        <row r="2212">
          <cell r="A2212" t="str">
            <v>09/25/2020</v>
          </cell>
        </row>
        <row r="2213">
          <cell r="A2213" t="str">
            <v>09/25/2020</v>
          </cell>
        </row>
        <row r="2214">
          <cell r="A2214" t="str">
            <v>09/25/2020</v>
          </cell>
        </row>
        <row r="2215">
          <cell r="A2215" t="str">
            <v>09/26/2020</v>
          </cell>
        </row>
        <row r="2216">
          <cell r="A2216" t="str">
            <v>09/26/2020</v>
          </cell>
        </row>
        <row r="2217">
          <cell r="A2217" t="str">
            <v>09/27/2020</v>
          </cell>
        </row>
        <row r="2218">
          <cell r="A2218" t="str">
            <v>09/28/2020</v>
          </cell>
        </row>
        <row r="2219">
          <cell r="A2219" t="str">
            <v>09/28/2020</v>
          </cell>
        </row>
        <row r="2220">
          <cell r="A2220" t="str">
            <v>09/28/2020</v>
          </cell>
        </row>
        <row r="2221">
          <cell r="A2221" t="str">
            <v>09/28/2020</v>
          </cell>
        </row>
        <row r="2222">
          <cell r="A2222" t="str">
            <v>09/28/2020</v>
          </cell>
        </row>
        <row r="2223">
          <cell r="A2223" t="str">
            <v>09/28/2020</v>
          </cell>
        </row>
        <row r="2224">
          <cell r="A2224" t="str">
            <v>09/28/2020</v>
          </cell>
        </row>
        <row r="2225">
          <cell r="A2225" t="str">
            <v>09/28/2020</v>
          </cell>
        </row>
        <row r="2226">
          <cell r="A2226" t="str">
            <v>09/28/2020</v>
          </cell>
        </row>
        <row r="2227">
          <cell r="A2227" t="str">
            <v>09/28/2020</v>
          </cell>
        </row>
        <row r="2228">
          <cell r="A2228" t="str">
            <v>09/29/2020</v>
          </cell>
        </row>
        <row r="2229">
          <cell r="A2229" t="str">
            <v>09/29/2020</v>
          </cell>
        </row>
        <row r="2230">
          <cell r="A2230" t="str">
            <v>09/29/2020</v>
          </cell>
        </row>
        <row r="2231">
          <cell r="A2231" t="str">
            <v>09/29/2020</v>
          </cell>
        </row>
        <row r="2232">
          <cell r="A2232" t="str">
            <v>09/29/2020</v>
          </cell>
        </row>
        <row r="2233">
          <cell r="A2233" t="str">
            <v>09/29/2020</v>
          </cell>
        </row>
        <row r="2234">
          <cell r="A2234" t="str">
            <v>09/29/2020</v>
          </cell>
        </row>
        <row r="2235">
          <cell r="A2235" t="str">
            <v>09/29/2020</v>
          </cell>
        </row>
        <row r="2236">
          <cell r="A2236" t="str">
            <v>09/29/2020</v>
          </cell>
        </row>
        <row r="2237">
          <cell r="A2237" t="str">
            <v>09/29/2020</v>
          </cell>
        </row>
        <row r="2238">
          <cell r="A2238" t="str">
            <v>09/30/2020</v>
          </cell>
        </row>
        <row r="2239">
          <cell r="A2239" t="str">
            <v>09/30/2020</v>
          </cell>
        </row>
        <row r="2240">
          <cell r="A2240" t="str">
            <v>09/30/2020</v>
          </cell>
        </row>
        <row r="2241">
          <cell r="A2241" t="str">
            <v>09/30/2020</v>
          </cell>
        </row>
        <row r="2242">
          <cell r="A2242" t="str">
            <v>09/30/2020</v>
          </cell>
        </row>
        <row r="2243">
          <cell r="A2243" t="str">
            <v>09/30/2020</v>
          </cell>
        </row>
        <row r="2244">
          <cell r="A2244" t="str">
            <v>09/30/2020</v>
          </cell>
        </row>
        <row r="2245">
          <cell r="A2245" t="str">
            <v>09/30/2020</v>
          </cell>
        </row>
        <row r="2246">
          <cell r="A2246" t="str">
            <v>09/30/2020</v>
          </cell>
        </row>
        <row r="2247">
          <cell r="A2247" t="str">
            <v>09/30/2020</v>
          </cell>
        </row>
        <row r="2248">
          <cell r="A2248" t="str">
            <v>10/01/2020</v>
          </cell>
        </row>
        <row r="2249">
          <cell r="A2249" t="str">
            <v>10/01/2020</v>
          </cell>
        </row>
        <row r="2250">
          <cell r="A2250" t="str">
            <v>10/01/2020</v>
          </cell>
        </row>
        <row r="2251">
          <cell r="A2251" t="str">
            <v>10/01/2020</v>
          </cell>
        </row>
        <row r="2252">
          <cell r="A2252" t="str">
            <v>10/01/2020</v>
          </cell>
        </row>
        <row r="2253">
          <cell r="A2253" t="str">
            <v>10/01/2020</v>
          </cell>
        </row>
        <row r="2254">
          <cell r="A2254" t="str">
            <v>10/01/2020</v>
          </cell>
        </row>
        <row r="2255">
          <cell r="A2255" t="str">
            <v>10/01/2020</v>
          </cell>
        </row>
        <row r="2256">
          <cell r="A2256" t="str">
            <v>10/01/2020</v>
          </cell>
        </row>
        <row r="2257">
          <cell r="A2257" t="str">
            <v>10/01/2020</v>
          </cell>
        </row>
        <row r="2258">
          <cell r="A2258" t="str">
            <v>10/01/2020</v>
          </cell>
        </row>
        <row r="2259">
          <cell r="A2259" t="str">
            <v>10/01/2020</v>
          </cell>
        </row>
        <row r="2260">
          <cell r="A2260" t="str">
            <v>10/01/2020</v>
          </cell>
        </row>
        <row r="2261">
          <cell r="A2261" t="str">
            <v>10/01/2020</v>
          </cell>
        </row>
        <row r="2262">
          <cell r="A2262" t="str">
            <v>10/02/2020</v>
          </cell>
        </row>
        <row r="2263">
          <cell r="A2263" t="str">
            <v>10/02/2020</v>
          </cell>
        </row>
        <row r="2264">
          <cell r="A2264" t="str">
            <v>10/02/2020</v>
          </cell>
        </row>
        <row r="2265">
          <cell r="A2265" t="str">
            <v>10/02/2020</v>
          </cell>
        </row>
        <row r="2266">
          <cell r="A2266" t="str">
            <v>10/02/2020</v>
          </cell>
        </row>
        <row r="2267">
          <cell r="A2267" t="str">
            <v>10/02/2020</v>
          </cell>
        </row>
        <row r="2268">
          <cell r="A2268" t="str">
            <v>10/02/2020</v>
          </cell>
        </row>
        <row r="2269">
          <cell r="A2269" t="str">
            <v>10/02/2020</v>
          </cell>
        </row>
        <row r="2270">
          <cell r="A2270" t="str">
            <v>10/02/2020</v>
          </cell>
        </row>
        <row r="2271">
          <cell r="A2271" t="str">
            <v>10/02/2020</v>
          </cell>
        </row>
        <row r="2272">
          <cell r="A2272" t="str">
            <v>10/03/2020</v>
          </cell>
        </row>
        <row r="2273">
          <cell r="A2273" t="str">
            <v>10/03/2020</v>
          </cell>
        </row>
        <row r="2274">
          <cell r="A2274" t="str">
            <v>10/04/2020</v>
          </cell>
        </row>
        <row r="2275">
          <cell r="A2275" t="str">
            <v>10/05/2020</v>
          </cell>
        </row>
        <row r="2276">
          <cell r="A2276" t="str">
            <v>10/05/2020</v>
          </cell>
        </row>
        <row r="2277">
          <cell r="A2277" t="str">
            <v>10/05/2020</v>
          </cell>
        </row>
        <row r="2278">
          <cell r="A2278" t="str">
            <v>10/05/2020</v>
          </cell>
        </row>
        <row r="2279">
          <cell r="A2279" t="str">
            <v>10/05/2020</v>
          </cell>
        </row>
        <row r="2280">
          <cell r="A2280" t="str">
            <v>10/05/2020</v>
          </cell>
        </row>
        <row r="2281">
          <cell r="A2281" t="str">
            <v>10/05/2020</v>
          </cell>
        </row>
        <row r="2282">
          <cell r="A2282" t="str">
            <v>10/05/2020</v>
          </cell>
        </row>
        <row r="2283">
          <cell r="A2283" t="str">
            <v>10/05/2020</v>
          </cell>
        </row>
        <row r="2284">
          <cell r="A2284" t="str">
            <v>10/05/2020</v>
          </cell>
        </row>
        <row r="2285">
          <cell r="A2285" t="str">
            <v>10/05/2020</v>
          </cell>
        </row>
        <row r="2286">
          <cell r="A2286" t="str">
            <v>10/06/2020</v>
          </cell>
        </row>
        <row r="2287">
          <cell r="A2287" t="str">
            <v>10/06/2020</v>
          </cell>
        </row>
        <row r="2288">
          <cell r="A2288" t="str">
            <v>10/06/2020</v>
          </cell>
        </row>
        <row r="2289">
          <cell r="A2289" t="str">
            <v>10/06/2020</v>
          </cell>
        </row>
        <row r="2290">
          <cell r="A2290" t="str">
            <v>10/06/2020</v>
          </cell>
        </row>
        <row r="2291">
          <cell r="A2291" t="str">
            <v>10/06/2020</v>
          </cell>
        </row>
        <row r="2292">
          <cell r="A2292" t="str">
            <v>10/06/2020</v>
          </cell>
        </row>
        <row r="2293">
          <cell r="A2293" t="str">
            <v>10/06/2020</v>
          </cell>
        </row>
        <row r="2294">
          <cell r="A2294" t="str">
            <v>10/06/2020</v>
          </cell>
        </row>
        <row r="2295">
          <cell r="A2295" t="str">
            <v>10/06/2020</v>
          </cell>
        </row>
        <row r="2296">
          <cell r="A2296" t="str">
            <v>10/06/2020</v>
          </cell>
        </row>
        <row r="2297">
          <cell r="A2297" t="str">
            <v>10/07/2020</v>
          </cell>
        </row>
        <row r="2298">
          <cell r="A2298" t="str">
            <v>10/07/2020</v>
          </cell>
        </row>
        <row r="2299">
          <cell r="A2299" t="str">
            <v>10/07/2020</v>
          </cell>
        </row>
        <row r="2300">
          <cell r="A2300" t="str">
            <v>10/07/2020</v>
          </cell>
        </row>
        <row r="2301">
          <cell r="A2301" t="str">
            <v>10/07/2020</v>
          </cell>
        </row>
        <row r="2302">
          <cell r="A2302" t="str">
            <v>10/07/2020</v>
          </cell>
        </row>
        <row r="2303">
          <cell r="A2303" t="str">
            <v>10/07/2020</v>
          </cell>
        </row>
        <row r="2304">
          <cell r="A2304" t="str">
            <v>10/07/2020</v>
          </cell>
        </row>
        <row r="2305">
          <cell r="A2305" t="str">
            <v>10/07/2020</v>
          </cell>
        </row>
        <row r="2306">
          <cell r="A2306" t="str">
            <v>10/07/2020</v>
          </cell>
        </row>
        <row r="2307">
          <cell r="A2307" t="str">
            <v>10/07/2020</v>
          </cell>
        </row>
        <row r="2308">
          <cell r="A2308" t="str">
            <v>10/08/2020</v>
          </cell>
        </row>
        <row r="2309">
          <cell r="A2309" t="str">
            <v>10/08/2020</v>
          </cell>
        </row>
        <row r="2310">
          <cell r="A2310" t="str">
            <v>10/08/2020</v>
          </cell>
        </row>
        <row r="2311">
          <cell r="A2311" t="str">
            <v>10/08/2020</v>
          </cell>
        </row>
        <row r="2312">
          <cell r="A2312" t="str">
            <v>10/08/2020</v>
          </cell>
        </row>
        <row r="2313">
          <cell r="A2313" t="str">
            <v>10/08/2020</v>
          </cell>
        </row>
        <row r="2314">
          <cell r="A2314" t="str">
            <v>10/08/2020</v>
          </cell>
        </row>
        <row r="2315">
          <cell r="A2315" t="str">
            <v>10/08/2020</v>
          </cell>
        </row>
        <row r="2316">
          <cell r="A2316" t="str">
            <v>10/08/2020</v>
          </cell>
        </row>
        <row r="2317">
          <cell r="A2317" t="str">
            <v>10/08/2020</v>
          </cell>
        </row>
        <row r="2318">
          <cell r="A2318" t="str">
            <v>10/08/2020</v>
          </cell>
        </row>
        <row r="2319">
          <cell r="A2319" t="str">
            <v>10/08/2020</v>
          </cell>
        </row>
        <row r="2320">
          <cell r="A2320" t="str">
            <v>10/09/2020</v>
          </cell>
        </row>
        <row r="2321">
          <cell r="A2321" t="str">
            <v>10/09/2020</v>
          </cell>
        </row>
        <row r="2322">
          <cell r="A2322" t="str">
            <v>10/09/2020</v>
          </cell>
        </row>
        <row r="2323">
          <cell r="A2323" t="str">
            <v>10/09/2020</v>
          </cell>
        </row>
        <row r="2324">
          <cell r="A2324" t="str">
            <v>10/09/2020</v>
          </cell>
        </row>
        <row r="2325">
          <cell r="A2325" t="str">
            <v>10/09/2020</v>
          </cell>
        </row>
        <row r="2326">
          <cell r="A2326" t="str">
            <v>10/09/2020</v>
          </cell>
        </row>
        <row r="2327">
          <cell r="A2327" t="str">
            <v>10/09/2020</v>
          </cell>
        </row>
        <row r="2328">
          <cell r="A2328" t="str">
            <v>10/09/2020</v>
          </cell>
        </row>
        <row r="2329">
          <cell r="A2329" t="str">
            <v>10/09/2020</v>
          </cell>
        </row>
        <row r="2330">
          <cell r="A2330" t="str">
            <v>10/10/2020</v>
          </cell>
        </row>
        <row r="2331">
          <cell r="A2331" t="str">
            <v>10/10/2020</v>
          </cell>
        </row>
        <row r="2332">
          <cell r="A2332" t="str">
            <v>10/11/2020</v>
          </cell>
        </row>
        <row r="2333">
          <cell r="A2333" t="str">
            <v>10/12/2020</v>
          </cell>
        </row>
        <row r="2334">
          <cell r="A2334" t="str">
            <v>10/12/2020</v>
          </cell>
        </row>
        <row r="2335">
          <cell r="A2335" t="str">
            <v>10/12/2020</v>
          </cell>
        </row>
        <row r="2336">
          <cell r="A2336" t="str">
            <v>10/12/2020</v>
          </cell>
        </row>
        <row r="2337">
          <cell r="A2337" t="str">
            <v>10/12/2020</v>
          </cell>
        </row>
        <row r="2338">
          <cell r="A2338" t="str">
            <v>10/13/2020</v>
          </cell>
        </row>
        <row r="2339">
          <cell r="A2339" t="str">
            <v>10/13/2020</v>
          </cell>
        </row>
        <row r="2340">
          <cell r="A2340" t="str">
            <v>10/13/2020</v>
          </cell>
        </row>
        <row r="2341">
          <cell r="A2341" t="str">
            <v>10/13/2020</v>
          </cell>
        </row>
        <row r="2342">
          <cell r="A2342" t="str">
            <v>10/13/2020</v>
          </cell>
        </row>
        <row r="2343">
          <cell r="A2343" t="str">
            <v>10/13/2020</v>
          </cell>
        </row>
        <row r="2344">
          <cell r="A2344" t="str">
            <v>10/13/2020</v>
          </cell>
        </row>
        <row r="2345">
          <cell r="A2345" t="str">
            <v>10/13/2020</v>
          </cell>
        </row>
        <row r="2346">
          <cell r="A2346" t="str">
            <v>10/13/2020</v>
          </cell>
        </row>
        <row r="2347">
          <cell r="A2347" t="str">
            <v>10/14/2020</v>
          </cell>
        </row>
        <row r="2348">
          <cell r="A2348" t="str">
            <v>10/14/2020</v>
          </cell>
        </row>
        <row r="2349">
          <cell r="A2349" t="str">
            <v>10/14/2020</v>
          </cell>
        </row>
        <row r="2350">
          <cell r="A2350" t="str">
            <v>10/14/2020</v>
          </cell>
        </row>
        <row r="2351">
          <cell r="A2351" t="str">
            <v>10/14/2020</v>
          </cell>
        </row>
        <row r="2352">
          <cell r="A2352" t="str">
            <v>10/14/2020</v>
          </cell>
        </row>
        <row r="2353">
          <cell r="A2353" t="str">
            <v>10/14/2020</v>
          </cell>
        </row>
        <row r="2354">
          <cell r="A2354" t="str">
            <v>10/14/2020</v>
          </cell>
        </row>
        <row r="2355">
          <cell r="A2355" t="str">
            <v>10/14/2020</v>
          </cell>
        </row>
        <row r="2356">
          <cell r="A2356" t="str">
            <v>10/14/2020</v>
          </cell>
        </row>
        <row r="2357">
          <cell r="A2357" t="str">
            <v>10/14/2020</v>
          </cell>
        </row>
        <row r="2358">
          <cell r="A2358" t="str">
            <v>10/15/2020</v>
          </cell>
        </row>
        <row r="2359">
          <cell r="A2359" t="str">
            <v>10/15/2020</v>
          </cell>
        </row>
        <row r="2360">
          <cell r="A2360" t="str">
            <v>10/15/2020</v>
          </cell>
        </row>
        <row r="2361">
          <cell r="A2361" t="str">
            <v>10/15/2020</v>
          </cell>
        </row>
        <row r="2362">
          <cell r="A2362" t="str">
            <v>10/15/2020</v>
          </cell>
        </row>
        <row r="2363">
          <cell r="A2363" t="str">
            <v>10/15/2020</v>
          </cell>
        </row>
        <row r="2364">
          <cell r="A2364" t="str">
            <v>10/15/2020</v>
          </cell>
        </row>
        <row r="2365">
          <cell r="A2365" t="str">
            <v>10/15/2020</v>
          </cell>
        </row>
        <row r="2366">
          <cell r="A2366" t="str">
            <v>10/15/2020</v>
          </cell>
        </row>
        <row r="2367">
          <cell r="A2367" t="str">
            <v>10/15/2020</v>
          </cell>
        </row>
        <row r="2368">
          <cell r="A2368" t="str">
            <v>10/15/2020</v>
          </cell>
        </row>
        <row r="2369">
          <cell r="A2369" t="str">
            <v>10/15/2020</v>
          </cell>
        </row>
        <row r="2370">
          <cell r="A2370" t="str">
            <v>10/16/2020</v>
          </cell>
        </row>
        <row r="2371">
          <cell r="A2371" t="str">
            <v>10/16/2020</v>
          </cell>
        </row>
        <row r="2372">
          <cell r="A2372" t="str">
            <v>10/16/2020</v>
          </cell>
        </row>
        <row r="2373">
          <cell r="A2373" t="str">
            <v>10/16/2020</v>
          </cell>
        </row>
        <row r="2374">
          <cell r="A2374" t="str">
            <v>10/16/2020</v>
          </cell>
        </row>
        <row r="2375">
          <cell r="A2375" t="str">
            <v>10/16/2020</v>
          </cell>
        </row>
        <row r="2376">
          <cell r="A2376" t="str">
            <v>10/16/2020</v>
          </cell>
        </row>
        <row r="2377">
          <cell r="A2377" t="str">
            <v>10/16/2020</v>
          </cell>
        </row>
        <row r="2378">
          <cell r="A2378" t="str">
            <v>10/16/2020</v>
          </cell>
        </row>
        <row r="2379">
          <cell r="A2379" t="str">
            <v>10/16/2020</v>
          </cell>
        </row>
        <row r="2380">
          <cell r="A2380" t="str">
            <v>10/16/2020</v>
          </cell>
        </row>
        <row r="2381">
          <cell r="A2381" t="str">
            <v>10/16/2020</v>
          </cell>
        </row>
        <row r="2382">
          <cell r="A2382" t="str">
            <v>10/17/2020</v>
          </cell>
        </row>
        <row r="2383">
          <cell r="A2383" t="str">
            <v>10/17/2020</v>
          </cell>
        </row>
        <row r="2384">
          <cell r="A2384" t="str">
            <v>10/18/2020</v>
          </cell>
        </row>
        <row r="2385">
          <cell r="A2385" t="str">
            <v>10/19/2020</v>
          </cell>
        </row>
        <row r="2386">
          <cell r="A2386" t="str">
            <v>10/19/2020</v>
          </cell>
        </row>
        <row r="2387">
          <cell r="A2387" t="str">
            <v>10/19/2020</v>
          </cell>
        </row>
        <row r="2388">
          <cell r="A2388" t="str">
            <v>10/19/2020</v>
          </cell>
        </row>
        <row r="2389">
          <cell r="A2389" t="str">
            <v>10/19/2020</v>
          </cell>
        </row>
        <row r="2390">
          <cell r="A2390" t="str">
            <v>10/19/2020</v>
          </cell>
        </row>
        <row r="2391">
          <cell r="A2391" t="str">
            <v>10/19/2020</v>
          </cell>
        </row>
        <row r="2392">
          <cell r="A2392" t="str">
            <v>10/19/2020</v>
          </cell>
        </row>
        <row r="2393">
          <cell r="A2393" t="str">
            <v>10/19/2020</v>
          </cell>
        </row>
        <row r="2394">
          <cell r="A2394" t="str">
            <v>10/19/2020</v>
          </cell>
        </row>
        <row r="2395">
          <cell r="A2395" t="str">
            <v>10/19/2020</v>
          </cell>
        </row>
        <row r="2396">
          <cell r="A2396" t="str">
            <v>10/20/2020</v>
          </cell>
        </row>
        <row r="2397">
          <cell r="A2397" t="str">
            <v>10/20/2020</v>
          </cell>
        </row>
        <row r="2398">
          <cell r="A2398" t="str">
            <v>10/20/2020</v>
          </cell>
        </row>
        <row r="2399">
          <cell r="A2399" t="str">
            <v>10/20/2020</v>
          </cell>
        </row>
        <row r="2400">
          <cell r="A2400" t="str">
            <v>10/20/2020</v>
          </cell>
        </row>
        <row r="2401">
          <cell r="A2401" t="str">
            <v>10/20/2020</v>
          </cell>
        </row>
        <row r="2402">
          <cell r="A2402" t="str">
            <v>10/20/2020</v>
          </cell>
        </row>
        <row r="2403">
          <cell r="A2403" t="str">
            <v>10/20/2020</v>
          </cell>
        </row>
        <row r="2404">
          <cell r="A2404" t="str">
            <v>10/20/2020</v>
          </cell>
        </row>
        <row r="2405">
          <cell r="A2405" t="str">
            <v>10/20/2020</v>
          </cell>
        </row>
        <row r="2406">
          <cell r="A2406" t="str">
            <v>10/20/2020</v>
          </cell>
        </row>
        <row r="2407">
          <cell r="A2407" t="str">
            <v>10/21/2020</v>
          </cell>
        </row>
        <row r="2408">
          <cell r="A2408" t="str">
            <v>10/21/2020</v>
          </cell>
        </row>
        <row r="2409">
          <cell r="A2409" t="str">
            <v>10/21/2020</v>
          </cell>
        </row>
        <row r="2410">
          <cell r="A2410" t="str">
            <v>10/21/2020</v>
          </cell>
        </row>
        <row r="2411">
          <cell r="A2411" t="str">
            <v>10/21/2020</v>
          </cell>
        </row>
        <row r="2412">
          <cell r="A2412" t="str">
            <v>10/21/2020</v>
          </cell>
        </row>
        <row r="2413">
          <cell r="A2413" t="str">
            <v>10/21/2020</v>
          </cell>
        </row>
        <row r="2414">
          <cell r="A2414" t="str">
            <v>10/21/2020</v>
          </cell>
        </row>
        <row r="2415">
          <cell r="A2415" t="str">
            <v>10/21/2020</v>
          </cell>
        </row>
        <row r="2416">
          <cell r="A2416" t="str">
            <v>10/21/2020</v>
          </cell>
        </row>
        <row r="2417">
          <cell r="A2417" t="str">
            <v>10/22/2020</v>
          </cell>
        </row>
        <row r="2418">
          <cell r="A2418" t="str">
            <v>10/22/2020</v>
          </cell>
        </row>
        <row r="2419">
          <cell r="A2419" t="str">
            <v>10/22/2020</v>
          </cell>
        </row>
        <row r="2420">
          <cell r="A2420" t="str">
            <v>10/22/2020</v>
          </cell>
        </row>
        <row r="2421">
          <cell r="A2421" t="str">
            <v>10/22/2020</v>
          </cell>
        </row>
        <row r="2422">
          <cell r="A2422" t="str">
            <v>10/22/2020</v>
          </cell>
        </row>
        <row r="2423">
          <cell r="A2423" t="str">
            <v>10/22/2020</v>
          </cell>
        </row>
        <row r="2424">
          <cell r="A2424" t="str">
            <v>10/22/2020</v>
          </cell>
        </row>
        <row r="2425">
          <cell r="A2425" t="str">
            <v>10/22/2020</v>
          </cell>
        </row>
        <row r="2426">
          <cell r="A2426" t="str">
            <v>10/22/2020</v>
          </cell>
        </row>
        <row r="2427">
          <cell r="A2427" t="str">
            <v>10/22/2020</v>
          </cell>
        </row>
        <row r="2428">
          <cell r="A2428" t="str">
            <v>10/23/2020</v>
          </cell>
        </row>
        <row r="2429">
          <cell r="A2429" t="str">
            <v>10/23/2020</v>
          </cell>
        </row>
        <row r="2430">
          <cell r="A2430" t="str">
            <v>10/23/2020</v>
          </cell>
        </row>
        <row r="2431">
          <cell r="A2431" t="str">
            <v>10/23/2020</v>
          </cell>
        </row>
        <row r="2432">
          <cell r="A2432" t="str">
            <v>10/23/2020</v>
          </cell>
        </row>
        <row r="2433">
          <cell r="A2433" t="str">
            <v>10/23/2020</v>
          </cell>
        </row>
        <row r="2434">
          <cell r="A2434" t="str">
            <v>10/23/2020</v>
          </cell>
        </row>
        <row r="2435">
          <cell r="A2435" t="str">
            <v>10/23/2020</v>
          </cell>
        </row>
        <row r="2436">
          <cell r="A2436" t="str">
            <v>10/23/2020</v>
          </cell>
        </row>
        <row r="2437">
          <cell r="A2437" t="str">
            <v>10/23/2020</v>
          </cell>
        </row>
        <row r="2438">
          <cell r="A2438" t="str">
            <v>10/23/2020</v>
          </cell>
        </row>
        <row r="2439">
          <cell r="A2439" t="str">
            <v>10/24/2020</v>
          </cell>
        </row>
        <row r="2440">
          <cell r="A2440" t="str">
            <v>10/24/2020</v>
          </cell>
        </row>
        <row r="2441">
          <cell r="A2441" t="str">
            <v>10/25/2020</v>
          </cell>
        </row>
        <row r="2442">
          <cell r="A2442" t="str">
            <v>10/26/2020</v>
          </cell>
        </row>
        <row r="2443">
          <cell r="A2443" t="str">
            <v>10/26/2020</v>
          </cell>
        </row>
        <row r="2444">
          <cell r="A2444" t="str">
            <v>10/26/2020</v>
          </cell>
        </row>
        <row r="2445">
          <cell r="A2445" t="str">
            <v>10/26/2020</v>
          </cell>
        </row>
        <row r="2446">
          <cell r="A2446" t="str">
            <v>10/26/2020</v>
          </cell>
        </row>
        <row r="2447">
          <cell r="A2447" t="str">
            <v>10/26/2020</v>
          </cell>
        </row>
        <row r="2448">
          <cell r="A2448" t="str">
            <v>10/26/2020</v>
          </cell>
        </row>
        <row r="2449">
          <cell r="A2449" t="str">
            <v>10/26/2020</v>
          </cell>
        </row>
        <row r="2450">
          <cell r="A2450" t="str">
            <v>10/26/2020</v>
          </cell>
        </row>
        <row r="2451">
          <cell r="A2451" t="str">
            <v>10/26/2020</v>
          </cell>
        </row>
        <row r="2452">
          <cell r="A2452" t="str">
            <v>10/27/2020</v>
          </cell>
        </row>
        <row r="2453">
          <cell r="A2453" t="str">
            <v>10/27/2020</v>
          </cell>
        </row>
        <row r="2454">
          <cell r="A2454" t="str">
            <v>10/27/2020</v>
          </cell>
        </row>
        <row r="2455">
          <cell r="A2455" t="str">
            <v>10/27/2020</v>
          </cell>
        </row>
        <row r="2456">
          <cell r="A2456" t="str">
            <v>10/27/2020</v>
          </cell>
        </row>
        <row r="2457">
          <cell r="A2457" t="str">
            <v>10/27/2020</v>
          </cell>
        </row>
        <row r="2458">
          <cell r="A2458" t="str">
            <v>10/27/2020</v>
          </cell>
        </row>
        <row r="2459">
          <cell r="A2459" t="str">
            <v>10/27/2020</v>
          </cell>
        </row>
        <row r="2460">
          <cell r="A2460" t="str">
            <v>10/27/2020</v>
          </cell>
        </row>
        <row r="2461">
          <cell r="A2461" t="str">
            <v>10/27/2020</v>
          </cell>
        </row>
        <row r="2462">
          <cell r="A2462" t="str">
            <v>10/27/2020</v>
          </cell>
        </row>
        <row r="2463">
          <cell r="A2463" t="str">
            <v>10/28/2020</v>
          </cell>
        </row>
        <row r="2464">
          <cell r="A2464" t="str">
            <v>10/28/2020</v>
          </cell>
        </row>
        <row r="2465">
          <cell r="A2465" t="str">
            <v>10/28/2020</v>
          </cell>
        </row>
        <row r="2466">
          <cell r="A2466" t="str">
            <v>10/28/2020</v>
          </cell>
        </row>
        <row r="2467">
          <cell r="A2467" t="str">
            <v>10/28/2020</v>
          </cell>
        </row>
        <row r="2468">
          <cell r="A2468" t="str">
            <v>10/28/2020</v>
          </cell>
        </row>
        <row r="2469">
          <cell r="A2469" t="str">
            <v>10/28/2020</v>
          </cell>
        </row>
        <row r="2470">
          <cell r="A2470" t="str">
            <v>10/28/2020</v>
          </cell>
        </row>
        <row r="2471">
          <cell r="A2471" t="str">
            <v>10/28/2020</v>
          </cell>
        </row>
        <row r="2472">
          <cell r="A2472" t="str">
            <v>10/28/2020</v>
          </cell>
        </row>
        <row r="2473">
          <cell r="A2473" t="str">
            <v>10/28/2020</v>
          </cell>
        </row>
        <row r="2474">
          <cell r="A2474" t="str">
            <v>10/29/2020</v>
          </cell>
        </row>
        <row r="2475">
          <cell r="A2475" t="str">
            <v>10/29/2020</v>
          </cell>
        </row>
        <row r="2476">
          <cell r="A2476" t="str">
            <v>10/29/2020</v>
          </cell>
        </row>
        <row r="2477">
          <cell r="A2477" t="str">
            <v>10/29/2020</v>
          </cell>
        </row>
        <row r="2478">
          <cell r="A2478" t="str">
            <v>10/29/2020</v>
          </cell>
        </row>
        <row r="2479">
          <cell r="A2479" t="str">
            <v>10/29/2020</v>
          </cell>
        </row>
        <row r="2480">
          <cell r="A2480" t="str">
            <v>10/29/2020</v>
          </cell>
        </row>
        <row r="2481">
          <cell r="A2481" t="str">
            <v>10/29/2020</v>
          </cell>
        </row>
        <row r="2482">
          <cell r="A2482" t="str">
            <v>10/29/2020</v>
          </cell>
        </row>
        <row r="2483">
          <cell r="A2483" t="str">
            <v>10/30/2020</v>
          </cell>
        </row>
        <row r="2484">
          <cell r="A2484" t="str">
            <v>10/30/2020</v>
          </cell>
        </row>
        <row r="2485">
          <cell r="A2485" t="str">
            <v>10/30/2020</v>
          </cell>
        </row>
        <row r="2486">
          <cell r="A2486" t="str">
            <v>10/30/2020</v>
          </cell>
        </row>
        <row r="2487">
          <cell r="A2487" t="str">
            <v>10/30/2020</v>
          </cell>
        </row>
        <row r="2488">
          <cell r="A2488" t="str">
            <v>10/30/2020</v>
          </cell>
        </row>
        <row r="2489">
          <cell r="A2489" t="str">
            <v>10/30/2020</v>
          </cell>
        </row>
        <row r="2490">
          <cell r="A2490" t="str">
            <v>10/30/2020</v>
          </cell>
        </row>
        <row r="2491">
          <cell r="A2491" t="str">
            <v>10/30/2020</v>
          </cell>
        </row>
        <row r="2492">
          <cell r="A2492" t="str">
            <v>10/30/2020</v>
          </cell>
        </row>
        <row r="2493">
          <cell r="A2493" t="str">
            <v>10/31/2020</v>
          </cell>
        </row>
        <row r="2494">
          <cell r="A2494" t="str">
            <v>10/31/2020</v>
          </cell>
        </row>
        <row r="2495">
          <cell r="A2495" t="str">
            <v>11/01/2020</v>
          </cell>
        </row>
        <row r="2496">
          <cell r="A2496" t="str">
            <v>11/01/2020</v>
          </cell>
        </row>
        <row r="2497">
          <cell r="A2497" t="str">
            <v>11/02/2020</v>
          </cell>
        </row>
        <row r="2498">
          <cell r="A2498" t="str">
            <v>11/02/2020</v>
          </cell>
        </row>
        <row r="2499">
          <cell r="A2499" t="str">
            <v>11/02/2020</v>
          </cell>
        </row>
        <row r="2500">
          <cell r="A2500" t="str">
            <v>11/02/2020</v>
          </cell>
        </row>
        <row r="2501">
          <cell r="A2501" t="str">
            <v>11/02/2020</v>
          </cell>
        </row>
        <row r="2502">
          <cell r="A2502" t="str">
            <v>11/02/2020</v>
          </cell>
        </row>
        <row r="2503">
          <cell r="A2503" t="str">
            <v>11/02/2020</v>
          </cell>
        </row>
        <row r="2504">
          <cell r="A2504" t="str">
            <v>11/02/2020</v>
          </cell>
        </row>
        <row r="2505">
          <cell r="A2505" t="str">
            <v>11/02/2020</v>
          </cell>
        </row>
        <row r="2506">
          <cell r="A2506" t="str">
            <v>11/02/2020</v>
          </cell>
        </row>
        <row r="2507">
          <cell r="A2507" t="str">
            <v>11/02/2020</v>
          </cell>
        </row>
        <row r="2508">
          <cell r="A2508" t="str">
            <v>11/02/2020</v>
          </cell>
        </row>
        <row r="2509">
          <cell r="A2509" t="str">
            <v>11/03/2020</v>
          </cell>
        </row>
        <row r="2510">
          <cell r="A2510" t="str">
            <v>11/03/2020</v>
          </cell>
        </row>
        <row r="2511">
          <cell r="A2511" t="str">
            <v>11/03/2020</v>
          </cell>
        </row>
        <row r="2512">
          <cell r="A2512" t="str">
            <v>11/03/2020</v>
          </cell>
        </row>
        <row r="2513">
          <cell r="A2513" t="str">
            <v>11/03/2020</v>
          </cell>
        </row>
        <row r="2514">
          <cell r="A2514" t="str">
            <v>11/03/2020</v>
          </cell>
        </row>
        <row r="2515">
          <cell r="A2515" t="str">
            <v>11/03/2020</v>
          </cell>
        </row>
        <row r="2516">
          <cell r="A2516" t="str">
            <v>11/03/2020</v>
          </cell>
        </row>
        <row r="2517">
          <cell r="A2517" t="str">
            <v>11/03/2020</v>
          </cell>
        </row>
        <row r="2518">
          <cell r="A2518" t="str">
            <v>11/03/2020</v>
          </cell>
        </row>
        <row r="2519">
          <cell r="A2519" t="str">
            <v>11/03/2020</v>
          </cell>
        </row>
        <row r="2520">
          <cell r="A2520" t="str">
            <v>11/04/2020</v>
          </cell>
        </row>
        <row r="2521">
          <cell r="A2521" t="str">
            <v>11/04/2020</v>
          </cell>
        </row>
        <row r="2522">
          <cell r="A2522" t="str">
            <v>11/04/2020</v>
          </cell>
        </row>
        <row r="2523">
          <cell r="A2523" t="str">
            <v>11/04/2020</v>
          </cell>
        </row>
        <row r="2524">
          <cell r="A2524" t="str">
            <v>11/04/2020</v>
          </cell>
        </row>
        <row r="2525">
          <cell r="A2525" t="str">
            <v>11/04/2020</v>
          </cell>
        </row>
        <row r="2526">
          <cell r="A2526" t="str">
            <v>11/04/2020</v>
          </cell>
        </row>
        <row r="2527">
          <cell r="A2527" t="str">
            <v>11/04/2020</v>
          </cell>
        </row>
        <row r="2528">
          <cell r="A2528" t="str">
            <v>11/04/2020</v>
          </cell>
        </row>
        <row r="2529">
          <cell r="A2529" t="str">
            <v>11/04/2020</v>
          </cell>
        </row>
        <row r="2530">
          <cell r="A2530" t="str">
            <v>11/04/2020</v>
          </cell>
        </row>
        <row r="2531">
          <cell r="A2531" t="str">
            <v>11/05/2020</v>
          </cell>
        </row>
        <row r="2532">
          <cell r="A2532" t="str">
            <v>11/05/2020</v>
          </cell>
        </row>
        <row r="2533">
          <cell r="A2533" t="str">
            <v>11/05/2020</v>
          </cell>
        </row>
        <row r="2534">
          <cell r="A2534" t="str">
            <v>11/05/2020</v>
          </cell>
        </row>
        <row r="2535">
          <cell r="A2535" t="str">
            <v>11/05/2020</v>
          </cell>
        </row>
        <row r="2536">
          <cell r="A2536" t="str">
            <v>11/05/2020</v>
          </cell>
        </row>
        <row r="2537">
          <cell r="A2537" t="str">
            <v>11/05/2020</v>
          </cell>
        </row>
        <row r="2538">
          <cell r="A2538" t="str">
            <v>11/05/2020</v>
          </cell>
        </row>
        <row r="2539">
          <cell r="A2539" t="str">
            <v>11/05/2020</v>
          </cell>
        </row>
        <row r="2540">
          <cell r="A2540" t="str">
            <v>11/05/2020</v>
          </cell>
        </row>
        <row r="2541">
          <cell r="A2541" t="str">
            <v>11/05/2020</v>
          </cell>
        </row>
        <row r="2542">
          <cell r="A2542" t="str">
            <v>11/05/2020</v>
          </cell>
        </row>
        <row r="2543">
          <cell r="A2543" t="str">
            <v>11/05/2020</v>
          </cell>
        </row>
        <row r="2544">
          <cell r="A2544" t="str">
            <v>11/06/2020</v>
          </cell>
        </row>
        <row r="2545">
          <cell r="A2545" t="str">
            <v>11/06/2020</v>
          </cell>
        </row>
        <row r="2546">
          <cell r="A2546" t="str">
            <v>11/06/2020</v>
          </cell>
        </row>
        <row r="2547">
          <cell r="A2547" t="str">
            <v>11/06/2020</v>
          </cell>
        </row>
        <row r="2548">
          <cell r="A2548" t="str">
            <v>11/06/2020</v>
          </cell>
        </row>
        <row r="2549">
          <cell r="A2549" t="str">
            <v>11/06/2020</v>
          </cell>
        </row>
        <row r="2550">
          <cell r="A2550" t="str">
            <v>11/06/2020</v>
          </cell>
        </row>
        <row r="2551">
          <cell r="A2551" t="str">
            <v>11/06/2020</v>
          </cell>
        </row>
        <row r="2552">
          <cell r="A2552" t="str">
            <v>11/06/2020</v>
          </cell>
        </row>
        <row r="2553">
          <cell r="A2553" t="str">
            <v>11/06/2020</v>
          </cell>
        </row>
        <row r="2554">
          <cell r="A2554" t="str">
            <v>11/07/2020</v>
          </cell>
        </row>
        <row r="2555">
          <cell r="A2555" t="str">
            <v>11/07/2020</v>
          </cell>
        </row>
        <row r="2556">
          <cell r="A2556" t="str">
            <v>11/09/2020</v>
          </cell>
        </row>
        <row r="2557">
          <cell r="A2557" t="str">
            <v>11/09/2020</v>
          </cell>
        </row>
        <row r="2558">
          <cell r="A2558" t="str">
            <v>11/09/2020</v>
          </cell>
        </row>
        <row r="2559">
          <cell r="A2559" t="str">
            <v>11/09/2020</v>
          </cell>
        </row>
        <row r="2560">
          <cell r="A2560" t="str">
            <v>11/09/2020</v>
          </cell>
        </row>
        <row r="2561">
          <cell r="A2561" t="str">
            <v>11/09/2020</v>
          </cell>
        </row>
        <row r="2562">
          <cell r="A2562" t="str">
            <v>11/09/2020</v>
          </cell>
        </row>
        <row r="2563">
          <cell r="A2563" t="str">
            <v>11/09/2020</v>
          </cell>
        </row>
        <row r="2564">
          <cell r="A2564" t="str">
            <v>11/09/2020</v>
          </cell>
        </row>
        <row r="2565">
          <cell r="A2565" t="str">
            <v>11/09/2020</v>
          </cell>
        </row>
        <row r="2566">
          <cell r="A2566" t="str">
            <v>11/10/2020</v>
          </cell>
        </row>
        <row r="2567">
          <cell r="A2567" t="str">
            <v>11/10/2020</v>
          </cell>
        </row>
        <row r="2568">
          <cell r="A2568" t="str">
            <v>11/10/2020</v>
          </cell>
        </row>
        <row r="2569">
          <cell r="A2569" t="str">
            <v>11/10/2020</v>
          </cell>
        </row>
        <row r="2570">
          <cell r="A2570" t="str">
            <v>11/10/2020</v>
          </cell>
        </row>
        <row r="2571">
          <cell r="A2571" t="str">
            <v>11/10/2020</v>
          </cell>
        </row>
        <row r="2572">
          <cell r="A2572" t="str">
            <v>11/10/2020</v>
          </cell>
        </row>
        <row r="2573">
          <cell r="A2573" t="str">
            <v>11/10/2020</v>
          </cell>
        </row>
        <row r="2574">
          <cell r="A2574" t="str">
            <v>11/10/2020</v>
          </cell>
        </row>
        <row r="2575">
          <cell r="A2575" t="str">
            <v>11/10/2020</v>
          </cell>
        </row>
        <row r="2576">
          <cell r="A2576" t="str">
            <v>11/10/2020</v>
          </cell>
        </row>
        <row r="2577">
          <cell r="A2577" t="str">
            <v>11/11/2020</v>
          </cell>
        </row>
        <row r="2578">
          <cell r="A2578" t="str">
            <v>11/11/2020</v>
          </cell>
        </row>
        <row r="2579">
          <cell r="A2579" t="str">
            <v>11/11/2020</v>
          </cell>
        </row>
        <row r="2580">
          <cell r="A2580" t="str">
            <v>11/11/2020</v>
          </cell>
        </row>
        <row r="2581">
          <cell r="A2581" t="str">
            <v>11/11/2020</v>
          </cell>
        </row>
        <row r="2582">
          <cell r="A2582" t="str">
            <v>11/11/2020</v>
          </cell>
        </row>
        <row r="2583">
          <cell r="A2583" t="str">
            <v>11/11/2020</v>
          </cell>
        </row>
        <row r="2584">
          <cell r="A2584" t="str">
            <v>11/12/2020</v>
          </cell>
        </row>
        <row r="2585">
          <cell r="A2585" t="str">
            <v>11/12/2020</v>
          </cell>
        </row>
        <row r="2586">
          <cell r="A2586" t="str">
            <v>11/12/2020</v>
          </cell>
        </row>
        <row r="2587">
          <cell r="A2587" t="str">
            <v>11/12/2020</v>
          </cell>
        </row>
        <row r="2588">
          <cell r="A2588" t="str">
            <v>11/12/2020</v>
          </cell>
        </row>
        <row r="2589">
          <cell r="A2589" t="str">
            <v>11/12/2020</v>
          </cell>
        </row>
        <row r="2590">
          <cell r="A2590" t="str">
            <v>11/12/2020</v>
          </cell>
        </row>
        <row r="2591">
          <cell r="A2591" t="str">
            <v>11/12/2020</v>
          </cell>
        </row>
        <row r="2592">
          <cell r="A2592" t="str">
            <v>11/12/2020</v>
          </cell>
        </row>
        <row r="2593">
          <cell r="A2593" t="str">
            <v>11/12/2020</v>
          </cell>
        </row>
        <row r="2594">
          <cell r="A2594" t="str">
            <v>11/13/2020</v>
          </cell>
        </row>
        <row r="2595">
          <cell r="A2595" t="str">
            <v>11/13/2020</v>
          </cell>
        </row>
        <row r="2596">
          <cell r="A2596" t="str">
            <v>11/13/2020</v>
          </cell>
        </row>
        <row r="2597">
          <cell r="A2597" t="str">
            <v>11/13/2020</v>
          </cell>
        </row>
        <row r="2598">
          <cell r="A2598" t="str">
            <v>11/13/2020</v>
          </cell>
        </row>
        <row r="2599">
          <cell r="A2599" t="str">
            <v>11/13/2020</v>
          </cell>
        </row>
        <row r="2600">
          <cell r="A2600" t="str">
            <v>11/13/2020</v>
          </cell>
        </row>
        <row r="2601">
          <cell r="A2601" t="str">
            <v>11/13/2020</v>
          </cell>
        </row>
        <row r="2602">
          <cell r="A2602" t="str">
            <v>11/13/2020</v>
          </cell>
        </row>
        <row r="2603">
          <cell r="A2603" t="str">
            <v>11/13/2020</v>
          </cell>
        </row>
        <row r="2604">
          <cell r="A2604" t="str">
            <v>11/13/2020</v>
          </cell>
        </row>
        <row r="2605">
          <cell r="A2605" t="str">
            <v>11/14/2020</v>
          </cell>
        </row>
        <row r="2606">
          <cell r="A2606" t="str">
            <v>11/16/2020</v>
          </cell>
        </row>
        <row r="2607">
          <cell r="A2607" t="str">
            <v>11/16/2020</v>
          </cell>
        </row>
        <row r="2608">
          <cell r="A2608" t="str">
            <v>11/16/2020</v>
          </cell>
        </row>
        <row r="2609">
          <cell r="A2609" t="str">
            <v>11/16/2020</v>
          </cell>
        </row>
        <row r="2610">
          <cell r="A2610" t="str">
            <v>11/16/2020</v>
          </cell>
        </row>
        <row r="2611">
          <cell r="A2611" t="str">
            <v>11/16/2020</v>
          </cell>
        </row>
        <row r="2612">
          <cell r="A2612" t="str">
            <v>11/16/2020</v>
          </cell>
        </row>
        <row r="2613">
          <cell r="A2613" t="str">
            <v>11/16/2020</v>
          </cell>
        </row>
        <row r="2614">
          <cell r="A2614" t="str">
            <v>11/16/2020</v>
          </cell>
        </row>
        <row r="2615">
          <cell r="A2615" t="str">
            <v>11/16/2020</v>
          </cell>
        </row>
        <row r="2616">
          <cell r="A2616" t="str">
            <v>11/16/2020</v>
          </cell>
        </row>
        <row r="2617">
          <cell r="A2617" t="str">
            <v>11/17/2020</v>
          </cell>
        </row>
        <row r="2618">
          <cell r="A2618" t="str">
            <v>11/17/2020</v>
          </cell>
        </row>
        <row r="2619">
          <cell r="A2619" t="str">
            <v>11/17/2020</v>
          </cell>
        </row>
        <row r="2620">
          <cell r="A2620" t="str">
            <v>11/17/2020</v>
          </cell>
        </row>
        <row r="2621">
          <cell r="A2621" t="str">
            <v>11/17/2020</v>
          </cell>
        </row>
        <row r="2622">
          <cell r="A2622" t="str">
            <v>11/17/2020</v>
          </cell>
        </row>
        <row r="2623">
          <cell r="A2623" t="str">
            <v>11/17/2020</v>
          </cell>
        </row>
        <row r="2624">
          <cell r="A2624" t="str">
            <v>11/17/2020</v>
          </cell>
        </row>
        <row r="2625">
          <cell r="A2625" t="str">
            <v>11/17/2020</v>
          </cell>
        </row>
        <row r="2626">
          <cell r="A2626" t="str">
            <v>11/17/2020</v>
          </cell>
        </row>
        <row r="2627">
          <cell r="A2627" t="str">
            <v>11/17/2020</v>
          </cell>
        </row>
        <row r="2628">
          <cell r="A2628" t="str">
            <v>11/18/2020</v>
          </cell>
        </row>
        <row r="2629">
          <cell r="A2629" t="str">
            <v>11/18/2020</v>
          </cell>
        </row>
        <row r="2630">
          <cell r="A2630" t="str">
            <v>11/18/2020</v>
          </cell>
        </row>
        <row r="2631">
          <cell r="A2631" t="str">
            <v>11/18/2020</v>
          </cell>
        </row>
        <row r="2632">
          <cell r="A2632" t="str">
            <v>11/18/2020</v>
          </cell>
        </row>
        <row r="2633">
          <cell r="A2633" t="str">
            <v>11/18/2020</v>
          </cell>
        </row>
        <row r="2634">
          <cell r="A2634" t="str">
            <v>11/18/2020</v>
          </cell>
        </row>
        <row r="2635">
          <cell r="A2635" t="str">
            <v>11/18/2020</v>
          </cell>
        </row>
        <row r="2636">
          <cell r="A2636" t="str">
            <v>11/18/2020</v>
          </cell>
        </row>
        <row r="2637">
          <cell r="A2637" t="str">
            <v>11/18/2020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M20" sqref="M20"/>
    </sheetView>
  </sheetViews>
  <sheetFormatPr defaultColWidth="11.5" defaultRowHeight="12.75"/>
  <cols>
    <col min="1" max="1" width="3.83203125" style="16" customWidth="1"/>
    <col min="2" max="2" width="37.33203125" style="16" customWidth="1"/>
    <col min="3" max="3" width="18.1640625" style="16" customWidth="1"/>
    <col min="4" max="4" width="13.5" style="16" customWidth="1"/>
    <col min="5" max="5" width="13.1640625" style="16" customWidth="1"/>
    <col min="6" max="6" width="13.5" style="16" customWidth="1"/>
    <col min="7" max="7" width="11.5" style="16" customWidth="1"/>
    <col min="8" max="8" width="13.83203125" style="16" customWidth="1"/>
    <col min="9" max="9" width="17.6640625" style="16" customWidth="1"/>
    <col min="10" max="10" width="8.5" style="16" customWidth="1"/>
    <col min="11" max="11" width="9" style="16" customWidth="1"/>
    <col min="12" max="12" width="8.6640625" style="16" customWidth="1"/>
    <col min="13" max="16384" width="11.5" style="16"/>
  </cols>
  <sheetData>
    <row r="1" spans="1:12" ht="15.75">
      <c r="B1" s="331" t="s">
        <v>4</v>
      </c>
      <c r="C1" s="331"/>
      <c r="D1" s="331"/>
      <c r="E1" s="331"/>
      <c r="F1" s="331"/>
    </row>
    <row r="2" spans="1:12">
      <c r="A2" s="102"/>
      <c r="B2" s="17"/>
      <c r="C2" s="17"/>
      <c r="D2" s="17"/>
      <c r="E2" s="17"/>
      <c r="F2" s="17"/>
    </row>
    <row r="3" spans="1:12" ht="15.75">
      <c r="B3" s="332" t="s">
        <v>6</v>
      </c>
      <c r="C3" s="332"/>
      <c r="D3" s="332"/>
      <c r="E3" s="332"/>
      <c r="F3" s="332"/>
    </row>
    <row r="4" spans="1:12" ht="15.75">
      <c r="B4" s="333" t="s">
        <v>58</v>
      </c>
      <c r="C4" s="333"/>
      <c r="D4" s="333"/>
      <c r="E4" s="333"/>
      <c r="F4" s="333"/>
      <c r="H4" s="234"/>
      <c r="L4" s="236"/>
    </row>
    <row r="5" spans="1:12">
      <c r="A5" s="103"/>
      <c r="B5" s="251" t="s">
        <v>204</v>
      </c>
      <c r="C5" s="251"/>
      <c r="D5" s="251"/>
      <c r="E5" s="251"/>
      <c r="F5" s="251"/>
      <c r="H5" s="234"/>
      <c r="L5" s="236"/>
    </row>
    <row r="6" spans="1:12">
      <c r="A6" s="18"/>
      <c r="C6" s="19"/>
      <c r="F6" s="459"/>
      <c r="H6" s="234"/>
      <c r="L6" s="236"/>
    </row>
    <row r="7" spans="1:12">
      <c r="A7" s="18"/>
      <c r="B7" s="103"/>
      <c r="C7" s="103"/>
      <c r="D7" s="103"/>
      <c r="E7" s="103"/>
      <c r="F7" s="103"/>
      <c r="H7" s="234"/>
      <c r="L7" s="236"/>
    </row>
    <row r="8" spans="1:12">
      <c r="A8" s="189">
        <v>1</v>
      </c>
      <c r="B8" s="127" t="s">
        <v>5</v>
      </c>
      <c r="C8" s="127" t="s">
        <v>27</v>
      </c>
      <c r="D8" s="127" t="s">
        <v>52</v>
      </c>
      <c r="E8" s="127" t="s">
        <v>64</v>
      </c>
      <c r="F8" s="127" t="s">
        <v>65</v>
      </c>
      <c r="H8" s="234"/>
      <c r="L8" s="236"/>
    </row>
    <row r="9" spans="1:12">
      <c r="A9" s="189">
        <f>+A8+1</f>
        <v>2</v>
      </c>
      <c r="B9" s="103"/>
      <c r="C9" s="103"/>
      <c r="D9" s="103"/>
      <c r="E9" s="103"/>
      <c r="F9" s="103"/>
      <c r="H9" s="234"/>
      <c r="L9" s="236"/>
    </row>
    <row r="10" spans="1:12">
      <c r="A10" s="189">
        <f t="shared" ref="A10:A17" si="0">+A9+1</f>
        <v>3</v>
      </c>
      <c r="B10" s="104" t="s">
        <v>2</v>
      </c>
      <c r="C10" s="105"/>
      <c r="D10" s="105"/>
      <c r="E10" s="105"/>
      <c r="F10" s="105" t="s">
        <v>7</v>
      </c>
      <c r="H10" s="234"/>
      <c r="L10" s="236"/>
    </row>
    <row r="11" spans="1:12">
      <c r="A11" s="189">
        <f t="shared" si="0"/>
        <v>4</v>
      </c>
      <c r="B11" s="105"/>
      <c r="C11" s="106"/>
      <c r="D11" s="105"/>
      <c r="E11" s="105"/>
      <c r="F11" s="106" t="s">
        <v>8</v>
      </c>
      <c r="H11" s="234"/>
      <c r="L11" s="236"/>
    </row>
    <row r="12" spans="1:12">
      <c r="A12" s="189">
        <f t="shared" si="0"/>
        <v>5</v>
      </c>
      <c r="B12" s="107" t="s">
        <v>9</v>
      </c>
      <c r="C12" s="107" t="s">
        <v>79</v>
      </c>
      <c r="D12" s="107" t="s">
        <v>10</v>
      </c>
      <c r="E12" s="107" t="s">
        <v>11</v>
      </c>
      <c r="F12" s="107" t="s">
        <v>12</v>
      </c>
      <c r="H12" s="234"/>
      <c r="L12" s="236"/>
    </row>
    <row r="13" spans="1:12">
      <c r="A13" s="189">
        <f t="shared" si="0"/>
        <v>6</v>
      </c>
      <c r="B13" s="108"/>
      <c r="C13" s="108"/>
      <c r="D13" s="108"/>
      <c r="E13" s="108"/>
      <c r="F13" s="108"/>
      <c r="H13" s="234"/>
      <c r="L13" s="236"/>
    </row>
    <row r="14" spans="1:12">
      <c r="A14" s="189">
        <f t="shared" si="0"/>
        <v>7</v>
      </c>
      <c r="B14" s="108" t="s">
        <v>13</v>
      </c>
      <c r="C14" s="165">
        <f>'Pg 2 CapStructure'!Q10</f>
        <v>97854167</v>
      </c>
      <c r="D14" s="431">
        <f>ROUND(C14/$C$30,4)</f>
        <v>1.03E-2</v>
      </c>
      <c r="E14" s="338">
        <f>'Pg 6 LTD Cost '!H31</f>
        <v>3.3099999999999997E-2</v>
      </c>
      <c r="F14" s="177">
        <f>ROUND(D14*E14,4)</f>
        <v>2.9999999999999997E-4</v>
      </c>
      <c r="L14" s="234"/>
    </row>
    <row r="15" spans="1:12">
      <c r="A15" s="189">
        <f t="shared" si="0"/>
        <v>8</v>
      </c>
      <c r="B15" s="108"/>
      <c r="C15" s="167"/>
      <c r="D15" s="177"/>
      <c r="E15" s="166"/>
      <c r="F15" s="177"/>
      <c r="L15" s="234"/>
    </row>
    <row r="16" spans="1:12">
      <c r="A16" s="189">
        <f t="shared" si="0"/>
        <v>9</v>
      </c>
      <c r="B16" s="108" t="s">
        <v>14</v>
      </c>
      <c r="C16" s="167">
        <f>'Pg 2 CapStructure'!Q16</f>
        <v>4785750642</v>
      </c>
      <c r="D16" s="399">
        <f>ROUND(C16/$C$30,4)</f>
        <v>0.50290000000000001</v>
      </c>
      <c r="E16" s="168">
        <f>'Pg 6 LTD Cost '!H29</f>
        <v>5.0700000000000002E-2</v>
      </c>
      <c r="F16" s="177">
        <f>ROUND(D16*E16,4)</f>
        <v>2.5499999999999998E-2</v>
      </c>
      <c r="L16" s="234"/>
    </row>
    <row r="17" spans="1:12">
      <c r="A17" s="189">
        <f t="shared" si="0"/>
        <v>10</v>
      </c>
      <c r="B17" s="110"/>
      <c r="C17" s="169"/>
      <c r="D17" s="177"/>
      <c r="E17" s="168"/>
      <c r="F17" s="346"/>
      <c r="H17" s="245"/>
      <c r="I17" s="191"/>
      <c r="J17" s="191"/>
      <c r="K17" s="191"/>
      <c r="L17" s="246"/>
    </row>
    <row r="18" spans="1:12">
      <c r="A18" s="189">
        <v>11</v>
      </c>
      <c r="B18" s="103" t="s">
        <v>189</v>
      </c>
      <c r="C18" s="169"/>
      <c r="D18" s="177">
        <f>ROUND((C14+C16)/C30,4)</f>
        <v>0.51319999999999999</v>
      </c>
      <c r="E18" s="168">
        <f>'Pg 6 LTD Cost '!H33</f>
        <v>5.04E-2</v>
      </c>
      <c r="F18" s="346">
        <f>F16+F14</f>
        <v>2.58E-2</v>
      </c>
      <c r="H18" s="409"/>
      <c r="I18" s="191"/>
      <c r="J18" s="191"/>
      <c r="K18" s="191"/>
      <c r="L18" s="246"/>
    </row>
    <row r="19" spans="1:12">
      <c r="A19" s="189">
        <v>12</v>
      </c>
      <c r="B19" s="110"/>
      <c r="C19" s="169"/>
      <c r="D19" s="177"/>
      <c r="E19" s="168"/>
      <c r="F19" s="346"/>
      <c r="H19" s="245"/>
      <c r="I19" s="191"/>
      <c r="J19" s="191"/>
      <c r="K19" s="191"/>
      <c r="L19" s="246"/>
    </row>
    <row r="20" spans="1:12">
      <c r="A20" s="189">
        <v>13</v>
      </c>
      <c r="B20" s="103" t="s">
        <v>54</v>
      </c>
      <c r="C20" s="169"/>
      <c r="D20" s="177"/>
      <c r="E20" s="168"/>
      <c r="F20" s="346">
        <f>'Pg 4 STD OS &amp; Comm Fees'!F20</f>
        <v>2.0000000000000001E-4</v>
      </c>
      <c r="H20" s="245"/>
      <c r="I20" s="191"/>
      <c r="J20" s="191"/>
      <c r="K20" s="191"/>
      <c r="L20" s="246"/>
    </row>
    <row r="21" spans="1:12">
      <c r="A21" s="189">
        <v>14</v>
      </c>
      <c r="B21" s="110"/>
      <c r="C21" s="169"/>
      <c r="D21" s="177"/>
      <c r="E21" s="168"/>
      <c r="F21" s="346"/>
      <c r="H21" s="245"/>
      <c r="I21" s="191"/>
      <c r="J21" s="191"/>
      <c r="K21" s="191"/>
      <c r="L21" s="246"/>
    </row>
    <row r="22" spans="1:12">
      <c r="A22" s="189">
        <v>15</v>
      </c>
      <c r="B22" s="103" t="s">
        <v>190</v>
      </c>
      <c r="C22" s="169"/>
      <c r="D22" s="177"/>
      <c r="E22" s="168"/>
      <c r="F22" s="346">
        <f>'Pg 5 STD Amort'!H35</f>
        <v>1E-4</v>
      </c>
      <c r="H22" s="245"/>
      <c r="I22" s="191"/>
      <c r="J22" s="191"/>
      <c r="K22" s="191"/>
      <c r="L22" s="246"/>
    </row>
    <row r="23" spans="1:12">
      <c r="A23" s="189">
        <v>16</v>
      </c>
      <c r="B23" s="110"/>
      <c r="C23" s="169"/>
      <c r="D23" s="177"/>
      <c r="E23" s="168"/>
      <c r="F23" s="346"/>
      <c r="H23" s="245"/>
      <c r="I23" s="191"/>
      <c r="J23" s="191"/>
      <c r="K23" s="191"/>
      <c r="L23" s="246"/>
    </row>
    <row r="24" spans="1:12">
      <c r="A24" s="189">
        <v>17</v>
      </c>
      <c r="B24" s="103" t="s">
        <v>191</v>
      </c>
      <c r="C24" s="169"/>
      <c r="D24" s="177"/>
      <c r="E24" s="168"/>
      <c r="F24" s="346">
        <f>'Pg 7 Reacquired Debt'!I36</f>
        <v>2.0000000000000001E-4</v>
      </c>
      <c r="H24" s="245"/>
      <c r="I24" s="191"/>
      <c r="J24" s="191"/>
      <c r="K24" s="191"/>
      <c r="L24" s="246"/>
    </row>
    <row r="25" spans="1:12">
      <c r="A25" s="189">
        <v>18</v>
      </c>
      <c r="B25" s="110"/>
      <c r="C25" s="169"/>
      <c r="D25" s="177"/>
      <c r="E25" s="168"/>
      <c r="F25" s="346"/>
      <c r="H25" s="245"/>
      <c r="I25" s="191"/>
      <c r="J25" s="191"/>
      <c r="K25" s="191"/>
      <c r="L25" s="246"/>
    </row>
    <row r="26" spans="1:12">
      <c r="A26" s="189">
        <v>19</v>
      </c>
      <c r="B26" s="110" t="s">
        <v>192</v>
      </c>
      <c r="C26" s="460">
        <f>C16+C14</f>
        <v>4883604809</v>
      </c>
      <c r="D26" s="394">
        <f>D18</f>
        <v>0.51319999999999999</v>
      </c>
      <c r="E26" s="461">
        <f>F26/D26</f>
        <v>5.1247077162899453E-2</v>
      </c>
      <c r="F26" s="462">
        <f>SUM(F18:F25)</f>
        <v>2.6299999999999997E-2</v>
      </c>
      <c r="G26" s="423"/>
      <c r="H26" s="245"/>
      <c r="I26" s="191"/>
      <c r="J26" s="191"/>
      <c r="K26" s="191"/>
      <c r="L26" s="246"/>
    </row>
    <row r="27" spans="1:12">
      <c r="A27" s="189">
        <v>20</v>
      </c>
      <c r="B27" s="110"/>
      <c r="C27" s="169"/>
      <c r="D27" s="177"/>
      <c r="E27" s="168"/>
      <c r="F27" s="346"/>
      <c r="H27" s="245"/>
      <c r="I27" s="191"/>
      <c r="J27" s="191"/>
      <c r="K27" s="191"/>
      <c r="L27" s="246"/>
    </row>
    <row r="28" spans="1:12">
      <c r="A28" s="189">
        <v>21</v>
      </c>
      <c r="B28" s="109" t="s">
        <v>15</v>
      </c>
      <c r="C28" s="463">
        <f>'Pg 2 CapStructure'!Q20</f>
        <v>4632159583</v>
      </c>
      <c r="D28" s="327">
        <f>ROUND(C28/$C$30,4)</f>
        <v>0.48680000000000001</v>
      </c>
      <c r="E28" s="430">
        <v>9.4E-2</v>
      </c>
      <c r="F28" s="347">
        <f>ROUND(D28*E28,4)</f>
        <v>4.58E-2</v>
      </c>
      <c r="H28" s="247"/>
      <c r="I28" s="430"/>
      <c r="J28" s="248"/>
      <c r="K28" s="249"/>
      <c r="L28" s="168"/>
    </row>
    <row r="29" spans="1:12">
      <c r="A29" s="189">
        <v>22</v>
      </c>
      <c r="B29" s="110"/>
      <c r="C29" s="168"/>
      <c r="D29" s="170"/>
      <c r="E29" s="398"/>
      <c r="F29" s="168"/>
      <c r="H29" s="247"/>
      <c r="I29" s="430"/>
      <c r="J29" s="248"/>
      <c r="K29" s="249"/>
      <c r="L29" s="168"/>
    </row>
    <row r="30" spans="1:12">
      <c r="A30" s="189">
        <v>23</v>
      </c>
      <c r="B30" s="109" t="s">
        <v>16</v>
      </c>
      <c r="C30" s="171">
        <f>C28+C26</f>
        <v>9515764392</v>
      </c>
      <c r="D30" s="239">
        <f>D28+D18</f>
        <v>1</v>
      </c>
      <c r="E30" s="403"/>
      <c r="F30" s="223">
        <f>F28+F26</f>
        <v>7.2099999999999997E-2</v>
      </c>
      <c r="H30" s="111"/>
      <c r="I30" s="111"/>
      <c r="J30" s="248"/>
      <c r="K30" s="168"/>
      <c r="L30" s="250"/>
    </row>
    <row r="31" spans="1:12">
      <c r="A31" s="189">
        <v>24</v>
      </c>
      <c r="B31" s="103"/>
      <c r="C31" s="111"/>
      <c r="D31" s="111"/>
      <c r="E31" s="172"/>
      <c r="F31" s="111"/>
      <c r="H31" s="103"/>
      <c r="I31" s="103"/>
      <c r="J31" s="103"/>
    </row>
    <row r="32" spans="1:12">
      <c r="A32" s="189">
        <v>25</v>
      </c>
      <c r="B32" s="103"/>
      <c r="C32" s="103"/>
      <c r="D32" s="103"/>
      <c r="E32" s="111"/>
      <c r="F32" s="103"/>
    </row>
    <row r="33" spans="1:7">
      <c r="A33" s="189">
        <v>26</v>
      </c>
      <c r="B33" s="360" t="s">
        <v>171</v>
      </c>
      <c r="C33" s="103"/>
      <c r="D33" s="103"/>
      <c r="E33" s="139"/>
      <c r="F33" s="103"/>
      <c r="G33" s="237"/>
    </row>
    <row r="34" spans="1:7">
      <c r="A34" s="15"/>
      <c r="B34" s="103"/>
      <c r="C34" s="103"/>
      <c r="D34" s="103"/>
      <c r="E34" s="103"/>
      <c r="F34" s="103"/>
    </row>
    <row r="35" spans="1:7">
      <c r="A35" s="15"/>
      <c r="B35" s="103"/>
      <c r="C35" s="167"/>
      <c r="D35" s="103"/>
      <c r="E35" s="103"/>
      <c r="F35" s="103"/>
    </row>
    <row r="36" spans="1:7">
      <c r="A36" s="15"/>
      <c r="B36" s="103"/>
      <c r="C36" s="167"/>
      <c r="D36" s="103"/>
      <c r="E36" s="103"/>
      <c r="F36" s="103"/>
    </row>
    <row r="37" spans="1:7">
      <c r="A37" s="15"/>
      <c r="B37" s="103"/>
      <c r="C37" s="167"/>
      <c r="D37" s="103"/>
      <c r="E37" s="103"/>
      <c r="F37" s="103"/>
    </row>
    <row r="38" spans="1:7">
      <c r="A38" s="15"/>
      <c r="B38" s="103"/>
      <c r="D38" s="103"/>
      <c r="E38" s="103"/>
      <c r="F38" s="103"/>
    </row>
    <row r="39" spans="1:7">
      <c r="A39" s="15"/>
      <c r="B39" s="103"/>
      <c r="C39" s="190"/>
      <c r="D39" s="103"/>
      <c r="E39" s="103"/>
      <c r="F39" s="103"/>
    </row>
    <row r="40" spans="1:7">
      <c r="A40" s="15"/>
      <c r="B40" s="103"/>
      <c r="C40" s="103"/>
      <c r="D40" s="103"/>
      <c r="E40" s="103"/>
      <c r="F40" s="103"/>
    </row>
    <row r="41" spans="1:7">
      <c r="A41" s="15"/>
      <c r="B41" s="103"/>
      <c r="C41" s="103"/>
      <c r="D41" s="103"/>
      <c r="E41" s="103"/>
      <c r="F41" s="103"/>
    </row>
    <row r="42" spans="1:7">
      <c r="B42" s="103"/>
      <c r="C42" s="103"/>
      <c r="D42" s="103"/>
      <c r="E42" s="103"/>
      <c r="F42" s="103"/>
    </row>
    <row r="43" spans="1:7">
      <c r="B43" s="103"/>
      <c r="C43" s="103"/>
      <c r="D43" s="103"/>
      <c r="E43" s="103"/>
      <c r="F43" s="103"/>
    </row>
    <row r="44" spans="1:7">
      <c r="E44" s="103"/>
    </row>
    <row r="46" spans="1:7">
      <c r="C46" s="20"/>
      <c r="D46" s="21"/>
    </row>
    <row r="47" spans="1:7">
      <c r="D47" s="21"/>
    </row>
    <row r="48" spans="1:7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Normal="100" workbookViewId="0">
      <pane xSplit="2" ySplit="6" topLeftCell="C7" activePane="bottomRight" state="frozen"/>
      <selection activeCell="C28" sqref="C28"/>
      <selection pane="topRight" activeCell="C28" sqref="C28"/>
      <selection pane="bottomLeft" activeCell="C28" sqref="C28"/>
      <selection pane="bottomRight" activeCell="U22" sqref="U22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3" width="14.1640625" style="2" customWidth="1"/>
    <col min="4" max="4" width="11" style="2" customWidth="1"/>
    <col min="5" max="5" width="11.1640625" style="2" customWidth="1"/>
    <col min="6" max="7" width="10.83203125" style="2" customWidth="1"/>
    <col min="8" max="9" width="10.5" style="2" customWidth="1"/>
    <col min="10" max="11" width="10.83203125" style="2" customWidth="1"/>
    <col min="12" max="14" width="10.6640625" style="2" customWidth="1"/>
    <col min="15" max="15" width="11.5" style="2" customWidth="1"/>
    <col min="16" max="16" width="2.6640625" style="2" customWidth="1"/>
    <col min="17" max="17" width="12.5" style="1" customWidth="1"/>
    <col min="18" max="18" width="10.33203125" style="1" customWidth="1"/>
    <col min="19" max="19" width="17.83203125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53">
      <c r="B1" s="143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5"/>
    </row>
    <row r="2" spans="1:53">
      <c r="B2" s="143" t="s">
        <v>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</row>
    <row r="3" spans="1:53" ht="12.75" customHeight="1">
      <c r="B3" s="465" t="s">
        <v>202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</row>
    <row r="4" spans="1:53">
      <c r="B4" s="464" t="s">
        <v>59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</row>
    <row r="5" spans="1:53">
      <c r="A5" s="129">
        <v>1</v>
      </c>
      <c r="B5" s="127" t="s">
        <v>5</v>
      </c>
      <c r="C5" s="304" t="s">
        <v>27</v>
      </c>
      <c r="D5" s="304" t="s">
        <v>52</v>
      </c>
      <c r="E5" s="304" t="s">
        <v>64</v>
      </c>
      <c r="F5" s="304" t="s">
        <v>65</v>
      </c>
      <c r="G5" s="304" t="s">
        <v>66</v>
      </c>
      <c r="H5" s="304" t="s">
        <v>67</v>
      </c>
      <c r="I5" s="304" t="s">
        <v>68</v>
      </c>
      <c r="J5" s="304" t="s">
        <v>69</v>
      </c>
      <c r="K5" s="304" t="s">
        <v>71</v>
      </c>
      <c r="L5" s="304" t="s">
        <v>72</v>
      </c>
      <c r="M5" s="304" t="s">
        <v>73</v>
      </c>
      <c r="N5" s="304" t="s">
        <v>74</v>
      </c>
      <c r="O5" s="304" t="s">
        <v>75</v>
      </c>
      <c r="P5" s="304"/>
      <c r="Q5" s="127" t="s">
        <v>76</v>
      </c>
    </row>
    <row r="6" spans="1:53" ht="35.1" customHeight="1">
      <c r="A6" s="129">
        <f>+A5+1</f>
        <v>2</v>
      </c>
      <c r="B6" s="101" t="s">
        <v>1</v>
      </c>
      <c r="C6" s="194">
        <v>44561</v>
      </c>
      <c r="D6" s="194">
        <v>44592</v>
      </c>
      <c r="E6" s="194">
        <v>44620</v>
      </c>
      <c r="F6" s="194">
        <v>44651</v>
      </c>
      <c r="G6" s="194">
        <v>44681</v>
      </c>
      <c r="H6" s="194">
        <v>44712</v>
      </c>
      <c r="I6" s="194">
        <v>44742</v>
      </c>
      <c r="J6" s="194">
        <v>44773</v>
      </c>
      <c r="K6" s="194">
        <v>44804</v>
      </c>
      <c r="L6" s="194">
        <v>44834</v>
      </c>
      <c r="M6" s="194">
        <v>44865</v>
      </c>
      <c r="N6" s="194">
        <v>44895</v>
      </c>
      <c r="O6" s="194">
        <v>44926</v>
      </c>
      <c r="P6" s="194"/>
      <c r="Q6" s="122" t="s">
        <v>113</v>
      </c>
      <c r="R6" s="100"/>
      <c r="S6" s="8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</row>
    <row r="7" spans="1:53">
      <c r="A7" s="129">
        <f>+A6+1</f>
        <v>3</v>
      </c>
      <c r="B7" s="141" t="s">
        <v>36</v>
      </c>
      <c r="C7" s="361">
        <v>140000000</v>
      </c>
      <c r="D7" s="361">
        <v>115000000</v>
      </c>
      <c r="E7" s="361">
        <v>35000000</v>
      </c>
      <c r="F7" s="361">
        <v>69750000</v>
      </c>
      <c r="G7" s="361">
        <v>0</v>
      </c>
      <c r="H7" s="361">
        <v>0</v>
      </c>
      <c r="I7" s="361">
        <v>55000000</v>
      </c>
      <c r="J7" s="361">
        <v>70000000</v>
      </c>
      <c r="K7" s="361">
        <v>54000000</v>
      </c>
      <c r="L7" s="361">
        <v>102000000</v>
      </c>
      <c r="M7" s="361">
        <v>160000000</v>
      </c>
      <c r="N7" s="361">
        <v>265000000</v>
      </c>
      <c r="O7" s="361">
        <v>357000000</v>
      </c>
      <c r="P7" s="361"/>
      <c r="Q7" s="162">
        <f>ROUND(((C7+O7)+(SUM(D7:N7)*2))/24,0)</f>
        <v>97854167</v>
      </c>
      <c r="R7" s="396"/>
      <c r="S7" s="397"/>
      <c r="T7" s="397" t="s">
        <v>206</v>
      </c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</row>
    <row r="8" spans="1:53">
      <c r="A8" s="129">
        <f>+A7+1</f>
        <v>4</v>
      </c>
      <c r="B8" s="141" t="s">
        <v>167</v>
      </c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162">
        <f>ROUND(((C8+L8)+(SUM(D8:N8)*2))/24,0)</f>
        <v>0</v>
      </c>
      <c r="R8" s="396"/>
      <c r="S8" s="397"/>
      <c r="T8" s="397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</row>
    <row r="9" spans="1:53" ht="13.5" thickBot="1">
      <c r="A9" s="129">
        <f>+A8+1</f>
        <v>5</v>
      </c>
      <c r="B9" s="141" t="s">
        <v>154</v>
      </c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162">
        <f>ROUND(((C9+O9)+(SUM(D9:N9)*2))/24,0)</f>
        <v>0</v>
      </c>
      <c r="R9" s="100"/>
      <c r="T9" s="1" t="s">
        <v>201</v>
      </c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53" ht="13.5" thickBot="1">
      <c r="A10" s="129">
        <f>+A9+1</f>
        <v>6</v>
      </c>
      <c r="B10" s="142" t="s">
        <v>30</v>
      </c>
      <c r="C10" s="352">
        <f t="shared" ref="C10:H10" si="0">SUM(C7:C9)</f>
        <v>140000000</v>
      </c>
      <c r="D10" s="352">
        <f t="shared" si="0"/>
        <v>115000000</v>
      </c>
      <c r="E10" s="352">
        <f t="shared" si="0"/>
        <v>35000000</v>
      </c>
      <c r="F10" s="352">
        <f t="shared" si="0"/>
        <v>69750000</v>
      </c>
      <c r="G10" s="352">
        <f t="shared" si="0"/>
        <v>0</v>
      </c>
      <c r="H10" s="352">
        <f t="shared" si="0"/>
        <v>0</v>
      </c>
      <c r="I10" s="352">
        <f t="shared" ref="I10:O10" si="1">SUM(I7:I9)</f>
        <v>55000000</v>
      </c>
      <c r="J10" s="352">
        <f t="shared" si="1"/>
        <v>70000000</v>
      </c>
      <c r="K10" s="352">
        <f t="shared" si="1"/>
        <v>54000000</v>
      </c>
      <c r="L10" s="352">
        <f t="shared" si="1"/>
        <v>102000000</v>
      </c>
      <c r="M10" s="352">
        <f t="shared" si="1"/>
        <v>160000000</v>
      </c>
      <c r="N10" s="352">
        <f t="shared" si="1"/>
        <v>265000000</v>
      </c>
      <c r="O10" s="352">
        <f t="shared" si="1"/>
        <v>357000000</v>
      </c>
      <c r="P10" s="196"/>
      <c r="Q10" s="214">
        <f>SUM(Q7:Q9)</f>
        <v>97854167</v>
      </c>
      <c r="R10" s="96"/>
      <c r="T10" s="96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1"/>
      <c r="AG10" s="91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1:53" ht="6.95" customHeight="1" thickBot="1">
      <c r="A11" s="129"/>
      <c r="B11" s="140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162"/>
      <c r="R11" s="96"/>
      <c r="T11" s="96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1"/>
      <c r="AG11" s="91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1:53" ht="13.5" thickBot="1">
      <c r="A12" s="129">
        <f>+A10+1</f>
        <v>7</v>
      </c>
      <c r="B12" s="142" t="s">
        <v>127</v>
      </c>
      <c r="C12" s="362">
        <v>4784716734</v>
      </c>
      <c r="D12" s="362">
        <v>4784890693</v>
      </c>
      <c r="E12" s="362">
        <v>4785056218</v>
      </c>
      <c r="F12" s="362">
        <v>4785230201</v>
      </c>
      <c r="G12" s="362">
        <v>4785404183</v>
      </c>
      <c r="H12" s="362">
        <v>4785578166</v>
      </c>
      <c r="I12" s="362">
        <v>4785752149</v>
      </c>
      <c r="J12" s="362">
        <v>4785926132</v>
      </c>
      <c r="K12" s="362">
        <v>4786100115</v>
      </c>
      <c r="L12" s="362">
        <v>4786274098</v>
      </c>
      <c r="M12" s="362">
        <v>4786448080</v>
      </c>
      <c r="N12" s="362">
        <v>4786606668</v>
      </c>
      <c r="O12" s="362">
        <v>4786765256</v>
      </c>
      <c r="P12" s="362"/>
      <c r="Q12" s="214">
        <f>ROUND(((C12+O12)+(SUM(D12:N12)*2))/24,0)</f>
        <v>4785750642</v>
      </c>
      <c r="R12" s="96"/>
      <c r="S12" s="397"/>
      <c r="T12" s="397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1"/>
      <c r="AG12" s="91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</row>
    <row r="13" spans="1:53" ht="6" customHeight="1">
      <c r="A13" s="129"/>
      <c r="B13" s="142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163"/>
      <c r="R13" s="96"/>
      <c r="T13" s="96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ht="13.5" customHeight="1">
      <c r="A14" s="129">
        <f>+A12+1</f>
        <v>8</v>
      </c>
      <c r="B14" s="142" t="s">
        <v>122</v>
      </c>
      <c r="C14" s="363"/>
      <c r="D14" s="363">
        <v>0</v>
      </c>
      <c r="E14" s="363">
        <v>0</v>
      </c>
      <c r="F14" s="363">
        <v>0</v>
      </c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241">
        <f>ROUND(((C14+O14)+(SUM(D14:N14)*2))/24,0)</f>
        <v>0</v>
      </c>
      <c r="R14" s="96"/>
      <c r="S14" s="397"/>
      <c r="T14" s="397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1:53" ht="5.25" customHeight="1" thickBot="1">
      <c r="A15" s="129"/>
      <c r="B15" s="142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63"/>
      <c r="R15" s="96"/>
      <c r="S15" s="96"/>
      <c r="T15" s="96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1:53" ht="13.5" customHeight="1" thickBot="1">
      <c r="A16" s="129">
        <f>+A14+1</f>
        <v>9</v>
      </c>
      <c r="B16" s="142" t="s">
        <v>14</v>
      </c>
      <c r="C16" s="297">
        <f>SUM(C12:C14)</f>
        <v>4784716734</v>
      </c>
      <c r="D16" s="297">
        <f>SUM(D12:D14)</f>
        <v>4784890693</v>
      </c>
      <c r="E16" s="297">
        <f>SUM(E12:E14)</f>
        <v>4785056218</v>
      </c>
      <c r="F16" s="297">
        <f>SUM(F12:F14)</f>
        <v>4785230201</v>
      </c>
      <c r="G16" s="297">
        <f t="shared" ref="G16:O16" si="2">SUM(G12:G14)</f>
        <v>4785404183</v>
      </c>
      <c r="H16" s="297">
        <f t="shared" si="2"/>
        <v>4785578166</v>
      </c>
      <c r="I16" s="297">
        <f t="shared" si="2"/>
        <v>4785752149</v>
      </c>
      <c r="J16" s="297">
        <f t="shared" si="2"/>
        <v>4785926132</v>
      </c>
      <c r="K16" s="297">
        <f t="shared" si="2"/>
        <v>4786100115</v>
      </c>
      <c r="L16" s="297">
        <f t="shared" si="2"/>
        <v>4786274098</v>
      </c>
      <c r="M16" s="297">
        <f t="shared" si="2"/>
        <v>4786448080</v>
      </c>
      <c r="N16" s="297">
        <f t="shared" si="2"/>
        <v>4786606668</v>
      </c>
      <c r="O16" s="297">
        <f t="shared" si="2"/>
        <v>4786765256</v>
      </c>
      <c r="P16" s="97"/>
      <c r="Q16" s="214">
        <f>SUM(Q12:Q14)</f>
        <v>4785750642</v>
      </c>
      <c r="R16" s="96"/>
      <c r="S16" s="264"/>
      <c r="T16" s="96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ht="6.75" customHeight="1" thickBot="1">
      <c r="A17" s="129"/>
      <c r="B17" s="142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63"/>
      <c r="R17" s="96"/>
      <c r="S17" s="96"/>
      <c r="T17" s="96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1:53" ht="13.5" thickBot="1">
      <c r="A18" s="129">
        <f>+A16+1</f>
        <v>10</v>
      </c>
      <c r="B18" s="142" t="s">
        <v>82</v>
      </c>
      <c r="C18" s="296">
        <v>0</v>
      </c>
      <c r="D18" s="296">
        <v>0</v>
      </c>
      <c r="E18" s="296">
        <v>0</v>
      </c>
      <c r="F18" s="296">
        <v>0</v>
      </c>
      <c r="G18" s="296">
        <v>0</v>
      </c>
      <c r="H18" s="296">
        <v>0</v>
      </c>
      <c r="I18" s="296">
        <v>0</v>
      </c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6"/>
      <c r="Q18" s="213"/>
      <c r="R18" s="96"/>
      <c r="S18" s="176"/>
      <c r="T18" s="96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1:53" ht="6.95" customHeight="1" thickBot="1">
      <c r="A19" s="129"/>
      <c r="B19" s="142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162"/>
      <c r="R19" s="96"/>
      <c r="S19" s="96"/>
      <c r="T19" s="9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1:53" ht="13.5" thickBot="1">
      <c r="A20" s="129">
        <f>+A18+1</f>
        <v>11</v>
      </c>
      <c r="B20" s="142" t="s">
        <v>103</v>
      </c>
      <c r="C20" s="309">
        <v>4460161000</v>
      </c>
      <c r="D20" s="309">
        <v>4536767000</v>
      </c>
      <c r="E20" s="309">
        <v>4589732000</v>
      </c>
      <c r="F20" s="309">
        <v>4633485000</v>
      </c>
      <c r="G20" s="309">
        <v>4649477000</v>
      </c>
      <c r="H20" s="309">
        <v>4642224000</v>
      </c>
      <c r="I20" s="309">
        <v>4631868000</v>
      </c>
      <c r="J20" s="309">
        <v>4632679000</v>
      </c>
      <c r="K20" s="309">
        <v>4625201000</v>
      </c>
      <c r="L20" s="309">
        <v>4659226000</v>
      </c>
      <c r="M20" s="309">
        <v>4671741000</v>
      </c>
      <c r="N20" s="309">
        <v>4697533000</v>
      </c>
      <c r="O20" s="309">
        <v>4771803000</v>
      </c>
      <c r="P20" s="270"/>
      <c r="Q20" s="213">
        <f>ROUND(((C20+O20)+(SUM(D20:N20)*2))/24,0)</f>
        <v>4632159583</v>
      </c>
      <c r="R20" s="96"/>
      <c r="S20" s="96"/>
      <c r="T20" s="9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1:53" ht="6.95" customHeight="1">
      <c r="A21" s="129"/>
      <c r="B21" s="142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4"/>
      <c r="R21" s="96"/>
      <c r="S21" s="96"/>
      <c r="T21" s="96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1:53" ht="13.5" thickBot="1">
      <c r="A22" s="129">
        <f>+A20+1</f>
        <v>12</v>
      </c>
      <c r="B22" s="142" t="s">
        <v>86</v>
      </c>
      <c r="C22" s="298">
        <f>C10+C16+C18+C20</f>
        <v>9384877734</v>
      </c>
      <c r="D22" s="298">
        <f t="shared" ref="D22:O22" si="3">D10+D16+D18+D20</f>
        <v>9436657693</v>
      </c>
      <c r="E22" s="298">
        <f t="shared" si="3"/>
        <v>9409788218</v>
      </c>
      <c r="F22" s="298">
        <f t="shared" si="3"/>
        <v>9488465201</v>
      </c>
      <c r="G22" s="298">
        <f t="shared" si="3"/>
        <v>9434881183</v>
      </c>
      <c r="H22" s="298">
        <f t="shared" si="3"/>
        <v>9427802166</v>
      </c>
      <c r="I22" s="298">
        <f t="shared" si="3"/>
        <v>9472620149</v>
      </c>
      <c r="J22" s="298">
        <f t="shared" si="3"/>
        <v>9488605132</v>
      </c>
      <c r="K22" s="298">
        <f t="shared" si="3"/>
        <v>9465301115</v>
      </c>
      <c r="L22" s="298">
        <f t="shared" si="3"/>
        <v>9547500098</v>
      </c>
      <c r="M22" s="298">
        <f t="shared" si="3"/>
        <v>9618189080</v>
      </c>
      <c r="N22" s="298">
        <f t="shared" si="3"/>
        <v>9749139668</v>
      </c>
      <c r="O22" s="298">
        <f t="shared" si="3"/>
        <v>9915568256</v>
      </c>
      <c r="P22" s="298"/>
      <c r="Q22" s="242">
        <f>Q10+Q16+Q18+Q20</f>
        <v>9515764392</v>
      </c>
      <c r="R22" s="96"/>
      <c r="S22" s="96"/>
      <c r="T22" s="96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1:53" ht="13.5" thickTop="1">
      <c r="A23" s="129"/>
      <c r="B23" s="142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93"/>
      <c r="R23" s="96"/>
      <c r="S23" s="96"/>
      <c r="T23" s="96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1:53">
      <c r="A24" s="129">
        <f>+A22+1</f>
        <v>13</v>
      </c>
      <c r="B24" s="128" t="s">
        <v>30</v>
      </c>
      <c r="C24" s="299">
        <f>C10/C$22</f>
        <v>1.4917615761023829E-2</v>
      </c>
      <c r="D24" s="299">
        <f t="shared" ref="D24:H24" si="4">D10/D$22</f>
        <v>1.2186518123392949E-2</v>
      </c>
      <c r="E24" s="299">
        <f t="shared" si="4"/>
        <v>3.7195311083673957E-3</v>
      </c>
      <c r="F24" s="299">
        <f t="shared" si="4"/>
        <v>7.3510308066102167E-3</v>
      </c>
      <c r="G24" s="299">
        <f t="shared" si="4"/>
        <v>0</v>
      </c>
      <c r="H24" s="299">
        <f t="shared" si="4"/>
        <v>0</v>
      </c>
      <c r="I24" s="299">
        <f t="shared" ref="I24:O24" si="5">I10/I$22</f>
        <v>5.806207694901205E-3</v>
      </c>
      <c r="J24" s="299">
        <f t="shared" si="5"/>
        <v>7.3772697911021045E-3</v>
      </c>
      <c r="K24" s="299">
        <f t="shared" si="5"/>
        <v>5.705048296289727E-3</v>
      </c>
      <c r="L24" s="299">
        <f t="shared" si="5"/>
        <v>1.0683424870701688E-2</v>
      </c>
      <c r="M24" s="299">
        <f t="shared" si="5"/>
        <v>1.6635148120835237E-2</v>
      </c>
      <c r="N24" s="299">
        <f t="shared" si="5"/>
        <v>2.7181885686777096E-2</v>
      </c>
      <c r="O24" s="299">
        <f t="shared" si="5"/>
        <v>3.6003987949351876E-2</v>
      </c>
      <c r="P24" s="299"/>
      <c r="Q24" s="300">
        <f>Q10/Q$22</f>
        <v>1.0283374300678041E-2</v>
      </c>
      <c r="R24" s="96"/>
      <c r="S24" s="96"/>
      <c r="T24" s="96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1:53">
      <c r="A25" s="129">
        <f>+A24+1</f>
        <v>14</v>
      </c>
      <c r="B25" s="128" t="s">
        <v>31</v>
      </c>
      <c r="C25" s="301">
        <f t="shared" ref="C25:H25" si="6">C16/C$22</f>
        <v>0.50983261259394896</v>
      </c>
      <c r="D25" s="301">
        <f t="shared" si="6"/>
        <v>0.5070535404234674</v>
      </c>
      <c r="E25" s="301">
        <f t="shared" si="6"/>
        <v>0.50851901308965253</v>
      </c>
      <c r="F25" s="301">
        <f t="shared" si="6"/>
        <v>0.50432078314369322</v>
      </c>
      <c r="G25" s="301">
        <f t="shared" si="6"/>
        <v>0.50720343904515286</v>
      </c>
      <c r="H25" s="301">
        <f t="shared" si="6"/>
        <v>0.5076027351590483</v>
      </c>
      <c r="I25" s="301">
        <f t="shared" ref="I25:O25" si="7">I16/I$22</f>
        <v>0.50521947188025051</v>
      </c>
      <c r="J25" s="301">
        <f t="shared" si="7"/>
        <v>0.50438668965785349</v>
      </c>
      <c r="K25" s="301">
        <f t="shared" si="7"/>
        <v>0.50564689457320022</v>
      </c>
      <c r="L25" s="301">
        <f t="shared" si="7"/>
        <v>0.50131176212322048</v>
      </c>
      <c r="M25" s="301">
        <f t="shared" si="7"/>
        <v>0.49764545489679646</v>
      </c>
      <c r="N25" s="301">
        <f t="shared" si="7"/>
        <v>0.49097734066845661</v>
      </c>
      <c r="O25" s="301">
        <f t="shared" si="7"/>
        <v>0.48275248905714357</v>
      </c>
      <c r="P25" s="301"/>
      <c r="Q25" s="302">
        <f>Q16/Q$22</f>
        <v>0.50292866078351306</v>
      </c>
      <c r="R25" s="96"/>
      <c r="S25" s="96"/>
      <c r="T25" s="96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1:53">
      <c r="A26" s="129">
        <f>+A25+1</f>
        <v>15</v>
      </c>
      <c r="B26" s="128" t="s">
        <v>109</v>
      </c>
      <c r="C26" s="299">
        <f t="shared" ref="C26:H26" si="8">SUM(C24:C25)</f>
        <v>0.52475022835497276</v>
      </c>
      <c r="D26" s="299">
        <f t="shared" si="8"/>
        <v>0.51924005854686039</v>
      </c>
      <c r="E26" s="299">
        <f t="shared" si="8"/>
        <v>0.51223854419801995</v>
      </c>
      <c r="F26" s="299">
        <f t="shared" si="8"/>
        <v>0.51167181395030348</v>
      </c>
      <c r="G26" s="299">
        <f t="shared" si="8"/>
        <v>0.50720343904515286</v>
      </c>
      <c r="H26" s="299">
        <f t="shared" si="8"/>
        <v>0.5076027351590483</v>
      </c>
      <c r="I26" s="299">
        <f t="shared" ref="I26:O26" si="9">SUM(I24:I25)</f>
        <v>0.51102567957515177</v>
      </c>
      <c r="J26" s="299">
        <f t="shared" si="9"/>
        <v>0.51176395944895559</v>
      </c>
      <c r="K26" s="299">
        <f t="shared" si="9"/>
        <v>0.51135194286948993</v>
      </c>
      <c r="L26" s="299">
        <f t="shared" si="9"/>
        <v>0.51199518699392221</v>
      </c>
      <c r="M26" s="299">
        <f t="shared" si="9"/>
        <v>0.51428060301763168</v>
      </c>
      <c r="N26" s="299">
        <f t="shared" si="9"/>
        <v>0.5181592263552337</v>
      </c>
      <c r="O26" s="299">
        <f t="shared" si="9"/>
        <v>0.51875647700649541</v>
      </c>
      <c r="P26" s="299"/>
      <c r="Q26" s="300">
        <f>SUM(Q24:Q25)</f>
        <v>0.51321203508419111</v>
      </c>
      <c r="R26" s="96"/>
      <c r="S26" s="96"/>
      <c r="T26" s="96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</row>
    <row r="27" spans="1:53">
      <c r="A27" s="129">
        <f>+A26+1</f>
        <v>16</v>
      </c>
      <c r="B27" s="128" t="s">
        <v>110</v>
      </c>
      <c r="C27" s="299">
        <f>C18/C$22</f>
        <v>0</v>
      </c>
      <c r="D27" s="299">
        <f>D18/D$22</f>
        <v>0</v>
      </c>
      <c r="E27" s="299">
        <f>E18/E$22</f>
        <v>0</v>
      </c>
      <c r="F27" s="299">
        <f>F18/F$22</f>
        <v>0</v>
      </c>
      <c r="G27" s="299">
        <f t="shared" ref="G27:O27" si="10">G18/G$22</f>
        <v>0</v>
      </c>
      <c r="H27" s="299">
        <f t="shared" si="10"/>
        <v>0</v>
      </c>
      <c r="I27" s="299">
        <f t="shared" si="10"/>
        <v>0</v>
      </c>
      <c r="J27" s="299">
        <f t="shared" si="10"/>
        <v>0</v>
      </c>
      <c r="K27" s="299">
        <f t="shared" si="10"/>
        <v>0</v>
      </c>
      <c r="L27" s="299">
        <f t="shared" si="10"/>
        <v>0</v>
      </c>
      <c r="M27" s="299">
        <f t="shared" si="10"/>
        <v>0</v>
      </c>
      <c r="N27" s="299">
        <f t="shared" si="10"/>
        <v>0</v>
      </c>
      <c r="O27" s="299">
        <f t="shared" si="10"/>
        <v>0</v>
      </c>
      <c r="P27" s="299"/>
      <c r="Q27" s="300">
        <f>Q18/Q$22</f>
        <v>0</v>
      </c>
      <c r="R27" s="96"/>
      <c r="S27" s="96"/>
      <c r="T27" s="96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</row>
    <row r="28" spans="1:53">
      <c r="A28" s="129">
        <f>+A27+1</f>
        <v>17</v>
      </c>
      <c r="B28" s="128" t="s">
        <v>111</v>
      </c>
      <c r="C28" s="329">
        <f>C20/C$22</f>
        <v>0.47524977164502719</v>
      </c>
      <c r="D28" s="329">
        <f>D20/D$22</f>
        <v>0.48075994145313966</v>
      </c>
      <c r="E28" s="329">
        <f>E20/E$22</f>
        <v>0.4877614558019801</v>
      </c>
      <c r="F28" s="329">
        <f>F20/F$22</f>
        <v>0.48832818604969663</v>
      </c>
      <c r="G28" s="329">
        <f t="shared" ref="G28:O28" si="11">G20/G$22</f>
        <v>0.49279656095484714</v>
      </c>
      <c r="H28" s="329">
        <f t="shared" si="11"/>
        <v>0.4923972648409517</v>
      </c>
      <c r="I28" s="329">
        <f t="shared" si="11"/>
        <v>0.48897432042484829</v>
      </c>
      <c r="J28" s="329">
        <f t="shared" si="11"/>
        <v>0.48823604055104441</v>
      </c>
      <c r="K28" s="329">
        <f t="shared" si="11"/>
        <v>0.48864805713051002</v>
      </c>
      <c r="L28" s="329">
        <f t="shared" si="11"/>
        <v>0.48800481300607784</v>
      </c>
      <c r="M28" s="329">
        <f t="shared" si="11"/>
        <v>0.48571939698236832</v>
      </c>
      <c r="N28" s="329">
        <f t="shared" si="11"/>
        <v>0.4818407736447663</v>
      </c>
      <c r="O28" s="329">
        <f t="shared" si="11"/>
        <v>0.48124352299350459</v>
      </c>
      <c r="P28" s="329"/>
      <c r="Q28" s="302">
        <f>Q20/Q$22</f>
        <v>0.48678796491580895</v>
      </c>
      <c r="R28" s="96"/>
      <c r="S28" s="96"/>
      <c r="T28" s="96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</row>
    <row r="29" spans="1:53">
      <c r="A29" s="192"/>
      <c r="B29" s="128"/>
      <c r="C29" s="305"/>
      <c r="D29" s="303"/>
      <c r="E29" s="303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6"/>
      <c r="R29" s="96"/>
      <c r="S29" s="96"/>
      <c r="T29" s="96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</row>
    <row r="30" spans="1:53" ht="13.5" thickBot="1">
      <c r="A30" s="129">
        <f>+A28+1</f>
        <v>18</v>
      </c>
      <c r="B30" s="128" t="s">
        <v>112</v>
      </c>
      <c r="C30" s="307">
        <f>SUM(C26:C28)</f>
        <v>1</v>
      </c>
      <c r="D30" s="307">
        <f>SUM(D26:D28)</f>
        <v>1</v>
      </c>
      <c r="E30" s="307">
        <f>SUM(E26:E28)</f>
        <v>1</v>
      </c>
      <c r="F30" s="307">
        <f>SUM(F26:F28)</f>
        <v>1</v>
      </c>
      <c r="G30" s="307">
        <f t="shared" ref="G30:O30" si="12">SUM(G26:G28)</f>
        <v>1</v>
      </c>
      <c r="H30" s="307">
        <f t="shared" si="12"/>
        <v>1</v>
      </c>
      <c r="I30" s="307">
        <f t="shared" si="12"/>
        <v>1</v>
      </c>
      <c r="J30" s="307">
        <f t="shared" si="12"/>
        <v>1</v>
      </c>
      <c r="K30" s="307">
        <f t="shared" si="12"/>
        <v>1</v>
      </c>
      <c r="L30" s="307">
        <f t="shared" si="12"/>
        <v>1</v>
      </c>
      <c r="M30" s="307">
        <f t="shared" si="12"/>
        <v>1</v>
      </c>
      <c r="N30" s="307">
        <f t="shared" si="12"/>
        <v>1</v>
      </c>
      <c r="O30" s="307">
        <f t="shared" si="12"/>
        <v>1</v>
      </c>
      <c r="P30" s="307"/>
      <c r="Q30" s="308">
        <f>SUM(Q26:Q28)</f>
        <v>1</v>
      </c>
      <c r="R30" s="96"/>
      <c r="S30" s="96"/>
      <c r="T30" s="96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</row>
    <row r="31" spans="1:53" ht="13.5" thickTop="1">
      <c r="A31" s="129"/>
      <c r="B31" s="142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6"/>
      <c r="S31" s="96"/>
      <c r="T31" s="96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</row>
    <row r="32" spans="1:53">
      <c r="A32" s="129"/>
      <c r="B32" s="142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97"/>
      <c r="R32" s="96"/>
      <c r="S32" s="96"/>
      <c r="T32" s="96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</row>
    <row r="33" spans="1:54" ht="13.5" thickBot="1">
      <c r="A33" s="129"/>
      <c r="B33" s="142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97"/>
      <c r="R33" s="96"/>
      <c r="S33" s="96"/>
      <c r="T33" s="96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</row>
    <row r="34" spans="1:54" ht="13.5" thickBot="1">
      <c r="A34" s="129">
        <f>+A30+1</f>
        <v>19</v>
      </c>
      <c r="B34" s="142" t="s">
        <v>81</v>
      </c>
      <c r="C34" s="309">
        <v>4355430000</v>
      </c>
      <c r="D34" s="309">
        <v>4500749000</v>
      </c>
      <c r="E34" s="309">
        <v>4520917000</v>
      </c>
      <c r="F34" s="309">
        <v>4633300000</v>
      </c>
      <c r="G34" s="309">
        <v>4731872235</v>
      </c>
      <c r="H34" s="309">
        <v>4748930967</v>
      </c>
      <c r="I34" s="309">
        <v>4628628570</v>
      </c>
      <c r="J34" s="309">
        <v>4692168477</v>
      </c>
      <c r="K34" s="309">
        <v>4729805907</v>
      </c>
      <c r="L34" s="309">
        <v>4611052058</v>
      </c>
      <c r="M34" s="309">
        <v>4645729610</v>
      </c>
      <c r="N34" s="309">
        <v>4781631836</v>
      </c>
      <c r="O34" s="309">
        <v>4886711520</v>
      </c>
      <c r="P34" s="309"/>
      <c r="Q34" s="214">
        <f>ROUND(((C34+O34)+(SUM(D34:N34)*2))/24,0)</f>
        <v>4653821368</v>
      </c>
      <c r="R34" s="89"/>
      <c r="S34" s="397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</row>
    <row r="35" spans="1:54" ht="13.5" thickBot="1">
      <c r="A35" s="129">
        <f>+A34+1</f>
        <v>20</v>
      </c>
      <c r="B35" s="140" t="s">
        <v>32</v>
      </c>
      <c r="P35" s="364"/>
      <c r="Q35" s="173"/>
      <c r="R35" s="89"/>
      <c r="S35" s="397"/>
      <c r="T35" s="89"/>
      <c r="U35" s="93"/>
      <c r="V35" s="140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4"/>
    </row>
    <row r="36" spans="1:54" ht="13.5" thickBot="1">
      <c r="A36" s="129">
        <f>+A35+1</f>
        <v>21</v>
      </c>
      <c r="B36" s="140" t="s">
        <v>33</v>
      </c>
      <c r="C36" s="195">
        <v>-13535624</v>
      </c>
      <c r="D36" s="195">
        <v>-13535624</v>
      </c>
      <c r="E36" s="195">
        <v>-13535624</v>
      </c>
      <c r="F36" s="195">
        <v>-13911195</v>
      </c>
      <c r="G36" s="309">
        <v>-13911195</v>
      </c>
      <c r="H36" s="309">
        <v>-13911185</v>
      </c>
      <c r="I36" s="309">
        <v>-13321213</v>
      </c>
      <c r="J36" s="195">
        <v>-13321213</v>
      </c>
      <c r="K36" s="195">
        <v>-13321213</v>
      </c>
      <c r="L36" s="195">
        <v>-13453106</v>
      </c>
      <c r="M36" s="195">
        <v>-13453106</v>
      </c>
      <c r="N36" s="195">
        <v>-13453106</v>
      </c>
      <c r="O36" s="195">
        <v>-13184280</v>
      </c>
      <c r="P36" s="195"/>
      <c r="Q36" s="214">
        <f>ROUND(((C36+O36)+(SUM(D36:N36)*2))/24,0)</f>
        <v>-13540644</v>
      </c>
      <c r="R36" s="97"/>
      <c r="S36" s="397"/>
      <c r="T36" s="397"/>
      <c r="U36" s="93"/>
      <c r="V36" s="98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4"/>
    </row>
    <row r="37" spans="1:54" ht="13.5" thickBot="1">
      <c r="A37" s="129">
        <f>+A36+1</f>
        <v>22</v>
      </c>
      <c r="B37" s="140" t="s">
        <v>3</v>
      </c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R37" s="97"/>
      <c r="S37" s="397"/>
      <c r="T37" s="92"/>
      <c r="U37" s="92"/>
      <c r="V37" s="98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/>
      <c r="AT37" s="93"/>
      <c r="AU37" s="93"/>
      <c r="AV37" s="93"/>
      <c r="AW37" s="93"/>
      <c r="AX37" s="93"/>
      <c r="AY37" s="93"/>
      <c r="AZ37" s="93"/>
      <c r="BA37" s="93"/>
      <c r="BB37" s="94"/>
    </row>
    <row r="38" spans="1:54" ht="13.5" thickBot="1">
      <c r="A38" s="129">
        <f t="shared" ref="A38:A44" si="13">+A37+1</f>
        <v>23</v>
      </c>
      <c r="B38" s="224" t="s">
        <v>34</v>
      </c>
      <c r="C38" s="310">
        <f t="shared" ref="C38:H38" si="14">SUM(C36:C37)</f>
        <v>-13535624</v>
      </c>
      <c r="D38" s="310">
        <f t="shared" si="14"/>
        <v>-13535624</v>
      </c>
      <c r="E38" s="310">
        <f t="shared" si="14"/>
        <v>-13535624</v>
      </c>
      <c r="F38" s="310">
        <f t="shared" si="14"/>
        <v>-13911195</v>
      </c>
      <c r="G38" s="310">
        <f t="shared" si="14"/>
        <v>-13911195</v>
      </c>
      <c r="H38" s="310">
        <f t="shared" si="14"/>
        <v>-13911185</v>
      </c>
      <c r="I38" s="310">
        <f t="shared" ref="I38:O38" si="15">SUM(I36:I37)</f>
        <v>-13321213</v>
      </c>
      <c r="J38" s="310">
        <f t="shared" si="15"/>
        <v>-13321213</v>
      </c>
      <c r="K38" s="310">
        <f t="shared" si="15"/>
        <v>-13321213</v>
      </c>
      <c r="L38" s="310">
        <f t="shared" si="15"/>
        <v>-13453106</v>
      </c>
      <c r="M38" s="310">
        <f t="shared" si="15"/>
        <v>-13453106</v>
      </c>
      <c r="N38" s="310">
        <f t="shared" si="15"/>
        <v>-13453106</v>
      </c>
      <c r="O38" s="310">
        <f t="shared" si="15"/>
        <v>-13184280</v>
      </c>
      <c r="P38" s="196"/>
      <c r="Q38" s="214">
        <f>ROUND(((C38+O38)+(SUM(D38:N38)*2))/24,0)</f>
        <v>-13540644</v>
      </c>
      <c r="R38" s="97"/>
      <c r="S38" s="397"/>
      <c r="T38" s="89"/>
      <c r="U38" s="93"/>
      <c r="V38" s="89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4"/>
    </row>
    <row r="39" spans="1:54" ht="13.5" thickBot="1">
      <c r="A39" s="129">
        <f t="shared" si="13"/>
        <v>24</v>
      </c>
      <c r="B39" s="225" t="s">
        <v>165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96"/>
      <c r="R39" s="97"/>
      <c r="S39" s="397"/>
      <c r="T39" s="89"/>
      <c r="U39" s="93"/>
      <c r="V39" s="89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4"/>
    </row>
    <row r="40" spans="1:54" s="2" customFormat="1" ht="13.5" thickBot="1">
      <c r="A40" s="192">
        <f t="shared" si="13"/>
        <v>25</v>
      </c>
      <c r="B40" s="432" t="s">
        <v>166</v>
      </c>
      <c r="C40" s="309">
        <f>-2520000+21485000+2979000</f>
        <v>21944000</v>
      </c>
      <c r="D40" s="309">
        <f>67943000+21485000</f>
        <v>89428000</v>
      </c>
      <c r="E40" s="309">
        <f>33920000+21485000</f>
        <v>55405000</v>
      </c>
      <c r="F40" s="309">
        <f>101697000+21485000</f>
        <v>123182000</v>
      </c>
      <c r="G40" s="309">
        <f>183051000+21485000</f>
        <v>204536000</v>
      </c>
      <c r="H40" s="309">
        <f>206133000+21485000</f>
        <v>227618000</v>
      </c>
      <c r="I40" s="309">
        <f>94371000+21485000</f>
        <v>115856000</v>
      </c>
      <c r="J40" s="309">
        <f>154799000+21485000</f>
        <v>176284000</v>
      </c>
      <c r="K40" s="309">
        <f>198694000+21485000+2000</f>
        <v>220181000</v>
      </c>
      <c r="L40" s="309">
        <f>44831000+21485000</f>
        <v>66316000</v>
      </c>
      <c r="M40" s="309">
        <f>65591000+21485000</f>
        <v>87076000</v>
      </c>
      <c r="N40" s="309">
        <f>174487000+21485000</f>
        <v>195972000</v>
      </c>
      <c r="O40" s="309">
        <f>203809000+21485000</f>
        <v>225294000</v>
      </c>
      <c r="P40" s="196"/>
      <c r="Q40" s="433">
        <f>ROUND(((C40+O40)+(SUM(D40:N40)*2))/24,0)</f>
        <v>140456083</v>
      </c>
      <c r="R40" s="97"/>
      <c r="S40" s="434"/>
      <c r="T40" s="90"/>
      <c r="U40" s="221"/>
      <c r="V40" s="90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435"/>
    </row>
    <row r="41" spans="1:54" ht="13.5" thickBot="1">
      <c r="A41" s="129">
        <f t="shared" si="13"/>
        <v>26</v>
      </c>
      <c r="B41" s="227" t="s">
        <v>118</v>
      </c>
      <c r="C41" s="195">
        <v>-4582996</v>
      </c>
      <c r="D41" s="309">
        <v>-4552000</v>
      </c>
      <c r="E41" s="309">
        <v>-4515000</v>
      </c>
      <c r="F41" s="309">
        <v>-4486686</v>
      </c>
      <c r="G41" s="309">
        <v>-4454583</v>
      </c>
      <c r="H41" s="195">
        <v>-4422480</v>
      </c>
      <c r="I41" s="195">
        <v>-4390377</v>
      </c>
      <c r="J41" s="195">
        <v>-4358273</v>
      </c>
      <c r="K41" s="195">
        <v>-4326170</v>
      </c>
      <c r="L41" s="195">
        <v>-4294067</v>
      </c>
      <c r="M41" s="195">
        <v>-4261964</v>
      </c>
      <c r="N41" s="195">
        <v>-4229861</v>
      </c>
      <c r="O41" s="195">
        <v>-4197757</v>
      </c>
      <c r="P41" s="195"/>
      <c r="Q41" s="214">
        <f>ROUND(((C41+O41)+(SUM(D41:N41)*2))/24,0)</f>
        <v>-4390153</v>
      </c>
      <c r="R41" s="97"/>
      <c r="S41" s="397"/>
      <c r="T41" s="89"/>
      <c r="U41" s="93"/>
      <c r="V41" s="256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</row>
    <row r="42" spans="1:54" ht="13.5" thickBot="1">
      <c r="A42" s="129">
        <f t="shared" si="13"/>
        <v>27</v>
      </c>
      <c r="B42" s="227" t="s">
        <v>119</v>
      </c>
      <c r="C42" s="195">
        <f>-157626136+49070000</f>
        <v>-108556136</v>
      </c>
      <c r="D42" s="195">
        <f>-107359959+2000</f>
        <v>-107357959</v>
      </c>
      <c r="E42" s="195">
        <f>-106164366-5000</f>
        <v>-106169366</v>
      </c>
      <c r="F42" s="195">
        <v>-104968773</v>
      </c>
      <c r="G42" s="195">
        <f>-103773180-2000</f>
        <v>-103775180</v>
      </c>
      <c r="H42" s="195">
        <v>-102577587</v>
      </c>
      <c r="I42" s="195">
        <f>-101381994-2000</f>
        <v>-101383994</v>
      </c>
      <c r="J42" s="195">
        <v>-99115267</v>
      </c>
      <c r="K42" s="195">
        <v>-97929177</v>
      </c>
      <c r="L42" s="195">
        <v>-96743086</v>
      </c>
      <c r="M42" s="195">
        <f>-95373716+1000</f>
        <v>-95372716</v>
      </c>
      <c r="N42" s="195">
        <f>-94188416-2000</f>
        <v>-94190416</v>
      </c>
      <c r="O42" s="195">
        <v>-93003115</v>
      </c>
      <c r="P42" s="195"/>
      <c r="Q42" s="214">
        <f>ROUND(((C42+O42)+(SUM(D42:N42)*2))/24,0)</f>
        <v>-100863596</v>
      </c>
      <c r="R42" s="97"/>
      <c r="S42" s="397"/>
      <c r="T42" s="89"/>
      <c r="U42" s="93"/>
      <c r="V42" s="256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</row>
    <row r="43" spans="1:54" ht="13.5" thickBot="1">
      <c r="A43" s="129">
        <f t="shared" si="13"/>
        <v>28</v>
      </c>
      <c r="B43" s="228" t="s">
        <v>120</v>
      </c>
      <c r="C43" s="226">
        <f t="shared" ref="C43:H43" si="16">SUM(C40:C42)</f>
        <v>-91195132</v>
      </c>
      <c r="D43" s="226">
        <f t="shared" si="16"/>
        <v>-22481959</v>
      </c>
      <c r="E43" s="226">
        <f t="shared" si="16"/>
        <v>-55279366</v>
      </c>
      <c r="F43" s="226">
        <f t="shared" si="16"/>
        <v>13726541</v>
      </c>
      <c r="G43" s="226">
        <f t="shared" si="16"/>
        <v>96306237</v>
      </c>
      <c r="H43" s="226">
        <f t="shared" si="16"/>
        <v>120617933</v>
      </c>
      <c r="I43" s="226">
        <f t="shared" ref="I43:O43" si="17">SUM(I40:I42)</f>
        <v>10081629</v>
      </c>
      <c r="J43" s="226">
        <f t="shared" si="17"/>
        <v>72810460</v>
      </c>
      <c r="K43" s="226">
        <f t="shared" si="17"/>
        <v>117925653</v>
      </c>
      <c r="L43" s="226">
        <f t="shared" si="17"/>
        <v>-34721153</v>
      </c>
      <c r="M43" s="226">
        <f t="shared" si="17"/>
        <v>-12558680</v>
      </c>
      <c r="N43" s="226">
        <f t="shared" si="17"/>
        <v>97551723</v>
      </c>
      <c r="O43" s="226">
        <f t="shared" si="17"/>
        <v>128093128</v>
      </c>
      <c r="P43" s="270"/>
      <c r="Q43" s="214">
        <f>ROUND(((C43+O43)+(SUM(D43:N43)*2))/24,0)</f>
        <v>35202335</v>
      </c>
      <c r="R43" s="97"/>
      <c r="S43" s="89"/>
      <c r="T43" s="89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4"/>
    </row>
    <row r="44" spans="1:54" ht="13.5" thickBot="1">
      <c r="A44" s="129">
        <f t="shared" si="13"/>
        <v>29</v>
      </c>
      <c r="B44" s="441" t="s">
        <v>103</v>
      </c>
      <c r="C44" s="297">
        <f t="shared" ref="C44:O44" si="18">+C34-C38-C43</f>
        <v>4460160756</v>
      </c>
      <c r="D44" s="297">
        <f t="shared" si="18"/>
        <v>4536766583</v>
      </c>
      <c r="E44" s="297">
        <f t="shared" si="18"/>
        <v>4589731990</v>
      </c>
      <c r="F44" s="297">
        <f t="shared" si="18"/>
        <v>4633484654</v>
      </c>
      <c r="G44" s="297">
        <f t="shared" si="18"/>
        <v>4649477193</v>
      </c>
      <c r="H44" s="297">
        <f t="shared" si="18"/>
        <v>4642224219</v>
      </c>
      <c r="I44" s="297">
        <f t="shared" si="18"/>
        <v>4631868154</v>
      </c>
      <c r="J44" s="297">
        <f t="shared" si="18"/>
        <v>4632679230</v>
      </c>
      <c r="K44" s="297">
        <f t="shared" si="18"/>
        <v>4625201467</v>
      </c>
      <c r="L44" s="297">
        <f t="shared" si="18"/>
        <v>4659226317</v>
      </c>
      <c r="M44" s="297">
        <f t="shared" si="18"/>
        <v>4671741396</v>
      </c>
      <c r="N44" s="297">
        <f t="shared" si="18"/>
        <v>4697533219</v>
      </c>
      <c r="O44" s="297">
        <f t="shared" si="18"/>
        <v>4771802672</v>
      </c>
      <c r="P44" s="97"/>
      <c r="Q44" s="214">
        <f>ROUND(((C44+O44)+(SUM(D44:N44)*2))/24,0)</f>
        <v>4632159678</v>
      </c>
      <c r="R44" s="97"/>
      <c r="S44" s="89"/>
      <c r="T44" s="89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</row>
    <row r="45" spans="1:54">
      <c r="B45" s="443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89"/>
      <c r="R45" s="97"/>
      <c r="S45" s="89"/>
      <c r="T45" s="89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4"/>
    </row>
    <row r="46" spans="1:54">
      <c r="B46" s="448" t="s">
        <v>200</v>
      </c>
      <c r="C46" s="447">
        <f t="shared" ref="C46:J46" si="19">MROUND(C20,1000)-MROUND(C44,1000)</f>
        <v>0</v>
      </c>
      <c r="D46" s="447">
        <f t="shared" si="19"/>
        <v>0</v>
      </c>
      <c r="E46" s="447">
        <f>MROUND(E20,1000)-MROUND(E44,1000)</f>
        <v>0</v>
      </c>
      <c r="F46" s="447">
        <f t="shared" si="19"/>
        <v>0</v>
      </c>
      <c r="G46" s="447">
        <f t="shared" si="19"/>
        <v>0</v>
      </c>
      <c r="H46" s="447">
        <f t="shared" si="19"/>
        <v>0</v>
      </c>
      <c r="I46" s="447">
        <f t="shared" si="19"/>
        <v>0</v>
      </c>
      <c r="J46" s="447">
        <f t="shared" si="19"/>
        <v>0</v>
      </c>
      <c r="K46" s="447">
        <f>MROUND(K20,1000)-MROUND(K44,1000)</f>
        <v>0</v>
      </c>
      <c r="L46" s="447">
        <f>MROUND(L20,1000)-MROUND(L44,1000)</f>
        <v>0</v>
      </c>
      <c r="M46" s="447">
        <f>MROUND(M20,1000)-MROUND(M44,1000)</f>
        <v>0</v>
      </c>
      <c r="N46" s="447">
        <f>MROUND(N20,1000)-MROUND(N44,1000)</f>
        <v>0</v>
      </c>
      <c r="O46" s="447">
        <f>MROUND(O20,1000)-MROUND(O44,1000)</f>
        <v>0</v>
      </c>
      <c r="P46" s="195"/>
      <c r="Q46" s="89"/>
      <c r="R46" s="97"/>
      <c r="S46" s="89"/>
      <c r="T46" s="89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</row>
    <row r="47" spans="1:54">
      <c r="B47" s="94"/>
      <c r="C47" s="447"/>
      <c r="D47" s="447"/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447"/>
      <c r="P47" s="195"/>
      <c r="Q47" s="89"/>
      <c r="R47" s="97"/>
      <c r="S47" s="89"/>
      <c r="T47" s="89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</row>
    <row r="48" spans="1:54">
      <c r="B48" s="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89"/>
      <c r="R48" s="97"/>
      <c r="S48" s="89"/>
      <c r="T48" s="89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4"/>
    </row>
    <row r="49" spans="2:54">
      <c r="B49" s="94"/>
      <c r="C49" s="442"/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195"/>
      <c r="Q49" s="89"/>
      <c r="R49" s="97"/>
      <c r="S49" s="89"/>
      <c r="T49" s="89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4"/>
    </row>
    <row r="50" spans="2:54">
      <c r="B50" s="443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195"/>
      <c r="Q50" s="420"/>
      <c r="R50" s="97"/>
      <c r="S50" s="89"/>
      <c r="T50" s="89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4"/>
    </row>
    <row r="51" spans="2:54">
      <c r="B51" s="443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195"/>
      <c r="Q51" s="91"/>
      <c r="R51" s="97"/>
      <c r="S51" s="89"/>
      <c r="T51" s="89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4"/>
    </row>
    <row r="52" spans="2:54">
      <c r="B52" s="94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196"/>
      <c r="Q52" s="89"/>
      <c r="R52" s="97"/>
      <c r="S52" s="89"/>
      <c r="T52" s="89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4"/>
    </row>
    <row r="53" spans="2:54"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400"/>
      <c r="R53" s="97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</row>
    <row r="54" spans="2:54">
      <c r="C54" s="440"/>
      <c r="D54" s="440"/>
      <c r="E54" s="440"/>
      <c r="F54" s="440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400"/>
      <c r="R54" s="97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</row>
    <row r="55" spans="2:54"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89"/>
      <c r="R55" s="97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</row>
    <row r="56" spans="2:54">
      <c r="C56" s="90"/>
      <c r="D56" s="90"/>
      <c r="E56" s="90"/>
      <c r="F56" s="90"/>
      <c r="G56" s="90"/>
      <c r="H56" s="221"/>
      <c r="I56" s="221"/>
      <c r="J56" s="221"/>
      <c r="K56" s="442"/>
      <c r="L56" s="221"/>
      <c r="M56" s="429"/>
      <c r="N56" s="90"/>
      <c r="O56" s="90"/>
      <c r="P56" s="90"/>
      <c r="Q56" s="89"/>
      <c r="R56" s="97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</row>
    <row r="57" spans="2:54">
      <c r="C57" s="90"/>
      <c r="D57" s="90"/>
      <c r="E57" s="90"/>
      <c r="F57" s="90"/>
      <c r="G57" s="90"/>
      <c r="H57" s="221"/>
      <c r="I57" s="221"/>
      <c r="J57" s="444"/>
      <c r="K57" s="97"/>
      <c r="L57" s="221"/>
      <c r="M57" s="90"/>
      <c r="N57" s="90"/>
      <c r="O57" s="90"/>
      <c r="P57" s="90"/>
      <c r="Q57" s="89"/>
      <c r="R57" s="97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</row>
    <row r="58" spans="2:54">
      <c r="C58" s="90"/>
      <c r="D58" s="90"/>
      <c r="E58" s="90"/>
      <c r="F58" s="90"/>
      <c r="G58" s="90"/>
      <c r="H58" s="221"/>
      <c r="I58" s="221"/>
      <c r="J58" s="444"/>
      <c r="K58" s="97"/>
      <c r="L58" s="221"/>
      <c r="M58" s="90"/>
      <c r="N58" s="90"/>
      <c r="O58" s="90"/>
      <c r="P58" s="90"/>
      <c r="Q58" s="89"/>
      <c r="R58" s="97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</row>
    <row r="59" spans="2:54">
      <c r="C59" s="90"/>
      <c r="D59" s="90"/>
      <c r="E59" s="90"/>
      <c r="F59" s="90"/>
      <c r="G59" s="90"/>
      <c r="H59" s="221"/>
      <c r="I59" s="221"/>
      <c r="J59" s="221"/>
      <c r="K59" s="195"/>
      <c r="L59" s="221"/>
      <c r="M59" s="90"/>
      <c r="N59" s="90"/>
      <c r="O59" s="90"/>
      <c r="P59" s="90"/>
      <c r="Q59" s="89"/>
      <c r="R59" s="97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</row>
    <row r="60" spans="2:54">
      <c r="C60" s="90"/>
      <c r="D60" s="90"/>
      <c r="E60" s="90"/>
      <c r="F60" s="90"/>
      <c r="G60" s="90"/>
      <c r="H60" s="221"/>
      <c r="I60" s="221"/>
      <c r="J60" s="221"/>
      <c r="K60" s="221"/>
      <c r="L60" s="221"/>
      <c r="M60" s="90"/>
      <c r="N60" s="90"/>
      <c r="O60" s="90"/>
      <c r="P60" s="90"/>
      <c r="Q60" s="89"/>
      <c r="R60" s="97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</row>
    <row r="61" spans="2:54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89"/>
      <c r="R61" s="97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</row>
    <row r="62" spans="2:54"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89"/>
      <c r="R62" s="97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</row>
    <row r="63" spans="2:54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89"/>
      <c r="R63" s="97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</row>
    <row r="64" spans="2:54"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</row>
    <row r="65" spans="3:53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</row>
    <row r="66" spans="3:53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</row>
    <row r="67" spans="3:53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</row>
    <row r="68" spans="3:53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</row>
    <row r="69" spans="3:53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</row>
    <row r="70" spans="3:53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</row>
    <row r="71" spans="3:53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</row>
    <row r="72" spans="3:53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</row>
    <row r="73" spans="3:53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</row>
    <row r="74" spans="3:53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</row>
    <row r="75" spans="3:53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</row>
    <row r="76" spans="3:53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</row>
    <row r="77" spans="3:53"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</row>
    <row r="78" spans="3:53"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</row>
    <row r="79" spans="3:53"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</row>
    <row r="80" spans="3:53"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</row>
    <row r="81" spans="3:53"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</row>
    <row r="82" spans="3:53"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</row>
    <row r="83" spans="3:53"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</row>
    <row r="84" spans="3:53"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</row>
    <row r="85" spans="3:53"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</row>
    <row r="86" spans="3:53"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</row>
    <row r="87" spans="3:53"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</row>
    <row r="88" spans="3:53"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</row>
    <row r="89" spans="3:53"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</row>
    <row r="90" spans="3:53"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</row>
    <row r="91" spans="3:53"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</row>
    <row r="92" spans="3:53"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</row>
    <row r="93" spans="3:53"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</row>
    <row r="94" spans="3:53"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</row>
    <row r="95" spans="3:53"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</row>
    <row r="96" spans="3:53"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</row>
    <row r="97" spans="3:53"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</row>
    <row r="98" spans="3:53"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</row>
    <row r="99" spans="3:53"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</row>
    <row r="100" spans="3:53"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</row>
    <row r="101" spans="3:53"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</row>
    <row r="102" spans="3:53"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</row>
    <row r="103" spans="3:53"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</row>
    <row r="104" spans="3:53"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</row>
    <row r="105" spans="3:53"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</row>
    <row r="106" spans="3:53"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</row>
    <row r="107" spans="3:53"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</row>
    <row r="108" spans="3:53"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</row>
    <row r="109" spans="3:53"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</row>
    <row r="110" spans="3:53"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</row>
    <row r="111" spans="3:53"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</row>
    <row r="112" spans="3:53"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</row>
    <row r="113" spans="3:53"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</row>
    <row r="114" spans="3:53"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</row>
    <row r="115" spans="3:53"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</row>
    <row r="116" spans="3:53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</row>
    <row r="117" spans="3:53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</row>
    <row r="118" spans="3:53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</row>
    <row r="119" spans="3:53"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</row>
    <row r="120" spans="3:53"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</row>
    <row r="121" spans="3:53"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</row>
    <row r="122" spans="3:53"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</row>
    <row r="123" spans="3:53"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</row>
    <row r="124" spans="3:53"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</row>
    <row r="125" spans="3:53"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</row>
    <row r="126" spans="3:53"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</row>
    <row r="127" spans="3:53"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</row>
    <row r="128" spans="3:53"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</row>
    <row r="129" spans="3:53"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</row>
    <row r="130" spans="3:53"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</row>
    <row r="131" spans="3:53"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</row>
    <row r="132" spans="3:53"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  <c r="BA132" s="89"/>
    </row>
    <row r="133" spans="3:53"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</row>
    <row r="134" spans="3:53"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  <c r="BA134" s="89"/>
    </row>
    <row r="135" spans="3:53"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  <c r="BA135" s="89"/>
    </row>
    <row r="136" spans="3:53"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</row>
    <row r="137" spans="3:53"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</row>
    <row r="138" spans="3:53"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  <c r="BA138" s="89"/>
    </row>
    <row r="139" spans="3:53"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89"/>
    </row>
    <row r="140" spans="3:53"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  <c r="BA140" s="89"/>
    </row>
    <row r="141" spans="3:53"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89"/>
    </row>
    <row r="142" spans="3:53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</row>
    <row r="143" spans="3:53"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</row>
    <row r="144" spans="3:53"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  <c r="BA144" s="89"/>
    </row>
    <row r="145" spans="3:53"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</row>
    <row r="146" spans="3:53"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  <c r="BA146" s="89"/>
    </row>
    <row r="147" spans="3:53"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</row>
    <row r="148" spans="3:53"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  <c r="BA148" s="89"/>
    </row>
    <row r="149" spans="3:53"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</row>
    <row r="150" spans="3:53"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  <c r="BA150" s="89"/>
    </row>
    <row r="151" spans="3:53"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</row>
    <row r="152" spans="3:53"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  <c r="BA152" s="89"/>
    </row>
    <row r="153" spans="3:53"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</row>
    <row r="154" spans="3:53"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</row>
    <row r="155" spans="3:53"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</row>
    <row r="156" spans="3:53"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</row>
    <row r="157" spans="3:53"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</row>
    <row r="158" spans="3:53"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</row>
    <row r="159" spans="3:53"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</row>
    <row r="160" spans="3:53"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</row>
    <row r="161" spans="3:53"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</row>
    <row r="162" spans="3:53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</row>
    <row r="163" spans="3:53"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</row>
    <row r="164" spans="3:53"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</row>
    <row r="165" spans="3:53"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89"/>
    </row>
    <row r="166" spans="3:53"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</row>
    <row r="167" spans="3:53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</row>
    <row r="168" spans="3:53"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</row>
    <row r="169" spans="3:53"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</row>
    <row r="170" spans="3:53"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</row>
    <row r="171" spans="3:53"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</row>
    <row r="172" spans="3:53"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</row>
    <row r="173" spans="3:53"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  <c r="BA173" s="89"/>
    </row>
    <row r="174" spans="3:53"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</row>
    <row r="175" spans="3:53"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  <c r="BA175" s="89"/>
    </row>
    <row r="176" spans="3:53"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</row>
    <row r="177" spans="3:53"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9"/>
    </row>
    <row r="178" spans="3:53"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</row>
    <row r="179" spans="3:53"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</row>
    <row r="180" spans="3:53"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</row>
    <row r="181" spans="3:53"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</row>
    <row r="182" spans="3:53"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9"/>
    </row>
    <row r="183" spans="3:53"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</row>
    <row r="184" spans="3:53"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</row>
    <row r="185" spans="3:53"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</row>
    <row r="186" spans="3:53"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  <c r="BA186" s="89"/>
    </row>
    <row r="187" spans="3:53"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</row>
    <row r="188" spans="3:53"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</row>
    <row r="189" spans="3:53"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</row>
    <row r="190" spans="3:53"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</row>
    <row r="191" spans="3:53"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</row>
    <row r="192" spans="3:53"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</row>
    <row r="193" spans="3:53"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</row>
    <row r="194" spans="3:53"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</row>
    <row r="195" spans="3:53"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</row>
    <row r="196" spans="3:53"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</row>
    <row r="197" spans="3:53"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</row>
    <row r="198" spans="3:53"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</row>
    <row r="199" spans="3:53"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</row>
    <row r="200" spans="3:53"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  <c r="BA200" s="89"/>
    </row>
    <row r="201" spans="3:53"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  <c r="BA201" s="89"/>
    </row>
    <row r="202" spans="3:53"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</row>
    <row r="203" spans="3:53"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</row>
    <row r="204" spans="3:53"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  <c r="BA204" s="89"/>
    </row>
    <row r="205" spans="3:53"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  <c r="BA205" s="89"/>
    </row>
    <row r="206" spans="3:53"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</row>
    <row r="207" spans="3:53"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</row>
    <row r="208" spans="3:53"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</row>
    <row r="209" spans="3:53"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  <c r="BA209" s="89"/>
    </row>
    <row r="210" spans="3:53"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</row>
    <row r="211" spans="3:53"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  <c r="BA211" s="89"/>
    </row>
    <row r="212" spans="3:53"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  <c r="BA212" s="89"/>
    </row>
    <row r="213" spans="3:53"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  <c r="BA213" s="89"/>
    </row>
    <row r="214" spans="3:53"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</row>
    <row r="215" spans="3:53"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</row>
    <row r="216" spans="3:53"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</row>
    <row r="217" spans="3:53"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</row>
    <row r="218" spans="3:53"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</row>
    <row r="219" spans="3:53"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</row>
    <row r="220" spans="3:53"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</row>
    <row r="221" spans="3:53"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</row>
    <row r="222" spans="3:53"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</row>
    <row r="223" spans="3:53"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</row>
    <row r="224" spans="3:53"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</row>
    <row r="225" spans="3:53"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</row>
    <row r="226" spans="3:53"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</row>
    <row r="227" spans="3:53"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</row>
    <row r="228" spans="3:53"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</row>
    <row r="229" spans="3:53"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</row>
    <row r="230" spans="3:53"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</row>
    <row r="231" spans="3:53"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</row>
    <row r="232" spans="3:53"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</row>
    <row r="233" spans="3:53"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</row>
    <row r="234" spans="3:53"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</row>
    <row r="235" spans="3:53"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</row>
    <row r="236" spans="3:53"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</row>
    <row r="237" spans="3:53"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</row>
    <row r="238" spans="3:53"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</row>
    <row r="239" spans="3:53"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  <c r="BA239" s="89"/>
    </row>
    <row r="240" spans="3:53"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</row>
    <row r="241" spans="3:53"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</row>
    <row r="242" spans="3:53"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</row>
    <row r="243" spans="3:53"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  <c r="BA243" s="89"/>
    </row>
    <row r="244" spans="3:53"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</row>
    <row r="245" spans="3:53"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</row>
    <row r="246" spans="3:53"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  <c r="BA246" s="89"/>
    </row>
    <row r="247" spans="3:53"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  <c r="BA247" s="89"/>
    </row>
    <row r="248" spans="3:53"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  <c r="BA248" s="89"/>
    </row>
    <row r="249" spans="3:53"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  <c r="BA249" s="89"/>
    </row>
    <row r="250" spans="3:53"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  <c r="BA250" s="89"/>
    </row>
    <row r="251" spans="3:53"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  <c r="BA251" s="89"/>
    </row>
    <row r="252" spans="3:53"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  <c r="BA252" s="89"/>
    </row>
    <row r="253" spans="3:53"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  <c r="BA253" s="89"/>
    </row>
    <row r="254" spans="3:53"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  <c r="BA254" s="89"/>
    </row>
    <row r="255" spans="3:53"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  <c r="BA255" s="89"/>
    </row>
    <row r="256" spans="3:53"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  <c r="BA256" s="89"/>
    </row>
    <row r="257" spans="3:53"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  <c r="BA257" s="89"/>
    </row>
    <row r="258" spans="3:53"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  <c r="BA258" s="89"/>
    </row>
    <row r="259" spans="3:53"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  <c r="BA259" s="89"/>
    </row>
    <row r="260" spans="3:53"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  <c r="BA260" s="89"/>
    </row>
    <row r="261" spans="3:53"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  <c r="BA261" s="89"/>
    </row>
    <row r="262" spans="3:53"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  <c r="BA262" s="89"/>
    </row>
    <row r="263" spans="3:53"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  <c r="BA263" s="89"/>
    </row>
    <row r="264" spans="3:53"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  <c r="BA264" s="89"/>
    </row>
    <row r="265" spans="3:53"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  <c r="BA265" s="89"/>
    </row>
    <row r="266" spans="3:53"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  <c r="BA266" s="89"/>
    </row>
    <row r="267" spans="3:53"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  <c r="BA267" s="89"/>
    </row>
    <row r="268" spans="3:53"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  <c r="BA268" s="89"/>
    </row>
    <row r="269" spans="3:53"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  <c r="BA269" s="89"/>
    </row>
    <row r="270" spans="3:53"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  <c r="BA270" s="89"/>
    </row>
    <row r="271" spans="3:53"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  <c r="BA271" s="89"/>
    </row>
    <row r="272" spans="3:53"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  <c r="BA272" s="89"/>
    </row>
    <row r="273" spans="3:53"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  <c r="BA273" s="89"/>
    </row>
    <row r="274" spans="3:53"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  <c r="BA274" s="89"/>
    </row>
    <row r="275" spans="3:53"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  <c r="BA275" s="89"/>
    </row>
    <row r="276" spans="3:53"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  <c r="BA276" s="89"/>
    </row>
    <row r="277" spans="3:53"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  <c r="BA277" s="89"/>
    </row>
    <row r="278" spans="3:53"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  <c r="BA278" s="89"/>
    </row>
    <row r="279" spans="3:53"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  <c r="BA279" s="89"/>
    </row>
    <row r="280" spans="3:53"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</row>
    <row r="281" spans="3:53"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  <c r="BA281" s="89"/>
    </row>
    <row r="282" spans="3:53"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  <c r="BA282" s="89"/>
    </row>
    <row r="283" spans="3:53"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  <c r="BA283" s="89"/>
    </row>
    <row r="284" spans="3:53"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  <c r="BA284" s="89"/>
    </row>
    <row r="285" spans="3:53"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  <c r="BA285" s="89"/>
    </row>
    <row r="286" spans="3:53"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  <c r="BA286" s="89"/>
    </row>
    <row r="287" spans="3:53"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  <c r="BA287" s="89"/>
    </row>
    <row r="288" spans="3:53"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  <c r="BA288" s="89"/>
    </row>
    <row r="289" spans="3:53"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  <c r="BA289" s="89"/>
    </row>
    <row r="290" spans="3:53"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  <c r="BA290" s="89"/>
    </row>
    <row r="291" spans="3:53"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  <c r="BA291" s="89"/>
    </row>
    <row r="292" spans="3:53"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  <c r="BA292" s="89"/>
    </row>
    <row r="293" spans="3:53"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  <c r="BA293" s="89"/>
    </row>
    <row r="294" spans="3:53"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  <c r="BA294" s="89"/>
    </row>
    <row r="295" spans="3:53"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  <c r="BA295" s="89"/>
    </row>
    <row r="296" spans="3:53"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  <c r="BA296" s="89"/>
    </row>
    <row r="297" spans="3:53"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  <c r="BA297" s="89"/>
    </row>
    <row r="298" spans="3:53"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  <c r="BA298" s="89"/>
    </row>
    <row r="299" spans="3:53"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  <c r="BA299" s="89"/>
    </row>
    <row r="300" spans="3:53"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  <c r="BA300" s="89"/>
    </row>
    <row r="301" spans="3:53"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  <c r="BA301" s="89"/>
    </row>
    <row r="302" spans="3:53"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  <c r="BA302" s="89"/>
    </row>
    <row r="303" spans="3:53"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  <c r="BA303" s="89"/>
    </row>
    <row r="304" spans="3:53"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  <c r="BA304" s="89"/>
    </row>
    <row r="305" spans="3:53"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</row>
    <row r="306" spans="3:53"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</row>
    <row r="307" spans="3:53"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</row>
    <row r="308" spans="3:53"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</row>
    <row r="309" spans="3:53"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</row>
    <row r="310" spans="3:53"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  <c r="BA310" s="89"/>
    </row>
    <row r="311" spans="3:53"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  <c r="BA311" s="89"/>
    </row>
    <row r="312" spans="3:53"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  <c r="BA312" s="89"/>
    </row>
    <row r="313" spans="3:53"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  <c r="BA313" s="89"/>
    </row>
    <row r="314" spans="3:53"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  <c r="BA314" s="89"/>
    </row>
    <row r="315" spans="3:53"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  <c r="BA315" s="89"/>
    </row>
    <row r="316" spans="3:53"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  <c r="BA316" s="89"/>
    </row>
    <row r="317" spans="3:53"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  <c r="BA317" s="89"/>
    </row>
    <row r="318" spans="3:53"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  <c r="BA318" s="89"/>
    </row>
    <row r="319" spans="3:53"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  <c r="BA319" s="89"/>
    </row>
    <row r="320" spans="3:53"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  <c r="BA320" s="89"/>
    </row>
    <row r="321" spans="3:53"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  <c r="BA321" s="89"/>
    </row>
    <row r="322" spans="3:53"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  <c r="BA322" s="89"/>
    </row>
    <row r="323" spans="3:53"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  <c r="BA323" s="89"/>
    </row>
    <row r="324" spans="3:53"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  <c r="BA324" s="89"/>
    </row>
    <row r="325" spans="3:53"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  <c r="BA325" s="89"/>
    </row>
    <row r="326" spans="3:53"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  <c r="BA326" s="89"/>
    </row>
    <row r="327" spans="3:53"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  <c r="BA327" s="89"/>
    </row>
    <row r="328" spans="3:53"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  <c r="BA328" s="89"/>
    </row>
    <row r="329" spans="3:53"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  <c r="BA329" s="89"/>
    </row>
    <row r="330" spans="3:53"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  <c r="BA330" s="89"/>
    </row>
    <row r="331" spans="3:53"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  <c r="BA331" s="89"/>
    </row>
    <row r="332" spans="3:53"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  <c r="BA332" s="89"/>
    </row>
    <row r="333" spans="3:53"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  <c r="BA333" s="89"/>
    </row>
    <row r="334" spans="3:53"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  <c r="BA334" s="89"/>
    </row>
    <row r="335" spans="3:53"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  <c r="BA335" s="89"/>
    </row>
    <row r="336" spans="3:53"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  <c r="BA336" s="89"/>
    </row>
    <row r="337" spans="3:53"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  <c r="BA337" s="89"/>
    </row>
    <row r="338" spans="3:53"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  <c r="BA338" s="89"/>
    </row>
    <row r="339" spans="3:53"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  <c r="BA339" s="89"/>
    </row>
    <row r="340" spans="3:53"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  <c r="BA340" s="89"/>
    </row>
    <row r="341" spans="3:53"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  <c r="BA341" s="89"/>
    </row>
    <row r="342" spans="3:53"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  <c r="BA342" s="89"/>
    </row>
    <row r="343" spans="3:53"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  <c r="BA343" s="89"/>
    </row>
    <row r="344" spans="3:53"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  <c r="BA344" s="89"/>
    </row>
    <row r="345" spans="3:53"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  <c r="BA345" s="89"/>
    </row>
    <row r="346" spans="3:53"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  <c r="BA346" s="89"/>
    </row>
    <row r="347" spans="3:53"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  <c r="BA347" s="89"/>
    </row>
    <row r="348" spans="3:53"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  <c r="BA348" s="89"/>
    </row>
    <row r="349" spans="3:53"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  <c r="BA349" s="89"/>
    </row>
    <row r="350" spans="3:53"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  <c r="BA350" s="89"/>
    </row>
    <row r="351" spans="3:53"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  <c r="BA351" s="89"/>
    </row>
    <row r="352" spans="3:53"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  <c r="BA352" s="89"/>
    </row>
    <row r="353" spans="3:53"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  <c r="BA353" s="89"/>
    </row>
    <row r="354" spans="3:53"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  <c r="BA354" s="89"/>
    </row>
    <row r="355" spans="3:53"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  <c r="BA355" s="89"/>
    </row>
    <row r="356" spans="3:53"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  <c r="BA356" s="89"/>
    </row>
    <row r="357" spans="3:53"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  <c r="BA357" s="89"/>
    </row>
    <row r="358" spans="3:53"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  <c r="BA358" s="89"/>
    </row>
    <row r="359" spans="3:53"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  <c r="BA359" s="89"/>
    </row>
    <row r="360" spans="3:53"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  <c r="BA360" s="89"/>
    </row>
    <row r="361" spans="3:53"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  <c r="BA361" s="89"/>
    </row>
    <row r="362" spans="3:53"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  <c r="BA362" s="89"/>
    </row>
    <row r="363" spans="3:53"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  <c r="BA363" s="89"/>
    </row>
    <row r="364" spans="3:53"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  <c r="BA364" s="89"/>
    </row>
    <row r="365" spans="3:53"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  <c r="BA365" s="89"/>
    </row>
    <row r="366" spans="3:53"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  <c r="BA366" s="89"/>
    </row>
    <row r="367" spans="3:53"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  <c r="BA367" s="89"/>
    </row>
    <row r="368" spans="3:53"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  <c r="BA368" s="89"/>
    </row>
    <row r="369" spans="3:53"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89"/>
      <c r="AX369" s="89"/>
      <c r="AY369" s="89"/>
      <c r="AZ369" s="89"/>
      <c r="BA369" s="89"/>
    </row>
    <row r="370" spans="3:53"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89"/>
      <c r="AX370" s="89"/>
      <c r="AY370" s="89"/>
      <c r="AZ370" s="89"/>
      <c r="BA370" s="89"/>
    </row>
    <row r="371" spans="3:53"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89"/>
      <c r="AX371" s="89"/>
      <c r="AY371" s="89"/>
      <c r="AZ371" s="89"/>
      <c r="BA371" s="89"/>
    </row>
    <row r="372" spans="3:53"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  <c r="BA372" s="89"/>
    </row>
    <row r="373" spans="3:53"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89"/>
      <c r="AX373" s="89"/>
      <c r="AY373" s="89"/>
      <c r="AZ373" s="89"/>
      <c r="BA373" s="89"/>
    </row>
    <row r="374" spans="3:53"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  <c r="BA374" s="89"/>
    </row>
    <row r="375" spans="3:53"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89"/>
      <c r="AX375" s="89"/>
      <c r="AY375" s="89"/>
      <c r="AZ375" s="89"/>
      <c r="BA375" s="89"/>
    </row>
    <row r="376" spans="3:53"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  <c r="BA376" s="89"/>
    </row>
    <row r="377" spans="3:53"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89"/>
      <c r="AX377" s="89"/>
      <c r="AY377" s="89"/>
      <c r="AZ377" s="89"/>
      <c r="BA377" s="89"/>
    </row>
    <row r="378" spans="3:53"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89"/>
      <c r="AX378" s="89"/>
      <c r="AY378" s="89"/>
      <c r="AZ378" s="89"/>
      <c r="BA378" s="89"/>
    </row>
    <row r="379" spans="3:53"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89"/>
      <c r="AX379" s="89"/>
      <c r="AY379" s="89"/>
      <c r="AZ379" s="89"/>
      <c r="BA379" s="89"/>
    </row>
    <row r="380" spans="3:53"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89"/>
      <c r="AX380" s="89"/>
      <c r="AY380" s="89"/>
      <c r="AZ380" s="89"/>
      <c r="BA380" s="89"/>
    </row>
    <row r="381" spans="3:53"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  <c r="BA381" s="89"/>
    </row>
    <row r="382" spans="3:53"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  <c r="BA382" s="89"/>
    </row>
    <row r="383" spans="3:53"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89"/>
      <c r="AX383" s="89"/>
      <c r="AY383" s="89"/>
      <c r="AZ383" s="89"/>
      <c r="BA383" s="89"/>
    </row>
    <row r="384" spans="3:53"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89"/>
      <c r="AX384" s="89"/>
      <c r="AY384" s="89"/>
      <c r="AZ384" s="89"/>
      <c r="BA384" s="89"/>
    </row>
    <row r="385" spans="3:53"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89"/>
      <c r="AX385" s="89"/>
      <c r="AY385" s="89"/>
      <c r="AZ385" s="89"/>
      <c r="BA385" s="89"/>
    </row>
    <row r="386" spans="3:53"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89"/>
      <c r="AX386" s="89"/>
      <c r="AY386" s="89"/>
      <c r="AZ386" s="89"/>
      <c r="BA386" s="89"/>
    </row>
    <row r="387" spans="3:53"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89"/>
      <c r="AX387" s="89"/>
      <c r="AY387" s="89"/>
      <c r="AZ387" s="89"/>
      <c r="BA387" s="89"/>
    </row>
    <row r="388" spans="3:53"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89"/>
      <c r="AX388" s="89"/>
      <c r="AY388" s="89"/>
      <c r="AZ388" s="89"/>
      <c r="BA388" s="89"/>
    </row>
    <row r="389" spans="3:53"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89"/>
      <c r="AX389" s="89"/>
      <c r="AY389" s="89"/>
      <c r="AZ389" s="89"/>
      <c r="BA389" s="89"/>
    </row>
    <row r="390" spans="3:53"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89"/>
      <c r="AZ390" s="89"/>
      <c r="BA390" s="89"/>
    </row>
    <row r="391" spans="3:53"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89"/>
      <c r="AZ391" s="89"/>
      <c r="BA391" s="89"/>
    </row>
    <row r="392" spans="3:53"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89"/>
      <c r="AZ392" s="89"/>
      <c r="BA392" s="89"/>
    </row>
    <row r="393" spans="3:53"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  <c r="AV393" s="89"/>
      <c r="AW393" s="89"/>
      <c r="AX393" s="89"/>
      <c r="AY393" s="89"/>
      <c r="AZ393" s="89"/>
      <c r="BA393" s="89"/>
    </row>
    <row r="394" spans="3:53"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89"/>
      <c r="AX394" s="89"/>
      <c r="AY394" s="89"/>
      <c r="AZ394" s="89"/>
      <c r="BA394" s="89"/>
    </row>
    <row r="395" spans="3:53"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89"/>
      <c r="AX395" s="89"/>
      <c r="AY395" s="89"/>
      <c r="AZ395" s="89"/>
      <c r="BA395" s="89"/>
    </row>
    <row r="396" spans="3:53"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89"/>
      <c r="AX396" s="89"/>
      <c r="AY396" s="89"/>
      <c r="AZ396" s="89"/>
      <c r="BA396" s="89"/>
    </row>
    <row r="397" spans="3:53"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89"/>
      <c r="AX397" s="89"/>
      <c r="AY397" s="89"/>
      <c r="AZ397" s="89"/>
      <c r="BA397" s="89"/>
    </row>
    <row r="398" spans="3:53"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89"/>
      <c r="AX398" s="89"/>
      <c r="AY398" s="89"/>
      <c r="AZ398" s="89"/>
      <c r="BA398" s="89"/>
    </row>
    <row r="399" spans="3:53"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89"/>
      <c r="AX399" s="89"/>
      <c r="AY399" s="89"/>
      <c r="AZ399" s="89"/>
      <c r="BA399" s="89"/>
    </row>
    <row r="400" spans="3:53"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89"/>
      <c r="AX400" s="89"/>
      <c r="AY400" s="89"/>
      <c r="AZ400" s="89"/>
      <c r="BA400" s="89"/>
    </row>
    <row r="401" spans="3:53"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89"/>
      <c r="AX401" s="89"/>
      <c r="AY401" s="89"/>
      <c r="AZ401" s="89"/>
      <c r="BA401" s="89"/>
    </row>
    <row r="402" spans="3:53"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89"/>
      <c r="AX402" s="89"/>
      <c r="AY402" s="89"/>
      <c r="AZ402" s="89"/>
      <c r="BA402" s="89"/>
    </row>
    <row r="403" spans="3:53"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89"/>
      <c r="AX403" s="89"/>
      <c r="AY403" s="89"/>
      <c r="AZ403" s="89"/>
      <c r="BA403" s="89"/>
    </row>
    <row r="404" spans="3:53"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89"/>
      <c r="AX404" s="89"/>
      <c r="AY404" s="89"/>
      <c r="AZ404" s="89"/>
      <c r="BA404" s="89"/>
    </row>
    <row r="405" spans="3:53"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89"/>
      <c r="AX405" s="89"/>
      <c r="AY405" s="89"/>
      <c r="AZ405" s="89"/>
      <c r="BA405" s="89"/>
    </row>
    <row r="406" spans="3:53"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89"/>
      <c r="AX406" s="89"/>
      <c r="AY406" s="89"/>
      <c r="AZ406" s="89"/>
      <c r="BA406" s="89"/>
    </row>
    <row r="407" spans="3:53"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89"/>
      <c r="AX407" s="89"/>
      <c r="AY407" s="89"/>
      <c r="AZ407" s="89"/>
      <c r="BA407" s="89"/>
    </row>
    <row r="408" spans="3:53"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89"/>
      <c r="AX408" s="89"/>
      <c r="AY408" s="89"/>
      <c r="AZ408" s="89"/>
      <c r="BA408" s="89"/>
    </row>
    <row r="409" spans="3:53"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89"/>
      <c r="AX409" s="89"/>
      <c r="AY409" s="89"/>
      <c r="AZ409" s="89"/>
      <c r="BA409" s="89"/>
    </row>
    <row r="410" spans="3:53"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89"/>
      <c r="AX410" s="89"/>
      <c r="AY410" s="89"/>
      <c r="AZ410" s="89"/>
      <c r="BA410" s="89"/>
    </row>
    <row r="411" spans="3:53"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89"/>
      <c r="AX411" s="89"/>
      <c r="AY411" s="89"/>
      <c r="AZ411" s="89"/>
      <c r="BA411" s="89"/>
    </row>
    <row r="412" spans="3:53"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89"/>
      <c r="AX412" s="89"/>
      <c r="AY412" s="89"/>
      <c r="AZ412" s="89"/>
      <c r="BA412" s="89"/>
    </row>
    <row r="413" spans="3:53"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89"/>
      <c r="AX413" s="89"/>
      <c r="AY413" s="89"/>
      <c r="AZ413" s="89"/>
      <c r="BA413" s="89"/>
    </row>
    <row r="414" spans="3:53"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89"/>
      <c r="AX414" s="89"/>
      <c r="AY414" s="89"/>
      <c r="AZ414" s="89"/>
      <c r="BA414" s="89"/>
    </row>
    <row r="415" spans="3:53"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  <c r="BA415" s="89"/>
    </row>
    <row r="416" spans="3:53"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89"/>
      <c r="AX416" s="89"/>
      <c r="AY416" s="89"/>
      <c r="AZ416" s="89"/>
      <c r="BA416" s="89"/>
    </row>
    <row r="417" spans="3:53"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  <c r="BA417" s="89"/>
    </row>
    <row r="418" spans="3:53"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89"/>
      <c r="AX418" s="89"/>
      <c r="AY418" s="89"/>
      <c r="AZ418" s="89"/>
      <c r="BA418" s="89"/>
    </row>
    <row r="419" spans="3:53"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  <c r="BA419" s="89"/>
    </row>
    <row r="420" spans="3:53"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89"/>
      <c r="AX420" s="89"/>
      <c r="AY420" s="89"/>
      <c r="AZ420" s="89"/>
      <c r="BA420" s="89"/>
    </row>
    <row r="421" spans="3:53"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89"/>
      <c r="AX421" s="89"/>
      <c r="AY421" s="89"/>
      <c r="AZ421" s="89"/>
      <c r="BA421" s="89"/>
    </row>
    <row r="422" spans="3:53"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89"/>
      <c r="AX422" s="89"/>
      <c r="AY422" s="89"/>
      <c r="AZ422" s="89"/>
      <c r="BA422" s="89"/>
    </row>
    <row r="423" spans="3:53"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89"/>
      <c r="AX423" s="89"/>
      <c r="AY423" s="89"/>
      <c r="AZ423" s="89"/>
      <c r="BA423" s="89"/>
    </row>
    <row r="424" spans="3:53"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89"/>
      <c r="AX424" s="89"/>
      <c r="AY424" s="89"/>
      <c r="AZ424" s="89"/>
      <c r="BA424" s="89"/>
    </row>
    <row r="425" spans="3:53"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89"/>
      <c r="AX425" s="89"/>
      <c r="AY425" s="89"/>
      <c r="AZ425" s="89"/>
      <c r="BA425" s="89"/>
    </row>
    <row r="426" spans="3:53"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89"/>
      <c r="AX426" s="89"/>
      <c r="AY426" s="89"/>
      <c r="AZ426" s="89"/>
      <c r="BA426" s="89"/>
    </row>
    <row r="427" spans="3:53"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89"/>
      <c r="AX427" s="89"/>
      <c r="AY427" s="89"/>
      <c r="AZ427" s="89"/>
      <c r="BA427" s="89"/>
    </row>
    <row r="428" spans="3:53"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89"/>
      <c r="AX428" s="89"/>
      <c r="AY428" s="89"/>
      <c r="AZ428" s="89"/>
      <c r="BA428" s="89"/>
    </row>
    <row r="429" spans="3:53"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89"/>
      <c r="AX429" s="89"/>
      <c r="AY429" s="89"/>
      <c r="AZ429" s="89"/>
      <c r="BA429" s="89"/>
    </row>
    <row r="430" spans="3:53"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89"/>
      <c r="AX430" s="89"/>
      <c r="AY430" s="89"/>
      <c r="AZ430" s="89"/>
      <c r="BA430" s="89"/>
    </row>
    <row r="431" spans="3:53"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89"/>
      <c r="AX431" s="89"/>
      <c r="AY431" s="89"/>
      <c r="AZ431" s="89"/>
      <c r="BA431" s="89"/>
    </row>
    <row r="432" spans="3:53"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89"/>
      <c r="AX432" s="89"/>
      <c r="AY432" s="89"/>
      <c r="AZ432" s="89"/>
      <c r="BA432" s="89"/>
    </row>
    <row r="433" spans="3:53"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89"/>
      <c r="AX433" s="89"/>
      <c r="AY433" s="89"/>
      <c r="AZ433" s="89"/>
      <c r="BA433" s="89"/>
    </row>
    <row r="434" spans="3:53"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89"/>
      <c r="AX434" s="89"/>
      <c r="AY434" s="89"/>
      <c r="AZ434" s="89"/>
      <c r="BA434" s="89"/>
    </row>
    <row r="435" spans="3:53"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89"/>
      <c r="AX435" s="89"/>
      <c r="AY435" s="89"/>
      <c r="AZ435" s="89"/>
      <c r="BA435" s="89"/>
    </row>
    <row r="436" spans="3:53"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89"/>
      <c r="AX436" s="89"/>
      <c r="AY436" s="89"/>
      <c r="AZ436" s="89"/>
      <c r="BA436" s="89"/>
    </row>
    <row r="437" spans="3:53"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89"/>
      <c r="AX437" s="89"/>
      <c r="AY437" s="89"/>
      <c r="AZ437" s="89"/>
      <c r="BA437" s="89"/>
    </row>
    <row r="438" spans="3:53"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89"/>
      <c r="AX438" s="89"/>
      <c r="AY438" s="89"/>
      <c r="AZ438" s="89"/>
      <c r="BA438" s="89"/>
    </row>
    <row r="439" spans="3:53"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89"/>
      <c r="AX439" s="89"/>
      <c r="AY439" s="89"/>
      <c r="AZ439" s="89"/>
      <c r="BA439" s="89"/>
    </row>
    <row r="440" spans="3:53"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89"/>
      <c r="AX440" s="89"/>
      <c r="AY440" s="89"/>
      <c r="AZ440" s="89"/>
      <c r="BA440" s="89"/>
    </row>
    <row r="441" spans="3:53"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89"/>
      <c r="AX441" s="89"/>
      <c r="AY441" s="89"/>
      <c r="AZ441" s="89"/>
      <c r="BA441" s="89"/>
    </row>
    <row r="442" spans="3:53"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89"/>
      <c r="AX442" s="89"/>
      <c r="AY442" s="89"/>
      <c r="AZ442" s="89"/>
      <c r="BA442" s="89"/>
    </row>
    <row r="443" spans="3:53"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89"/>
      <c r="AX443" s="89"/>
      <c r="AY443" s="89"/>
      <c r="AZ443" s="89"/>
      <c r="BA443" s="89"/>
    </row>
    <row r="444" spans="3:53"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89"/>
      <c r="AX444" s="89"/>
      <c r="AY444" s="89"/>
      <c r="AZ444" s="89"/>
      <c r="BA444" s="89"/>
    </row>
    <row r="445" spans="3:53"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89"/>
      <c r="AX445" s="89"/>
      <c r="AY445" s="89"/>
      <c r="AZ445" s="89"/>
      <c r="BA445" s="89"/>
    </row>
    <row r="446" spans="3:53"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89"/>
      <c r="AX446" s="89"/>
      <c r="AY446" s="89"/>
      <c r="AZ446" s="89"/>
      <c r="BA446" s="89"/>
    </row>
    <row r="447" spans="3:53"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89"/>
      <c r="AX447" s="89"/>
      <c r="AY447" s="89"/>
      <c r="AZ447" s="89"/>
      <c r="BA447" s="89"/>
    </row>
    <row r="448" spans="3:53"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89"/>
      <c r="AX448" s="89"/>
      <c r="AY448" s="89"/>
      <c r="AZ448" s="89"/>
      <c r="BA448" s="89"/>
    </row>
    <row r="449" spans="3:53"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89"/>
      <c r="AX449" s="89"/>
      <c r="AY449" s="89"/>
      <c r="AZ449" s="89"/>
      <c r="BA449" s="89"/>
    </row>
    <row r="450" spans="3:53"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89"/>
      <c r="AX450" s="89"/>
      <c r="AY450" s="89"/>
      <c r="AZ450" s="89"/>
      <c r="BA450" s="89"/>
    </row>
    <row r="451" spans="3:53"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89"/>
      <c r="AX451" s="89"/>
      <c r="AY451" s="89"/>
      <c r="AZ451" s="89"/>
      <c r="BA451" s="89"/>
    </row>
    <row r="452" spans="3:53"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89"/>
      <c r="AX452" s="89"/>
      <c r="AY452" s="89"/>
      <c r="AZ452" s="89"/>
      <c r="BA452" s="89"/>
    </row>
    <row r="453" spans="3:53"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  <c r="BA453" s="89"/>
    </row>
    <row r="454" spans="3:53"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89"/>
      <c r="AX454" s="89"/>
      <c r="AY454" s="89"/>
      <c r="AZ454" s="89"/>
      <c r="BA454" s="89"/>
    </row>
    <row r="455" spans="3:53"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  <c r="BA455" s="89"/>
    </row>
    <row r="456" spans="3:53"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89"/>
      <c r="AX456" s="89"/>
      <c r="AY456" s="89"/>
      <c r="AZ456" s="89"/>
      <c r="BA456" s="89"/>
    </row>
    <row r="457" spans="3:53"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  <c r="BA457" s="89"/>
    </row>
    <row r="458" spans="3:53"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89"/>
      <c r="AX458" s="89"/>
      <c r="AY458" s="89"/>
      <c r="AZ458" s="89"/>
      <c r="BA458" s="89"/>
    </row>
    <row r="459" spans="3:53"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89"/>
      <c r="AX459" s="89"/>
      <c r="AY459" s="89"/>
      <c r="AZ459" s="89"/>
      <c r="BA459" s="89"/>
    </row>
    <row r="460" spans="3:53"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89"/>
      <c r="AX460" s="89"/>
      <c r="AY460" s="89"/>
      <c r="AZ460" s="89"/>
      <c r="BA460" s="89"/>
    </row>
    <row r="461" spans="3:53"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89"/>
      <c r="AX461" s="89"/>
      <c r="AY461" s="89"/>
      <c r="AZ461" s="89"/>
      <c r="BA461" s="89"/>
    </row>
    <row r="462" spans="3:53"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89"/>
      <c r="AX462" s="89"/>
      <c r="AY462" s="89"/>
      <c r="AZ462" s="89"/>
      <c r="BA462" s="89"/>
    </row>
    <row r="463" spans="3:53"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89"/>
      <c r="AX463" s="89"/>
      <c r="AY463" s="89"/>
      <c r="AZ463" s="89"/>
      <c r="BA463" s="89"/>
    </row>
    <row r="464" spans="3:53"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89"/>
      <c r="AX464" s="89"/>
      <c r="AY464" s="89"/>
      <c r="AZ464" s="89"/>
      <c r="BA464" s="89"/>
    </row>
    <row r="465" spans="3:53"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89"/>
      <c r="AX465" s="89"/>
      <c r="AY465" s="89"/>
      <c r="AZ465" s="89"/>
      <c r="BA465" s="89"/>
    </row>
    <row r="466" spans="3:53"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89"/>
      <c r="AX466" s="89"/>
      <c r="AY466" s="89"/>
      <c r="AZ466" s="89"/>
      <c r="BA466" s="89"/>
    </row>
    <row r="467" spans="3:53"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89"/>
      <c r="AX467" s="89"/>
      <c r="AY467" s="89"/>
      <c r="AZ467" s="89"/>
      <c r="BA467" s="89"/>
    </row>
    <row r="468" spans="3:53"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89"/>
      <c r="AX468" s="89"/>
      <c r="AY468" s="89"/>
      <c r="AZ468" s="89"/>
      <c r="BA468" s="89"/>
    </row>
    <row r="469" spans="3:53"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89"/>
      <c r="AX469" s="89"/>
      <c r="AY469" s="89"/>
      <c r="AZ469" s="89"/>
      <c r="BA469" s="89"/>
    </row>
    <row r="470" spans="3:53"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89"/>
      <c r="AX470" s="89"/>
      <c r="AY470" s="89"/>
      <c r="AZ470" s="89"/>
      <c r="BA470" s="89"/>
    </row>
    <row r="471" spans="3:53"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89"/>
      <c r="AX471" s="89"/>
      <c r="AY471" s="89"/>
      <c r="AZ471" s="89"/>
      <c r="BA471" s="89"/>
    </row>
    <row r="472" spans="3:53"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89"/>
      <c r="AX472" s="89"/>
      <c r="AY472" s="89"/>
      <c r="AZ472" s="89"/>
      <c r="BA472" s="89"/>
    </row>
    <row r="473" spans="3:53"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89"/>
      <c r="AX473" s="89"/>
      <c r="AY473" s="89"/>
      <c r="AZ473" s="89"/>
      <c r="BA473" s="89"/>
    </row>
    <row r="474" spans="3:53"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89"/>
      <c r="AX474" s="89"/>
      <c r="AY474" s="89"/>
      <c r="AZ474" s="89"/>
      <c r="BA474" s="89"/>
    </row>
    <row r="475" spans="3:53"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89"/>
      <c r="AX475" s="89"/>
      <c r="AY475" s="89"/>
      <c r="AZ475" s="89"/>
      <c r="BA475" s="89"/>
    </row>
    <row r="476" spans="3:53"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89"/>
      <c r="AX476" s="89"/>
      <c r="AY476" s="89"/>
      <c r="AZ476" s="89"/>
      <c r="BA476" s="89"/>
    </row>
    <row r="477" spans="3:53"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89"/>
      <c r="AX477" s="89"/>
      <c r="AY477" s="89"/>
      <c r="AZ477" s="89"/>
      <c r="BA477" s="89"/>
    </row>
    <row r="478" spans="3:53"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89"/>
      <c r="AX478" s="89"/>
      <c r="AY478" s="89"/>
      <c r="AZ478" s="89"/>
      <c r="BA478" s="89"/>
    </row>
    <row r="479" spans="3:53"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89"/>
      <c r="AX479" s="89"/>
      <c r="AY479" s="89"/>
      <c r="AZ479" s="89"/>
      <c r="BA479" s="89"/>
    </row>
    <row r="480" spans="3:53"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89"/>
      <c r="AX480" s="89"/>
      <c r="AY480" s="89"/>
      <c r="AZ480" s="89"/>
      <c r="BA480" s="89"/>
    </row>
    <row r="481" spans="3:53"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89"/>
      <c r="AX481" s="89"/>
      <c r="AY481" s="89"/>
      <c r="AZ481" s="89"/>
      <c r="BA481" s="89"/>
    </row>
    <row r="482" spans="3:53"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89"/>
      <c r="AX482" s="89"/>
      <c r="AY482" s="89"/>
      <c r="AZ482" s="89"/>
      <c r="BA482" s="89"/>
    </row>
    <row r="483" spans="3:53"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89"/>
      <c r="AX483" s="89"/>
      <c r="AY483" s="89"/>
      <c r="AZ483" s="89"/>
      <c r="BA483" s="89"/>
    </row>
    <row r="484" spans="3:53"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89"/>
      <c r="AX484" s="89"/>
      <c r="AY484" s="89"/>
      <c r="AZ484" s="89"/>
      <c r="BA484" s="89"/>
    </row>
    <row r="485" spans="3:53"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89"/>
      <c r="AX485" s="89"/>
      <c r="AY485" s="89"/>
      <c r="AZ485" s="89"/>
      <c r="BA485" s="89"/>
    </row>
    <row r="486" spans="3:53"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89"/>
      <c r="AX486" s="89"/>
      <c r="AY486" s="89"/>
      <c r="AZ486" s="89"/>
      <c r="BA486" s="89"/>
    </row>
    <row r="487" spans="3:53"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89"/>
      <c r="AX487" s="89"/>
      <c r="AY487" s="89"/>
      <c r="AZ487" s="89"/>
      <c r="BA487" s="89"/>
    </row>
    <row r="488" spans="3:53"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89"/>
      <c r="AX488" s="89"/>
      <c r="AY488" s="89"/>
      <c r="AZ488" s="89"/>
      <c r="BA488" s="89"/>
    </row>
    <row r="489" spans="3:53"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  <c r="AX489" s="89"/>
      <c r="AY489" s="89"/>
      <c r="AZ489" s="89"/>
      <c r="BA489" s="89"/>
    </row>
    <row r="490" spans="3:53"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  <c r="AX490" s="89"/>
      <c r="AY490" s="89"/>
      <c r="AZ490" s="89"/>
      <c r="BA490" s="89"/>
    </row>
    <row r="491" spans="3:53"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89"/>
      <c r="AX491" s="89"/>
      <c r="AY491" s="89"/>
      <c r="AZ491" s="89"/>
      <c r="BA491" s="89"/>
    </row>
    <row r="492" spans="3:53"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89"/>
      <c r="AX492" s="89"/>
      <c r="AY492" s="89"/>
      <c r="AZ492" s="89"/>
      <c r="BA492" s="89"/>
    </row>
    <row r="493" spans="3:53"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</row>
    <row r="494" spans="3:53"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89"/>
      <c r="AX494" s="89"/>
      <c r="AY494" s="89"/>
      <c r="AZ494" s="89"/>
      <c r="BA494" s="89"/>
    </row>
    <row r="495" spans="3:53"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89"/>
      <c r="AX495" s="89"/>
      <c r="AY495" s="89"/>
      <c r="AZ495" s="89"/>
      <c r="BA495" s="89"/>
    </row>
    <row r="496" spans="3:53"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  <c r="BA496" s="89"/>
    </row>
    <row r="497" spans="3:53"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89"/>
      <c r="AX497" s="89"/>
      <c r="AY497" s="89"/>
      <c r="AZ497" s="89"/>
      <c r="BA497" s="89"/>
    </row>
    <row r="498" spans="3:53"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  <c r="BA498" s="89"/>
    </row>
    <row r="499" spans="3:53"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89"/>
      <c r="AX499" s="89"/>
      <c r="AY499" s="89"/>
      <c r="AZ499" s="89"/>
      <c r="BA499" s="89"/>
    </row>
    <row r="500" spans="3:53"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  <c r="BA500" s="89"/>
    </row>
    <row r="501" spans="3:53"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89"/>
      <c r="AX501" s="89"/>
      <c r="AY501" s="89"/>
      <c r="AZ501" s="89"/>
      <c r="BA501" s="89"/>
    </row>
    <row r="502" spans="3:53"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89"/>
      <c r="AX502" s="89"/>
      <c r="AY502" s="89"/>
      <c r="AZ502" s="89"/>
      <c r="BA502" s="89"/>
    </row>
    <row r="503" spans="3:53"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89"/>
      <c r="AX503" s="89"/>
      <c r="AY503" s="89"/>
      <c r="AZ503" s="89"/>
      <c r="BA503" s="89"/>
    </row>
    <row r="504" spans="3:53"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89"/>
      <c r="AX504" s="89"/>
      <c r="AY504" s="89"/>
      <c r="AZ504" s="89"/>
      <c r="BA504" s="89"/>
    </row>
    <row r="505" spans="3:53"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89"/>
      <c r="AX505" s="89"/>
      <c r="AY505" s="89"/>
      <c r="AZ505" s="89"/>
      <c r="BA505" s="89"/>
    </row>
    <row r="506" spans="3:53"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89"/>
      <c r="AX506" s="89"/>
      <c r="AY506" s="89"/>
      <c r="AZ506" s="89"/>
      <c r="BA506" s="89"/>
    </row>
    <row r="507" spans="3:53"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89"/>
      <c r="AX507" s="89"/>
      <c r="AY507" s="89"/>
      <c r="AZ507" s="89"/>
      <c r="BA507" s="89"/>
    </row>
    <row r="508" spans="3:53"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89"/>
      <c r="AX508" s="89"/>
      <c r="AY508" s="89"/>
      <c r="AZ508" s="89"/>
      <c r="BA508" s="89"/>
    </row>
    <row r="509" spans="3:53"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89"/>
      <c r="AX509" s="89"/>
      <c r="AY509" s="89"/>
      <c r="AZ509" s="89"/>
      <c r="BA509" s="89"/>
    </row>
    <row r="510" spans="3:53"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89"/>
      <c r="AX510" s="89"/>
      <c r="AY510" s="89"/>
      <c r="AZ510" s="89"/>
      <c r="BA510" s="89"/>
    </row>
    <row r="511" spans="3:53"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89"/>
      <c r="AX511" s="89"/>
      <c r="AY511" s="89"/>
      <c r="AZ511" s="89"/>
      <c r="BA511" s="89"/>
    </row>
    <row r="512" spans="3:53"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89"/>
      <c r="AX512" s="89"/>
      <c r="AY512" s="89"/>
      <c r="AZ512" s="89"/>
      <c r="BA512" s="89"/>
    </row>
    <row r="513" spans="3:53"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89"/>
      <c r="AX513" s="89"/>
      <c r="AY513" s="89"/>
      <c r="AZ513" s="89"/>
      <c r="BA513" s="89"/>
    </row>
    <row r="514" spans="3:53"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89"/>
      <c r="AX514" s="89"/>
      <c r="AY514" s="89"/>
      <c r="AZ514" s="89"/>
      <c r="BA514" s="89"/>
    </row>
    <row r="515" spans="3:53"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89"/>
      <c r="AX515" s="89"/>
      <c r="AY515" s="89"/>
      <c r="AZ515" s="89"/>
      <c r="BA515" s="89"/>
    </row>
    <row r="516" spans="3:53"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89"/>
      <c r="AX516" s="89"/>
      <c r="AY516" s="89"/>
      <c r="AZ516" s="89"/>
      <c r="BA516" s="89"/>
    </row>
    <row r="517" spans="3:53"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89"/>
      <c r="AX517" s="89"/>
      <c r="AY517" s="89"/>
      <c r="AZ517" s="89"/>
      <c r="BA517" s="89"/>
    </row>
    <row r="518" spans="3:53"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89"/>
      <c r="AX518" s="89"/>
      <c r="AY518" s="89"/>
      <c r="AZ518" s="89"/>
      <c r="BA518" s="89"/>
    </row>
    <row r="519" spans="3:53"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89"/>
      <c r="AX519" s="89"/>
      <c r="AY519" s="89"/>
      <c r="AZ519" s="89"/>
      <c r="BA519" s="89"/>
    </row>
    <row r="520" spans="3:53"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89"/>
      <c r="AX520" s="89"/>
      <c r="AY520" s="89"/>
      <c r="AZ520" s="89"/>
      <c r="BA520" s="89"/>
    </row>
    <row r="521" spans="3:53"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89"/>
      <c r="AX521" s="89"/>
      <c r="AY521" s="89"/>
      <c r="AZ521" s="89"/>
      <c r="BA521" s="89"/>
    </row>
    <row r="522" spans="3:53"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89"/>
      <c r="AX522" s="89"/>
      <c r="AY522" s="89"/>
      <c r="AZ522" s="89"/>
      <c r="BA522" s="89"/>
    </row>
    <row r="523" spans="3:53"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89"/>
      <c r="AX523" s="89"/>
      <c r="AY523" s="89"/>
      <c r="AZ523" s="89"/>
      <c r="BA523" s="89"/>
    </row>
    <row r="524" spans="3:53"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89"/>
      <c r="AX524" s="89"/>
      <c r="AY524" s="89"/>
      <c r="AZ524" s="89"/>
      <c r="BA524" s="89"/>
    </row>
    <row r="525" spans="3:53"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89"/>
      <c r="AX525" s="89"/>
      <c r="AY525" s="89"/>
      <c r="AZ525" s="89"/>
      <c r="BA525" s="89"/>
    </row>
    <row r="526" spans="3:53"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89"/>
      <c r="AX526" s="89"/>
      <c r="AY526" s="89"/>
      <c r="AZ526" s="89"/>
      <c r="BA526" s="89"/>
    </row>
    <row r="527" spans="3:53"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89"/>
      <c r="AX527" s="89"/>
      <c r="AY527" s="89"/>
      <c r="AZ527" s="89"/>
      <c r="BA527" s="89"/>
    </row>
    <row r="528" spans="3:53"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89"/>
      <c r="AX528" s="89"/>
      <c r="AY528" s="89"/>
      <c r="AZ528" s="89"/>
      <c r="BA528" s="89"/>
    </row>
    <row r="529" spans="3:53"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89"/>
      <c r="AX529" s="89"/>
      <c r="AY529" s="89"/>
      <c r="AZ529" s="89"/>
      <c r="BA529" s="89"/>
    </row>
    <row r="530" spans="3:53"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89"/>
      <c r="AX530" s="89"/>
      <c r="AY530" s="89"/>
      <c r="AZ530" s="89"/>
      <c r="BA530" s="89"/>
    </row>
    <row r="531" spans="3:53"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89"/>
      <c r="AX531" s="89"/>
      <c r="AY531" s="89"/>
      <c r="AZ531" s="89"/>
      <c r="BA531" s="89"/>
    </row>
    <row r="532" spans="3:53"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89"/>
      <c r="AX532" s="89"/>
      <c r="AY532" s="89"/>
      <c r="AZ532" s="89"/>
      <c r="BA532" s="89"/>
    </row>
    <row r="533" spans="3:53"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89"/>
      <c r="AX533" s="89"/>
      <c r="AY533" s="89"/>
      <c r="AZ533" s="89"/>
      <c r="BA533" s="89"/>
    </row>
    <row r="534" spans="3:53"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  <c r="BA534" s="89"/>
    </row>
    <row r="535" spans="3:53"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89"/>
      <c r="AX535" s="89"/>
      <c r="AY535" s="89"/>
      <c r="AZ535" s="89"/>
      <c r="BA535" s="89"/>
    </row>
    <row r="536" spans="3:53"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  <c r="BA536" s="89"/>
    </row>
    <row r="537" spans="3:53"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89"/>
      <c r="AX537" s="89"/>
      <c r="AY537" s="89"/>
      <c r="AZ537" s="89"/>
      <c r="BA537" s="89"/>
    </row>
    <row r="538" spans="3:53"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  <c r="BA538" s="89"/>
    </row>
    <row r="539" spans="3:53"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89"/>
      <c r="AX539" s="89"/>
      <c r="AY539" s="89"/>
      <c r="AZ539" s="89"/>
      <c r="BA539" s="89"/>
    </row>
    <row r="540" spans="3:53"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89"/>
      <c r="AX540" s="89"/>
      <c r="AY540" s="89"/>
      <c r="AZ540" s="89"/>
      <c r="BA540" s="89"/>
    </row>
    <row r="541" spans="3:53"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89"/>
      <c r="AX541" s="89"/>
      <c r="AY541" s="89"/>
      <c r="AZ541" s="89"/>
      <c r="BA541" s="89"/>
    </row>
    <row r="542" spans="3:53"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89"/>
      <c r="AX542" s="89"/>
      <c r="AY542" s="89"/>
      <c r="AZ542" s="89"/>
      <c r="BA542" s="89"/>
    </row>
    <row r="543" spans="3:53"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89"/>
      <c r="AX543" s="89"/>
      <c r="AY543" s="89"/>
      <c r="AZ543" s="89"/>
      <c r="BA543" s="89"/>
    </row>
    <row r="544" spans="3:53"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89"/>
      <c r="AX544" s="89"/>
      <c r="AY544" s="89"/>
      <c r="AZ544" s="89"/>
      <c r="BA544" s="89"/>
    </row>
    <row r="545" spans="3:53"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89"/>
      <c r="AX545" s="89"/>
      <c r="AY545" s="89"/>
      <c r="AZ545" s="89"/>
      <c r="BA545" s="89"/>
    </row>
    <row r="546" spans="3:53"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89"/>
      <c r="AX546" s="89"/>
      <c r="AY546" s="89"/>
      <c r="AZ546" s="89"/>
      <c r="BA546" s="89"/>
    </row>
    <row r="547" spans="3:53"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89"/>
      <c r="AX547" s="89"/>
      <c r="AY547" s="89"/>
      <c r="AZ547" s="89"/>
      <c r="BA547" s="89"/>
    </row>
    <row r="548" spans="3:53"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89"/>
      <c r="AX548" s="89"/>
      <c r="AY548" s="89"/>
      <c r="AZ548" s="89"/>
      <c r="BA548" s="89"/>
    </row>
    <row r="549" spans="3:53"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89"/>
      <c r="AX549" s="89"/>
      <c r="AY549" s="89"/>
      <c r="AZ549" s="89"/>
      <c r="BA549" s="89"/>
    </row>
    <row r="550" spans="3:53"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89"/>
      <c r="AX550" s="89"/>
      <c r="AY550" s="89"/>
      <c r="AZ550" s="89"/>
      <c r="BA550" s="89"/>
    </row>
    <row r="551" spans="3:53"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89"/>
      <c r="AX551" s="89"/>
      <c r="AY551" s="89"/>
      <c r="AZ551" s="89"/>
      <c r="BA551" s="89"/>
    </row>
    <row r="552" spans="3:53"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89"/>
      <c r="AX552" s="89"/>
      <c r="AY552" s="89"/>
      <c r="AZ552" s="89"/>
      <c r="BA552" s="89"/>
    </row>
    <row r="553" spans="3:53"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89"/>
      <c r="AX553" s="89"/>
      <c r="AY553" s="89"/>
      <c r="AZ553" s="89"/>
      <c r="BA553" s="89"/>
    </row>
    <row r="554" spans="3:53"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89"/>
      <c r="AX554" s="89"/>
      <c r="AY554" s="89"/>
      <c r="AZ554" s="89"/>
      <c r="BA554" s="89"/>
    </row>
    <row r="555" spans="3:53"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89"/>
      <c r="AX555" s="89"/>
      <c r="AY555" s="89"/>
      <c r="AZ555" s="89"/>
      <c r="BA555" s="89"/>
    </row>
    <row r="556" spans="3:53"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89"/>
      <c r="AX556" s="89"/>
      <c r="AY556" s="89"/>
      <c r="AZ556" s="89"/>
      <c r="BA556" s="89"/>
    </row>
    <row r="557" spans="3:53"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89"/>
      <c r="AX557" s="89"/>
      <c r="AY557" s="89"/>
      <c r="AZ557" s="89"/>
      <c r="BA557" s="89"/>
    </row>
    <row r="558" spans="3:53"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89"/>
      <c r="AX558" s="89"/>
      <c r="AY558" s="89"/>
      <c r="AZ558" s="89"/>
      <c r="BA558" s="89"/>
    </row>
    <row r="559" spans="3:53"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89"/>
      <c r="AX559" s="89"/>
      <c r="AY559" s="89"/>
      <c r="AZ559" s="89"/>
      <c r="BA559" s="89"/>
    </row>
    <row r="560" spans="3:53"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89"/>
      <c r="AX560" s="89"/>
      <c r="AY560" s="89"/>
      <c r="AZ560" s="89"/>
      <c r="BA560" s="89"/>
    </row>
    <row r="561" spans="3:53"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89"/>
      <c r="AX561" s="89"/>
      <c r="AY561" s="89"/>
      <c r="AZ561" s="89"/>
      <c r="BA561" s="89"/>
    </row>
    <row r="562" spans="3:53"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89"/>
      <c r="AX562" s="89"/>
      <c r="AY562" s="89"/>
      <c r="AZ562" s="89"/>
      <c r="BA562" s="89"/>
    </row>
    <row r="563" spans="3:53"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89"/>
      <c r="AX563" s="89"/>
      <c r="AY563" s="89"/>
      <c r="AZ563" s="89"/>
      <c r="BA563" s="89"/>
    </row>
    <row r="564" spans="3:53"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89"/>
      <c r="AX564" s="89"/>
      <c r="AY564" s="89"/>
      <c r="AZ564" s="89"/>
      <c r="BA564" s="89"/>
    </row>
    <row r="565" spans="3:53"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89"/>
      <c r="AX565" s="89"/>
      <c r="AY565" s="89"/>
      <c r="AZ565" s="89"/>
      <c r="BA565" s="89"/>
    </row>
    <row r="566" spans="3:53"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89"/>
      <c r="AX566" s="89"/>
      <c r="AY566" s="89"/>
      <c r="AZ566" s="89"/>
      <c r="BA566" s="89"/>
    </row>
    <row r="567" spans="3:53"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89"/>
      <c r="AX567" s="89"/>
      <c r="AY567" s="89"/>
      <c r="AZ567" s="89"/>
      <c r="BA567" s="89"/>
    </row>
    <row r="568" spans="3:53"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89"/>
      <c r="AX568" s="89"/>
      <c r="AY568" s="89"/>
      <c r="AZ568" s="89"/>
      <c r="BA568" s="89"/>
    </row>
    <row r="569" spans="3:53"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89"/>
      <c r="AX569" s="89"/>
      <c r="AY569" s="89"/>
      <c r="AZ569" s="89"/>
      <c r="BA569" s="89"/>
    </row>
    <row r="570" spans="3:53"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89"/>
      <c r="AX570" s="89"/>
      <c r="AY570" s="89"/>
      <c r="AZ570" s="89"/>
      <c r="BA570" s="89"/>
    </row>
    <row r="571" spans="3:53"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89"/>
      <c r="AX571" s="89"/>
      <c r="AY571" s="89"/>
      <c r="AZ571" s="89"/>
      <c r="BA571" s="89"/>
    </row>
    <row r="572" spans="3:53"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89"/>
      <c r="AX572" s="89"/>
      <c r="AY572" s="89"/>
      <c r="AZ572" s="89"/>
      <c r="BA572" s="89"/>
    </row>
    <row r="573" spans="3:53"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89"/>
      <c r="AX573" s="89"/>
      <c r="AY573" s="89"/>
      <c r="AZ573" s="89"/>
      <c r="BA573" s="89"/>
    </row>
    <row r="574" spans="3:53"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  <c r="BA574" s="89"/>
    </row>
    <row r="575" spans="3:53"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  <c r="BA575" s="89"/>
    </row>
    <row r="576" spans="3:53"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89"/>
      <c r="AX576" s="89"/>
      <c r="AY576" s="89"/>
      <c r="AZ576" s="89"/>
      <c r="BA576" s="89"/>
    </row>
    <row r="577" spans="3:53"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  <c r="BA577" s="89"/>
    </row>
    <row r="578" spans="3:53"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  <c r="BA578" s="89"/>
    </row>
    <row r="579" spans="3:53"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  <c r="BA579" s="89"/>
    </row>
    <row r="580" spans="3:53"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89"/>
      <c r="AX580" s="89"/>
      <c r="AY580" s="89"/>
      <c r="AZ580" s="89"/>
      <c r="BA580" s="89"/>
    </row>
    <row r="581" spans="3:53"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  <c r="BA581" s="89"/>
    </row>
    <row r="582" spans="3:53"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  <c r="BA582" s="89"/>
    </row>
    <row r="583" spans="3:53"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  <c r="BA583" s="89"/>
    </row>
    <row r="584" spans="3:53"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89"/>
      <c r="AX584" s="89"/>
      <c r="AY584" s="89"/>
      <c r="AZ584" s="89"/>
      <c r="BA584" s="89"/>
    </row>
    <row r="585" spans="3:53"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89"/>
      <c r="AX585" s="89"/>
      <c r="AY585" s="89"/>
      <c r="AZ585" s="89"/>
      <c r="BA585" s="89"/>
    </row>
    <row r="586" spans="3:53"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89"/>
      <c r="AX586" s="89"/>
      <c r="AY586" s="89"/>
      <c r="AZ586" s="89"/>
      <c r="BA586" s="89"/>
    </row>
    <row r="587" spans="3:53"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89"/>
      <c r="AX587" s="89"/>
      <c r="AY587" s="89"/>
      <c r="AZ587" s="89"/>
      <c r="BA587" s="89"/>
    </row>
    <row r="588" spans="3:53"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89"/>
      <c r="AX588" s="89"/>
      <c r="AY588" s="89"/>
      <c r="AZ588" s="89"/>
      <c r="BA588" s="89"/>
    </row>
    <row r="589" spans="3:53"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89"/>
      <c r="AX589" s="89"/>
      <c r="AY589" s="89"/>
      <c r="AZ589" s="89"/>
      <c r="BA589" s="89"/>
    </row>
    <row r="590" spans="3:53"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89"/>
      <c r="AX590" s="89"/>
      <c r="AY590" s="89"/>
      <c r="AZ590" s="89"/>
      <c r="BA590" s="89"/>
    </row>
    <row r="591" spans="3:53"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89"/>
      <c r="AX591" s="89"/>
      <c r="AY591" s="89"/>
      <c r="AZ591" s="89"/>
      <c r="BA591" s="89"/>
    </row>
    <row r="592" spans="3:53"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89"/>
      <c r="AX592" s="89"/>
      <c r="AY592" s="89"/>
      <c r="AZ592" s="89"/>
      <c r="BA592" s="89"/>
    </row>
    <row r="593" spans="3:53"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89"/>
      <c r="AX593" s="89"/>
      <c r="AY593" s="89"/>
      <c r="AZ593" s="89"/>
      <c r="BA593" s="89"/>
    </row>
    <row r="594" spans="3:53"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89"/>
      <c r="AX594" s="89"/>
      <c r="AY594" s="89"/>
      <c r="AZ594" s="89"/>
      <c r="BA594" s="89"/>
    </row>
    <row r="595" spans="3:53"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89"/>
      <c r="AX595" s="89"/>
      <c r="AY595" s="89"/>
      <c r="AZ595" s="89"/>
      <c r="BA595" s="89"/>
    </row>
    <row r="596" spans="3:53"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89"/>
      <c r="AX596" s="89"/>
      <c r="AY596" s="89"/>
      <c r="AZ596" s="89"/>
      <c r="BA596" s="89"/>
    </row>
    <row r="597" spans="3:53"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89"/>
      <c r="AX597" s="89"/>
      <c r="AY597" s="89"/>
      <c r="AZ597" s="89"/>
      <c r="BA597" s="89"/>
    </row>
    <row r="598" spans="3:53"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89"/>
      <c r="AX598" s="89"/>
      <c r="AY598" s="89"/>
      <c r="AZ598" s="89"/>
      <c r="BA598" s="89"/>
    </row>
    <row r="599" spans="3:53"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89"/>
      <c r="AX599" s="89"/>
      <c r="AY599" s="89"/>
      <c r="AZ599" s="89"/>
      <c r="BA599" s="89"/>
    </row>
    <row r="600" spans="3:53"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89"/>
      <c r="AX600" s="89"/>
      <c r="AY600" s="89"/>
      <c r="AZ600" s="89"/>
      <c r="BA600" s="89"/>
    </row>
    <row r="601" spans="3:53"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89"/>
      <c r="AX601" s="89"/>
      <c r="AY601" s="89"/>
      <c r="AZ601" s="89"/>
      <c r="BA601" s="89"/>
    </row>
    <row r="602" spans="3:53"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89"/>
      <c r="AX602" s="89"/>
      <c r="AY602" s="89"/>
      <c r="AZ602" s="89"/>
      <c r="BA602" s="89"/>
    </row>
    <row r="603" spans="3:53"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89"/>
      <c r="AX603" s="89"/>
      <c r="AY603" s="89"/>
      <c r="AZ603" s="89"/>
      <c r="BA603" s="89"/>
    </row>
    <row r="604" spans="3:53"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89"/>
      <c r="AX604" s="89"/>
      <c r="AY604" s="89"/>
      <c r="AZ604" s="89"/>
      <c r="BA604" s="89"/>
    </row>
    <row r="605" spans="3:53"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89"/>
      <c r="AX605" s="89"/>
      <c r="AY605" s="89"/>
      <c r="AZ605" s="89"/>
      <c r="BA605" s="89"/>
    </row>
    <row r="606" spans="3:53"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89"/>
      <c r="AX606" s="89"/>
      <c r="AY606" s="89"/>
      <c r="AZ606" s="89"/>
      <c r="BA606" s="89"/>
    </row>
    <row r="607" spans="3:53"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89"/>
      <c r="AX607" s="89"/>
      <c r="AY607" s="89"/>
      <c r="AZ607" s="89"/>
      <c r="BA607" s="89"/>
    </row>
    <row r="608" spans="3:53"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89"/>
      <c r="AX608" s="89"/>
      <c r="AY608" s="89"/>
      <c r="AZ608" s="89"/>
      <c r="BA608" s="89"/>
    </row>
    <row r="609" spans="3:53"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89"/>
      <c r="AX609" s="89"/>
      <c r="AY609" s="89"/>
      <c r="AZ609" s="89"/>
      <c r="BA609" s="89"/>
    </row>
    <row r="610" spans="3:53"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89"/>
      <c r="AX610" s="89"/>
      <c r="AY610" s="89"/>
      <c r="AZ610" s="89"/>
      <c r="BA610" s="89"/>
    </row>
    <row r="611" spans="3:53"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89"/>
      <c r="AX611" s="89"/>
      <c r="AY611" s="89"/>
      <c r="AZ611" s="89"/>
      <c r="BA611" s="89"/>
    </row>
    <row r="612" spans="3:53"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89"/>
      <c r="AX612" s="89"/>
      <c r="AY612" s="89"/>
      <c r="AZ612" s="89"/>
      <c r="BA612" s="89"/>
    </row>
    <row r="613" spans="3:53"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89"/>
      <c r="AX613" s="89"/>
      <c r="AY613" s="89"/>
      <c r="AZ613" s="89"/>
      <c r="BA613" s="89"/>
    </row>
    <row r="614" spans="3:53"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89"/>
      <c r="AX614" s="89"/>
      <c r="AY614" s="89"/>
      <c r="AZ614" s="89"/>
      <c r="BA614" s="89"/>
    </row>
    <row r="615" spans="3:53"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  <c r="BA615" s="89"/>
    </row>
    <row r="616" spans="3:53"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89"/>
      <c r="AX616" s="89"/>
      <c r="AY616" s="89"/>
      <c r="AZ616" s="89"/>
      <c r="BA616" s="89"/>
    </row>
    <row r="617" spans="3:53"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  <c r="BA617" s="89"/>
    </row>
    <row r="618" spans="3:53"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89"/>
      <c r="AX618" s="89"/>
      <c r="AY618" s="89"/>
      <c r="AZ618" s="89"/>
      <c r="BA618" s="89"/>
    </row>
    <row r="619" spans="3:53"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  <c r="BA619" s="89"/>
    </row>
    <row r="620" spans="3:53"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89"/>
      <c r="AX620" s="89"/>
      <c r="AY620" s="89"/>
      <c r="AZ620" s="89"/>
      <c r="BA620" s="89"/>
    </row>
    <row r="621" spans="3:53"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89"/>
      <c r="AX621" s="89"/>
      <c r="AY621" s="89"/>
      <c r="AZ621" s="89"/>
      <c r="BA621" s="89"/>
    </row>
    <row r="622" spans="3:53"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89"/>
      <c r="AX622" s="89"/>
      <c r="AY622" s="89"/>
      <c r="AZ622" s="89"/>
      <c r="BA622" s="89"/>
    </row>
    <row r="623" spans="3:53"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89"/>
      <c r="AX623" s="89"/>
      <c r="AY623" s="89"/>
      <c r="AZ623" s="89"/>
      <c r="BA623" s="89"/>
    </row>
    <row r="624" spans="3:53"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89"/>
      <c r="AX624" s="89"/>
      <c r="AY624" s="89"/>
      <c r="AZ624" s="89"/>
      <c r="BA624" s="89"/>
    </row>
    <row r="625" spans="3:53"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89"/>
      <c r="AX625" s="89"/>
      <c r="AY625" s="89"/>
      <c r="AZ625" s="89"/>
      <c r="BA625" s="89"/>
    </row>
    <row r="626" spans="3:53"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89"/>
      <c r="AX626" s="89"/>
      <c r="AY626" s="89"/>
      <c r="AZ626" s="89"/>
      <c r="BA626" s="89"/>
    </row>
    <row r="627" spans="3:53"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89"/>
      <c r="AX627" s="89"/>
      <c r="AY627" s="89"/>
      <c r="AZ627" s="89"/>
      <c r="BA627" s="89"/>
    </row>
    <row r="628" spans="3:53"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89"/>
      <c r="AX628" s="89"/>
      <c r="AY628" s="89"/>
      <c r="AZ628" s="89"/>
      <c r="BA628" s="89"/>
    </row>
    <row r="629" spans="3:53"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89"/>
      <c r="AX629" s="89"/>
      <c r="AY629" s="89"/>
      <c r="AZ629" s="89"/>
      <c r="BA629" s="89"/>
    </row>
    <row r="630" spans="3:53"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89"/>
      <c r="AX630" s="89"/>
      <c r="AY630" s="89"/>
      <c r="AZ630" s="89"/>
      <c r="BA630" s="89"/>
    </row>
    <row r="631" spans="3:53"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89"/>
      <c r="AX631" s="89"/>
      <c r="AY631" s="89"/>
      <c r="AZ631" s="89"/>
      <c r="BA631" s="89"/>
    </row>
    <row r="632" spans="3:53"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89"/>
      <c r="AX632" s="89"/>
      <c r="AY632" s="89"/>
      <c r="AZ632" s="89"/>
      <c r="BA632" s="89"/>
    </row>
    <row r="633" spans="3:53"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89"/>
      <c r="AX633" s="89"/>
      <c r="AY633" s="89"/>
      <c r="AZ633" s="89"/>
      <c r="BA633" s="89"/>
    </row>
    <row r="634" spans="3:53"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89"/>
      <c r="AX634" s="89"/>
      <c r="AY634" s="89"/>
      <c r="AZ634" s="89"/>
      <c r="BA634" s="89"/>
    </row>
    <row r="635" spans="3:53"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89"/>
      <c r="AX635" s="89"/>
      <c r="AY635" s="89"/>
      <c r="AZ635" s="89"/>
      <c r="BA635" s="89"/>
    </row>
    <row r="636" spans="3:53"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89"/>
      <c r="AX636" s="89"/>
      <c r="AY636" s="89"/>
      <c r="AZ636" s="89"/>
      <c r="BA636" s="89"/>
    </row>
    <row r="637" spans="3:53"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89"/>
      <c r="AX637" s="89"/>
      <c r="AY637" s="89"/>
      <c r="AZ637" s="89"/>
      <c r="BA637" s="89"/>
    </row>
    <row r="638" spans="3:53"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89"/>
      <c r="AX638" s="89"/>
      <c r="AY638" s="89"/>
      <c r="AZ638" s="89"/>
      <c r="BA638" s="89"/>
    </row>
    <row r="639" spans="3:53"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89"/>
      <c r="AX639" s="89"/>
      <c r="AY639" s="89"/>
      <c r="AZ639" s="89"/>
      <c r="BA639" s="89"/>
    </row>
    <row r="640" spans="3:53"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89"/>
      <c r="AX640" s="89"/>
      <c r="AY640" s="89"/>
      <c r="AZ640" s="89"/>
      <c r="BA640" s="89"/>
    </row>
    <row r="641" spans="3:53"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89"/>
      <c r="AX641" s="89"/>
      <c r="AY641" s="89"/>
      <c r="AZ641" s="89"/>
      <c r="BA641" s="89"/>
    </row>
    <row r="642" spans="3:53"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89"/>
      <c r="AX642" s="89"/>
      <c r="AY642" s="89"/>
      <c r="AZ642" s="89"/>
      <c r="BA642" s="89"/>
    </row>
    <row r="643" spans="3:53"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89"/>
      <c r="AX643" s="89"/>
      <c r="AY643" s="89"/>
      <c r="AZ643" s="89"/>
      <c r="BA643" s="89"/>
    </row>
    <row r="644" spans="3:53"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89"/>
      <c r="AX644" s="89"/>
      <c r="AY644" s="89"/>
      <c r="AZ644" s="89"/>
      <c r="BA644" s="89"/>
    </row>
    <row r="645" spans="3:53"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89"/>
      <c r="AX645" s="89"/>
      <c r="AY645" s="89"/>
      <c r="AZ645" s="89"/>
      <c r="BA645" s="89"/>
    </row>
    <row r="646" spans="3:53"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89"/>
      <c r="AX646" s="89"/>
      <c r="AY646" s="89"/>
      <c r="AZ646" s="89"/>
      <c r="BA646" s="89"/>
    </row>
    <row r="647" spans="3:53"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  <c r="BA647" s="89"/>
    </row>
    <row r="648" spans="3:53"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  <c r="BA648" s="89"/>
    </row>
    <row r="649" spans="3:53"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  <c r="BA649" s="89"/>
    </row>
    <row r="650" spans="3:53"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  <c r="BA650" s="89"/>
    </row>
    <row r="651" spans="3:53"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  <c r="BA651" s="89"/>
    </row>
    <row r="652" spans="3:53"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  <c r="BA652" s="89"/>
    </row>
    <row r="653" spans="3:53"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  <c r="BA653" s="89"/>
    </row>
    <row r="654" spans="3:53"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  <c r="BA654" s="89"/>
    </row>
    <row r="655" spans="3:53"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  <c r="BA655" s="89"/>
    </row>
    <row r="656" spans="3:53"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  <c r="BA656" s="89"/>
    </row>
    <row r="657" spans="3:53"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  <c r="BA657" s="89"/>
    </row>
    <row r="658" spans="3:53"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  <c r="BA658" s="89"/>
    </row>
    <row r="659" spans="3:53"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  <c r="BA659" s="89"/>
    </row>
    <row r="660" spans="3:53"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  <c r="BA660" s="89"/>
    </row>
    <row r="661" spans="3:53"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  <c r="BA661" s="89"/>
    </row>
    <row r="662" spans="3:53"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  <c r="BA662" s="89"/>
    </row>
    <row r="663" spans="3:53"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  <c r="BA663" s="89"/>
    </row>
    <row r="664" spans="3:53"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  <c r="BA664" s="89"/>
    </row>
    <row r="665" spans="3:53"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  <c r="BA665" s="89"/>
    </row>
    <row r="666" spans="3:53"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  <c r="BA666" s="89"/>
    </row>
    <row r="667" spans="3:53"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  <c r="BA667" s="89"/>
    </row>
    <row r="668" spans="3:53"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  <c r="BA668" s="89"/>
    </row>
    <row r="669" spans="3:53"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  <c r="BA669" s="89"/>
    </row>
    <row r="670" spans="3:53"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  <c r="BA670" s="89"/>
    </row>
    <row r="671" spans="3:53"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  <c r="BA671" s="89"/>
    </row>
    <row r="672" spans="3:53"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  <c r="BA672" s="89"/>
    </row>
    <row r="673" spans="3:53"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  <c r="BA673" s="89"/>
    </row>
    <row r="674" spans="3:53"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  <c r="BA674" s="89"/>
    </row>
    <row r="675" spans="3:53"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  <c r="BA675" s="89"/>
    </row>
    <row r="676" spans="3:53"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  <c r="BA676" s="89"/>
    </row>
    <row r="677" spans="3:53"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  <c r="BA677" s="89"/>
    </row>
  </sheetData>
  <mergeCells count="2">
    <mergeCell ref="B4:Q4"/>
    <mergeCell ref="B3:Q3"/>
  </mergeCells>
  <phoneticPr fontId="25" type="noConversion"/>
  <printOptions horizontalCentered="1"/>
  <pageMargins left="0.2" right="0.2" top="0.28000000000000003" bottom="0.4" header="0.26" footer="0.22"/>
  <pageSetup scale="83" orientation="landscape" r:id="rId1"/>
  <headerFooter alignWithMargins="0">
    <oddFooter>&amp;C&amp;A&amp;R&amp;8&amp;F</oddFooter>
  </headerFooter>
  <customProperties>
    <customPr name="_pios_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D35" sqref="D35"/>
    </sheetView>
  </sheetViews>
  <sheetFormatPr defaultColWidth="11.5" defaultRowHeight="12.75"/>
  <cols>
    <col min="1" max="1" width="8.33203125" style="5" customWidth="1"/>
    <col min="2" max="2" width="46" style="5" customWidth="1"/>
    <col min="3" max="3" width="17.1640625" style="5" customWidth="1"/>
    <col min="4" max="4" width="11.5" style="5" customWidth="1"/>
    <col min="5" max="5" width="14.33203125" style="5" customWidth="1"/>
    <col min="6" max="6" width="13.5" style="5" customWidth="1"/>
    <col min="7" max="7" width="12.83203125" style="5" customWidth="1"/>
    <col min="8" max="8" width="11.83203125" style="5" customWidth="1"/>
    <col min="9" max="253" width="8.83203125" style="5" customWidth="1"/>
    <col min="254" max="16384" width="11.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5.75">
      <c r="A2" s="33"/>
      <c r="B2" s="324" t="s">
        <v>25</v>
      </c>
      <c r="C2" s="197"/>
      <c r="D2" s="197"/>
      <c r="E2" s="197"/>
      <c r="F2" s="197"/>
    </row>
    <row r="3" spans="1:8" ht="15.75">
      <c r="A3" s="33"/>
      <c r="B3" s="324" t="s">
        <v>37</v>
      </c>
      <c r="C3" s="197"/>
      <c r="D3" s="197"/>
      <c r="E3" s="197"/>
      <c r="F3" s="197"/>
    </row>
    <row r="4" spans="1:8" ht="15.75" customHeight="1">
      <c r="B4" s="325" t="str">
        <f>'New Format'!B5</f>
        <v>For The 12 Months Ending December 31, 2022</v>
      </c>
      <c r="C4" s="198"/>
      <c r="D4" s="198"/>
      <c r="E4" s="198"/>
      <c r="F4" s="198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8" t="s">
        <v>5</v>
      </c>
      <c r="C8" s="68" t="s">
        <v>27</v>
      </c>
      <c r="D8" s="68" t="s">
        <v>52</v>
      </c>
      <c r="E8" s="68" t="s">
        <v>64</v>
      </c>
      <c r="F8" s="68" t="s">
        <v>65</v>
      </c>
      <c r="G8" s="66"/>
    </row>
    <row r="9" spans="1:8">
      <c r="A9" s="3">
        <f t="shared" ref="A9:A28" si="0">A8+1</f>
        <v>2</v>
      </c>
      <c r="B9" s="67"/>
      <c r="C9" s="68"/>
      <c r="D9" s="67"/>
      <c r="E9" s="67"/>
      <c r="F9" s="67"/>
      <c r="G9" s="66"/>
    </row>
    <row r="10" spans="1:8">
      <c r="A10" s="3">
        <f t="shared" si="0"/>
        <v>3</v>
      </c>
      <c r="B10" s="67"/>
      <c r="C10" s="68" t="s">
        <v>53</v>
      </c>
      <c r="D10" s="68" t="s">
        <v>38</v>
      </c>
      <c r="E10" s="68" t="s">
        <v>18</v>
      </c>
      <c r="F10" s="68" t="s">
        <v>11</v>
      </c>
      <c r="G10" s="66"/>
    </row>
    <row r="11" spans="1:8">
      <c r="A11" s="3">
        <f t="shared" si="0"/>
        <v>4</v>
      </c>
      <c r="B11" s="69" t="s">
        <v>9</v>
      </c>
      <c r="C11" s="69" t="s">
        <v>78</v>
      </c>
      <c r="D11" s="69" t="s">
        <v>19</v>
      </c>
      <c r="E11" s="69" t="s">
        <v>20</v>
      </c>
      <c r="F11" s="69" t="s">
        <v>19</v>
      </c>
      <c r="G11" s="66"/>
    </row>
    <row r="12" spans="1:8">
      <c r="A12" s="3">
        <f t="shared" si="0"/>
        <v>5</v>
      </c>
      <c r="B12" s="70"/>
      <c r="C12" s="71"/>
      <c r="D12" s="71"/>
      <c r="E12" s="72"/>
      <c r="F12" s="71"/>
      <c r="G12" s="66"/>
    </row>
    <row r="13" spans="1:8">
      <c r="A13" s="3">
        <f t="shared" si="0"/>
        <v>6</v>
      </c>
      <c r="B13" s="70" t="s">
        <v>36</v>
      </c>
      <c r="C13" s="337">
        <f>'Pg 4 STD OS &amp; Comm Fees'!C11</f>
        <v>80326397.25</v>
      </c>
      <c r="D13" s="207">
        <f>IF(E13=0,"NA",(E13/C13))</f>
        <v>3.3086468595477807E-2</v>
      </c>
      <c r="E13" s="75">
        <f>'Pg 4 STD OS &amp; Comm Fees'!D11</f>
        <v>2657716.8199999998</v>
      </c>
      <c r="F13" s="73"/>
      <c r="G13" s="74"/>
    </row>
    <row r="14" spans="1:8">
      <c r="A14" s="3">
        <f t="shared" si="0"/>
        <v>7</v>
      </c>
      <c r="B14" s="66" t="s">
        <v>115</v>
      </c>
      <c r="C14" s="84">
        <f>'Pg 4 STD OS &amp; Comm Fees'!C12</f>
        <v>0</v>
      </c>
      <c r="D14" s="207" t="str">
        <f>IF(E14=0,"NA",(E14/C14))</f>
        <v>NA</v>
      </c>
      <c r="E14" s="75">
        <f>'Pg 4 STD OS &amp; Comm Fees'!D12</f>
        <v>0</v>
      </c>
      <c r="F14" s="73"/>
      <c r="G14" s="74"/>
    </row>
    <row r="15" spans="1:8">
      <c r="A15" s="3">
        <v>10</v>
      </c>
      <c r="B15" s="66" t="s">
        <v>177</v>
      </c>
      <c r="C15" s="84">
        <f>'Pg 4 STD OS &amp; Comm Fees'!C13</f>
        <v>0</v>
      </c>
      <c r="D15" s="207" t="str">
        <f>IF(E15=0,"NA",(E15/C15))</f>
        <v>NA</v>
      </c>
      <c r="E15" s="75">
        <f>'Pg 4 STD OS &amp; Comm Fees'!D13</f>
        <v>0</v>
      </c>
      <c r="F15" s="73"/>
      <c r="G15" s="74"/>
    </row>
    <row r="16" spans="1:8">
      <c r="A16" s="3">
        <f>A15+1</f>
        <v>11</v>
      </c>
      <c r="B16" s="66" t="s">
        <v>199</v>
      </c>
      <c r="C16" s="84">
        <f>'Pg 4 STD OS &amp; Comm Fees'!C14</f>
        <v>0</v>
      </c>
      <c r="D16" s="207" t="str">
        <f>IF(E16=0,"NA",(E16/C16))</f>
        <v>NA</v>
      </c>
      <c r="E16" s="75">
        <f>'Pg 4 STD OS &amp; Comm Fees'!D14</f>
        <v>0</v>
      </c>
    </row>
    <row r="17" spans="1:7">
      <c r="A17" s="3">
        <f t="shared" si="0"/>
        <v>12</v>
      </c>
      <c r="B17" s="318" t="s">
        <v>153</v>
      </c>
      <c r="C17" s="320">
        <f>SUM(C13:C16)</f>
        <v>80326397.25</v>
      </c>
      <c r="D17" s="321">
        <f>IF(E17=0,"NA",(E17/C17))</f>
        <v>3.3086468595477807E-2</v>
      </c>
      <c r="E17" s="319">
        <f>SUM(E13:E16)</f>
        <v>2657716.8199999998</v>
      </c>
      <c r="F17" s="73">
        <f>E17/C23</f>
        <v>3.3086468595477807E-2</v>
      </c>
      <c r="G17" s="74"/>
    </row>
    <row r="18" spans="1:7">
      <c r="A18" s="3">
        <f t="shared" si="0"/>
        <v>13</v>
      </c>
      <c r="B18" s="66"/>
      <c r="C18" s="85"/>
      <c r="D18" s="208"/>
      <c r="E18" s="76"/>
      <c r="F18" s="66"/>
      <c r="G18" s="74"/>
    </row>
    <row r="19" spans="1:7">
      <c r="A19" s="3">
        <f t="shared" si="0"/>
        <v>14</v>
      </c>
      <c r="B19" s="70" t="s">
        <v>54</v>
      </c>
      <c r="C19" s="86"/>
      <c r="D19" s="87"/>
      <c r="E19" s="337">
        <f>'Pg 4 STD OS &amp; Comm Fees'!F16</f>
        <v>1472771.9939616318</v>
      </c>
      <c r="F19" s="401">
        <f>E19/C23</f>
        <v>1.8334844389670816E-2</v>
      </c>
      <c r="G19" s="187" t="s">
        <v>77</v>
      </c>
    </row>
    <row r="20" spans="1:7">
      <c r="A20" s="3">
        <f t="shared" si="0"/>
        <v>15</v>
      </c>
      <c r="B20" s="70"/>
      <c r="C20" s="77"/>
      <c r="D20" s="78"/>
      <c r="E20" s="82"/>
      <c r="F20" s="73"/>
      <c r="G20" s="74"/>
    </row>
    <row r="21" spans="1:7">
      <c r="A21" s="3">
        <f t="shared" si="0"/>
        <v>16</v>
      </c>
      <c r="B21" s="70" t="s">
        <v>55</v>
      </c>
      <c r="C21" s="77"/>
      <c r="D21" s="78"/>
      <c r="E21" s="337">
        <f>-'Pg 5 STD Amort'!H27</f>
        <v>729397.27</v>
      </c>
      <c r="F21" s="401">
        <f>E21/C23</f>
        <v>9.0804180813673935E-3</v>
      </c>
      <c r="G21" s="187" t="s">
        <v>98</v>
      </c>
    </row>
    <row r="22" spans="1:7" ht="13.5" thickBot="1">
      <c r="A22" s="3">
        <f t="shared" si="0"/>
        <v>17</v>
      </c>
      <c r="B22" s="66"/>
      <c r="C22" s="76"/>
      <c r="D22" s="75"/>
      <c r="E22" s="83"/>
      <c r="G22" s="66"/>
    </row>
    <row r="23" spans="1:7" ht="13.5" thickBot="1">
      <c r="A23" s="3">
        <f t="shared" si="0"/>
        <v>18</v>
      </c>
      <c r="B23" s="79" t="s">
        <v>39</v>
      </c>
      <c r="C23" s="80">
        <f>C17</f>
        <v>80326397.25</v>
      </c>
      <c r="D23" s="81"/>
      <c r="E23" s="80">
        <f>SUM(E17:E22)</f>
        <v>4859886.0839616321</v>
      </c>
      <c r="F23" s="212">
        <f>E23/C23</f>
        <v>6.0501731066516018E-2</v>
      </c>
      <c r="G23" s="74"/>
    </row>
    <row r="24" spans="1:7">
      <c r="A24" s="3">
        <f t="shared" si="0"/>
        <v>19</v>
      </c>
      <c r="B24" s="66"/>
      <c r="C24" s="66"/>
      <c r="D24" s="66"/>
      <c r="E24" s="66"/>
      <c r="F24" s="66"/>
      <c r="G24" s="74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30" t="s">
        <v>169</v>
      </c>
      <c r="C26" s="131"/>
      <c r="D26" s="131"/>
      <c r="E26" s="131"/>
      <c r="F26" s="70"/>
      <c r="G26" s="10"/>
    </row>
    <row r="27" spans="1:7">
      <c r="A27" s="3">
        <f t="shared" si="0"/>
        <v>22</v>
      </c>
      <c r="B27" s="130" t="s">
        <v>146</v>
      </c>
      <c r="C27" s="131"/>
      <c r="D27" s="131"/>
      <c r="E27" s="131"/>
      <c r="F27" s="70"/>
      <c r="G27" s="10"/>
    </row>
    <row r="28" spans="1:7">
      <c r="A28" s="3">
        <f t="shared" si="0"/>
        <v>23</v>
      </c>
      <c r="B28" s="130" t="s">
        <v>168</v>
      </c>
      <c r="C28" s="70"/>
      <c r="D28" s="70"/>
      <c r="E28" s="70"/>
      <c r="F28" s="70"/>
      <c r="G28" s="10"/>
    </row>
    <row r="29" spans="1:7">
      <c r="A29" s="3"/>
      <c r="B29" s="130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5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36"/>
  <sheetViews>
    <sheetView zoomScaleNormal="100" workbookViewId="0">
      <selection activeCell="R20" sqref="R20"/>
    </sheetView>
  </sheetViews>
  <sheetFormatPr defaultRowHeight="11.25"/>
  <cols>
    <col min="1" max="1" width="5.6640625" bestFit="1" customWidth="1"/>
    <col min="2" max="2" width="24.6640625" customWidth="1"/>
    <col min="3" max="3" width="16.1640625" customWidth="1"/>
    <col min="4" max="4" width="15.1640625" customWidth="1"/>
    <col min="5" max="5" width="11.83203125" customWidth="1"/>
    <col min="6" max="6" width="17.1640625" customWidth="1"/>
    <col min="7" max="7" width="15" customWidth="1"/>
    <col min="8" max="8" width="14.83203125" bestFit="1" customWidth="1"/>
    <col min="9" max="9" width="12.83203125" customWidth="1"/>
    <col min="10" max="10" width="12.1640625" bestFit="1" customWidth="1"/>
    <col min="11" max="11" width="5.83203125" customWidth="1"/>
    <col min="12" max="12" width="8.5" customWidth="1"/>
    <col min="13" max="13" width="16" customWidth="1"/>
    <col min="14" max="14" width="11.1640625" customWidth="1"/>
    <col min="15" max="15" width="11.5" customWidth="1"/>
  </cols>
  <sheetData>
    <row r="1" spans="1:15" ht="12">
      <c r="A1" s="34"/>
      <c r="B1" s="35" t="s">
        <v>46</v>
      </c>
      <c r="C1" s="35"/>
      <c r="D1" s="34"/>
      <c r="E1" s="34"/>
      <c r="F1" s="34"/>
      <c r="G1" s="35"/>
      <c r="H1" s="35"/>
      <c r="I1" s="35"/>
      <c r="J1" s="35"/>
      <c r="K1" s="34"/>
      <c r="L1" s="34"/>
      <c r="M1" s="34"/>
      <c r="N1" s="34"/>
      <c r="O1" s="34"/>
    </row>
    <row r="2" spans="1:15" ht="12">
      <c r="A2" s="34"/>
      <c r="B2" s="35" t="s">
        <v>47</v>
      </c>
      <c r="C2" s="35"/>
      <c r="D2" s="34"/>
      <c r="E2" s="34"/>
      <c r="F2" s="34"/>
      <c r="G2" s="35"/>
      <c r="H2" s="35"/>
      <c r="I2" s="35"/>
      <c r="J2" s="35"/>
      <c r="K2" s="36"/>
      <c r="L2" s="34"/>
      <c r="N2" s="34"/>
      <c r="O2" s="34"/>
    </row>
    <row r="3" spans="1:15" ht="12.75">
      <c r="A3" s="34"/>
      <c r="B3" s="261" t="str">
        <f>'New Format'!B5</f>
        <v>For The 12 Months Ending December 31, 2022</v>
      </c>
      <c r="C3" s="252"/>
      <c r="D3" s="253"/>
      <c r="E3" s="253"/>
      <c r="F3" s="253"/>
      <c r="G3" s="254"/>
      <c r="H3" s="254"/>
      <c r="I3" s="254"/>
      <c r="J3" s="254"/>
      <c r="K3" s="34"/>
      <c r="L3" s="34"/>
      <c r="N3" s="34"/>
      <c r="O3" s="34"/>
    </row>
    <row r="4" spans="1:15" ht="12">
      <c r="A4" s="34"/>
      <c r="B4" s="35"/>
      <c r="C4" s="42"/>
      <c r="D4" s="34"/>
      <c r="E4" s="34"/>
      <c r="F4" s="34"/>
      <c r="G4" s="34"/>
      <c r="H4" s="34"/>
      <c r="I4" s="34"/>
      <c r="J4" s="34"/>
      <c r="K4" s="34"/>
      <c r="L4" s="34"/>
      <c r="N4" s="34"/>
      <c r="O4" s="34"/>
    </row>
    <row r="5" spans="1:15" ht="13.5" thickBot="1">
      <c r="A5" s="188">
        <v>1</v>
      </c>
      <c r="B5" s="339" t="s">
        <v>5</v>
      </c>
      <c r="C5" s="339" t="s">
        <v>27</v>
      </c>
      <c r="D5" s="339" t="s">
        <v>52</v>
      </c>
      <c r="E5" s="339" t="s">
        <v>64</v>
      </c>
      <c r="F5" s="339" t="s">
        <v>65</v>
      </c>
      <c r="G5" s="339" t="s">
        <v>66</v>
      </c>
      <c r="H5" s="339" t="s">
        <v>67</v>
      </c>
      <c r="I5" s="339" t="s">
        <v>68</v>
      </c>
      <c r="J5" s="339" t="s">
        <v>69</v>
      </c>
      <c r="K5" s="68"/>
      <c r="L5" s="68"/>
      <c r="N5" s="34"/>
      <c r="O5" s="34"/>
    </row>
    <row r="6" spans="1:15" ht="12">
      <c r="A6" s="188">
        <f>+A5+1</f>
        <v>2</v>
      </c>
      <c r="B6" s="340" t="s">
        <v>121</v>
      </c>
      <c r="C6" s="341"/>
      <c r="D6" s="341"/>
      <c r="E6" s="341"/>
      <c r="F6" s="341"/>
      <c r="G6" s="341"/>
      <c r="H6" s="149"/>
      <c r="I6" s="149"/>
      <c r="J6" s="149"/>
      <c r="K6" s="342"/>
      <c r="M6" s="34"/>
      <c r="N6" s="34"/>
      <c r="O6" s="34"/>
    </row>
    <row r="7" spans="1:15" ht="12">
      <c r="A7" s="188">
        <f>+A6+1</f>
        <v>3</v>
      </c>
      <c r="B7" s="201"/>
      <c r="C7" s="202"/>
      <c r="D7" s="202"/>
      <c r="E7" s="202"/>
      <c r="F7" s="202" t="s">
        <v>2</v>
      </c>
      <c r="G7" s="37" t="s">
        <v>2</v>
      </c>
      <c r="H7" s="37"/>
      <c r="I7" s="37"/>
      <c r="J7" s="37"/>
      <c r="K7" s="343" t="s">
        <v>2</v>
      </c>
      <c r="L7" s="34"/>
      <c r="M7" s="269"/>
      <c r="N7" s="34"/>
      <c r="O7" s="34"/>
    </row>
    <row r="8" spans="1:15" ht="12">
      <c r="A8" s="188">
        <f>A7+1</f>
        <v>4</v>
      </c>
      <c r="B8" s="201"/>
      <c r="C8" s="209" t="s">
        <v>50</v>
      </c>
      <c r="D8" s="209" t="s">
        <v>114</v>
      </c>
      <c r="E8" s="209" t="s">
        <v>50</v>
      </c>
      <c r="F8" s="209" t="s">
        <v>130</v>
      </c>
      <c r="G8" s="37"/>
      <c r="H8" s="37"/>
      <c r="I8" s="37"/>
      <c r="J8" s="37"/>
      <c r="K8" s="343"/>
      <c r="L8" s="200"/>
      <c r="M8" s="34"/>
      <c r="N8" s="34"/>
      <c r="O8" s="34"/>
    </row>
    <row r="9" spans="1:15" ht="12">
      <c r="A9" s="188">
        <f>A8+1</f>
        <v>5</v>
      </c>
      <c r="B9" s="201"/>
      <c r="C9" s="210" t="s">
        <v>148</v>
      </c>
      <c r="D9" s="210" t="s">
        <v>38</v>
      </c>
      <c r="E9" s="210" t="s">
        <v>99</v>
      </c>
      <c r="F9" s="210" t="s">
        <v>149</v>
      </c>
      <c r="G9" s="39"/>
      <c r="H9" s="39"/>
      <c r="I9" s="37"/>
      <c r="J9" s="37"/>
      <c r="K9" s="343"/>
      <c r="L9" s="200"/>
      <c r="M9" s="235"/>
      <c r="N9" s="34"/>
      <c r="O9" s="34"/>
    </row>
    <row r="10" spans="1:15" ht="12">
      <c r="A10" s="188">
        <f>A9+1</f>
        <v>6</v>
      </c>
      <c r="B10" s="201"/>
      <c r="C10" s="88"/>
      <c r="D10" s="88"/>
      <c r="E10" s="88"/>
      <c r="F10" s="317"/>
      <c r="G10" s="37"/>
      <c r="H10" s="37"/>
      <c r="I10" s="37"/>
      <c r="J10" s="37"/>
      <c r="K10" s="343"/>
      <c r="L10" s="34"/>
      <c r="M10" s="34"/>
      <c r="O10" s="34"/>
    </row>
    <row r="11" spans="1:15" ht="12">
      <c r="A11" s="188">
        <f t="shared" ref="A11:A36" si="0">A10+1</f>
        <v>7</v>
      </c>
      <c r="B11" s="201" t="s">
        <v>36</v>
      </c>
      <c r="C11" s="312">
        <v>80326397.25</v>
      </c>
      <c r="D11" s="312">
        <v>2657716.8199999998</v>
      </c>
      <c r="E11" s="263">
        <f>IF(C11=0,"NA",(D11/C11))</f>
        <v>3.3086468595477807E-2</v>
      </c>
      <c r="F11" s="365">
        <v>0</v>
      </c>
      <c r="G11" s="334"/>
      <c r="H11" s="456"/>
      <c r="I11" s="37"/>
      <c r="J11" s="37"/>
      <c r="K11" s="343"/>
      <c r="L11" s="34"/>
      <c r="M11" s="355"/>
      <c r="O11" s="34"/>
    </row>
    <row r="12" spans="1:15" ht="12">
      <c r="A12" s="188">
        <f t="shared" si="0"/>
        <v>8</v>
      </c>
      <c r="B12" s="201" t="s">
        <v>115</v>
      </c>
      <c r="C12" s="312">
        <v>0</v>
      </c>
      <c r="D12" s="312">
        <v>0</v>
      </c>
      <c r="E12" s="263" t="str">
        <f>IF(C12=0,"NA",(D12/C12))</f>
        <v>NA</v>
      </c>
      <c r="F12" s="365">
        <v>0</v>
      </c>
      <c r="G12" s="334"/>
      <c r="H12" s="313"/>
      <c r="I12" s="37"/>
      <c r="J12" s="37"/>
      <c r="K12" s="343"/>
      <c r="L12" s="34"/>
      <c r="M12" s="355"/>
      <c r="O12" s="34"/>
    </row>
    <row r="13" spans="1:15" ht="12" hidden="1">
      <c r="A13" s="188">
        <v>9</v>
      </c>
      <c r="B13" s="201" t="s">
        <v>177</v>
      </c>
      <c r="C13" s="312">
        <v>0</v>
      </c>
      <c r="D13" s="312">
        <v>0</v>
      </c>
      <c r="E13" s="263" t="str">
        <f>IF(C13=0,"NA",(D13/C13))</f>
        <v>NA</v>
      </c>
      <c r="F13" s="206">
        <f>J26</f>
        <v>0</v>
      </c>
      <c r="G13" s="334"/>
      <c r="H13" s="354"/>
      <c r="I13" s="37"/>
      <c r="J13" s="37"/>
      <c r="K13" s="343"/>
      <c r="L13" s="34"/>
      <c r="M13" s="355"/>
      <c r="O13" s="34"/>
    </row>
    <row r="14" spans="1:15" ht="12">
      <c r="A14" s="188">
        <f>A13+1</f>
        <v>10</v>
      </c>
      <c r="B14" s="201" t="s">
        <v>199</v>
      </c>
      <c r="C14" s="312">
        <v>0</v>
      </c>
      <c r="D14" s="312">
        <v>0</v>
      </c>
      <c r="E14" s="263" t="str">
        <f>IF(C14=0,"NA",(D14/C14))</f>
        <v>NA</v>
      </c>
      <c r="F14" s="206">
        <f>J27</f>
        <v>1419444.4443999999</v>
      </c>
      <c r="G14" s="334"/>
      <c r="H14" s="313"/>
      <c r="I14" s="37"/>
      <c r="J14" s="37"/>
      <c r="K14" s="343"/>
      <c r="L14" s="34"/>
      <c r="M14" s="199"/>
      <c r="N14" s="34"/>
      <c r="O14" s="34"/>
    </row>
    <row r="15" spans="1:15" ht="12">
      <c r="A15" s="188">
        <f t="shared" si="0"/>
        <v>11</v>
      </c>
      <c r="B15" s="201" t="s">
        <v>155</v>
      </c>
      <c r="C15" s="312">
        <v>0</v>
      </c>
      <c r="D15" s="312">
        <v>0</v>
      </c>
      <c r="E15" s="263" t="str">
        <f>IF(C15=0,"NA",(D15/C15))</f>
        <v>NA</v>
      </c>
      <c r="F15" s="206">
        <f>J33</f>
        <v>53327.549561631939</v>
      </c>
      <c r="G15" s="37"/>
      <c r="H15" s="37"/>
      <c r="I15" s="37"/>
      <c r="J15" s="37"/>
      <c r="K15" s="343"/>
      <c r="L15" s="34"/>
      <c r="M15" s="34"/>
      <c r="N15" s="34"/>
      <c r="O15" s="34"/>
    </row>
    <row r="16" spans="1:15" ht="12.75" thickBot="1">
      <c r="A16" s="188">
        <f t="shared" si="0"/>
        <v>12</v>
      </c>
      <c r="B16" s="323" t="s">
        <v>159</v>
      </c>
      <c r="C16" s="357">
        <f>SUM(C10:C15)</f>
        <v>80326397.25</v>
      </c>
      <c r="D16" s="359">
        <f>SUM(D10:D15)</f>
        <v>2657716.8199999998</v>
      </c>
      <c r="E16" s="358">
        <f>D16/C16</f>
        <v>3.3086468595477807E-2</v>
      </c>
      <c r="F16" s="359">
        <f>SUM(F10:F15)</f>
        <v>1472771.9939616318</v>
      </c>
      <c r="G16" s="37"/>
      <c r="H16" s="37"/>
      <c r="I16" s="37"/>
      <c r="J16" s="37"/>
      <c r="K16" s="343"/>
      <c r="L16" s="34"/>
      <c r="M16" s="34"/>
      <c r="N16" s="34"/>
      <c r="O16" s="34"/>
    </row>
    <row r="17" spans="1:15" ht="12.75" thickTop="1">
      <c r="A17" s="188"/>
      <c r="B17" s="323"/>
      <c r="C17" s="395"/>
      <c r="D17" s="418"/>
      <c r="E17" s="419"/>
      <c r="F17" s="418"/>
      <c r="G17" s="37"/>
      <c r="H17" s="37"/>
      <c r="I17" s="37"/>
      <c r="J17" s="37"/>
      <c r="K17" s="343"/>
      <c r="L17" s="34"/>
      <c r="M17" s="34"/>
      <c r="N17" s="34"/>
      <c r="O17" s="34"/>
    </row>
    <row r="18" spans="1:15" ht="12">
      <c r="A18" s="188"/>
      <c r="B18" s="411" t="s">
        <v>193</v>
      </c>
      <c r="C18" s="203"/>
      <c r="D18" s="204"/>
      <c r="E18" s="202"/>
      <c r="F18" s="410">
        <f>'New Format'!C30</f>
        <v>9515764392</v>
      </c>
      <c r="G18" s="37"/>
      <c r="H18" s="37"/>
      <c r="I18" s="37"/>
      <c r="J18" s="37"/>
      <c r="K18" s="343"/>
      <c r="L18" s="34"/>
      <c r="M18" s="34"/>
      <c r="N18" s="34"/>
      <c r="O18" s="34"/>
    </row>
    <row r="19" spans="1:15" ht="12">
      <c r="A19" s="188"/>
      <c r="B19" s="201"/>
      <c r="C19" s="203"/>
      <c r="D19" s="204"/>
      <c r="E19" s="202"/>
      <c r="F19" s="203"/>
      <c r="G19" s="37"/>
      <c r="H19" s="37"/>
      <c r="I19" s="37"/>
      <c r="J19" s="37"/>
      <c r="K19" s="343"/>
      <c r="L19" s="34"/>
      <c r="M19" s="34"/>
      <c r="N19" s="34"/>
      <c r="O19" s="34"/>
    </row>
    <row r="20" spans="1:15" ht="12">
      <c r="A20" s="188"/>
      <c r="B20" s="411" t="s">
        <v>195</v>
      </c>
      <c r="C20" s="203"/>
      <c r="D20" s="204"/>
      <c r="E20" s="202"/>
      <c r="F20" s="406">
        <f>ROUND(F16/F18,4)</f>
        <v>2.0000000000000001E-4</v>
      </c>
      <c r="G20" s="37"/>
      <c r="H20" s="37"/>
      <c r="I20" s="37"/>
      <c r="J20" s="37"/>
      <c r="K20" s="343"/>
      <c r="L20" s="34"/>
      <c r="M20" s="34"/>
      <c r="N20" s="34"/>
      <c r="O20" s="34"/>
    </row>
    <row r="21" spans="1:15" ht="12.75" thickBot="1">
      <c r="A21" s="188">
        <f>A16+1</f>
        <v>13</v>
      </c>
      <c r="B21" s="336"/>
      <c r="C21" s="205"/>
      <c r="D21" s="205"/>
      <c r="E21" s="205"/>
      <c r="F21" s="205"/>
      <c r="G21" s="344"/>
      <c r="H21" s="344"/>
      <c r="I21" s="344"/>
      <c r="J21" s="344"/>
      <c r="K21" s="345"/>
      <c r="L21" s="37"/>
      <c r="M21" s="34"/>
      <c r="N21" s="34"/>
      <c r="O21" s="34"/>
    </row>
    <row r="22" spans="1:15" ht="12">
      <c r="A22" s="188">
        <f t="shared" si="0"/>
        <v>14</v>
      </c>
      <c r="B22" s="468" t="s">
        <v>97</v>
      </c>
      <c r="C22" s="469"/>
      <c r="D22" s="149"/>
      <c r="E22" s="149"/>
      <c r="F22" s="149"/>
      <c r="G22" s="149"/>
      <c r="H22" s="180"/>
      <c r="I22" s="180"/>
      <c r="J22" s="180"/>
      <c r="K22" s="146"/>
      <c r="L22" s="37" t="s">
        <v>2</v>
      </c>
      <c r="M22" s="34"/>
      <c r="N22" s="34"/>
      <c r="O22" s="34"/>
    </row>
    <row r="23" spans="1:15" ht="12">
      <c r="A23" s="188">
        <f t="shared" si="0"/>
        <v>15</v>
      </c>
      <c r="B23" s="466" t="s">
        <v>106</v>
      </c>
      <c r="C23" s="467"/>
      <c r="D23" s="37"/>
      <c r="E23" s="37"/>
      <c r="F23" s="37"/>
      <c r="G23" s="215" t="s">
        <v>178</v>
      </c>
      <c r="H23" s="215" t="s">
        <v>178</v>
      </c>
      <c r="I23" s="41"/>
      <c r="J23" s="41"/>
      <c r="K23" s="151"/>
      <c r="L23" s="37"/>
      <c r="M23" s="34"/>
      <c r="N23" s="34"/>
      <c r="O23" s="34"/>
    </row>
    <row r="24" spans="1:15" ht="12">
      <c r="A24" s="188">
        <f t="shared" si="0"/>
        <v>16</v>
      </c>
      <c r="B24" s="181"/>
      <c r="C24" s="179"/>
      <c r="D24" s="37"/>
      <c r="E24" s="37"/>
      <c r="F24" s="37"/>
      <c r="G24" s="215" t="s">
        <v>151</v>
      </c>
      <c r="H24" s="215" t="s">
        <v>152</v>
      </c>
      <c r="I24" s="41"/>
      <c r="J24" s="41"/>
      <c r="K24" s="151"/>
      <c r="L24" s="37"/>
      <c r="M24" s="34"/>
      <c r="N24" s="34"/>
      <c r="O24" s="34"/>
    </row>
    <row r="25" spans="1:15" ht="12">
      <c r="A25" s="188">
        <f t="shared" si="0"/>
        <v>17</v>
      </c>
      <c r="B25" s="150"/>
      <c r="C25" s="38" t="s">
        <v>48</v>
      </c>
      <c r="D25" s="38" t="s">
        <v>49</v>
      </c>
      <c r="E25" s="39" t="s">
        <v>51</v>
      </c>
      <c r="F25" s="39" t="s">
        <v>130</v>
      </c>
      <c r="G25" s="39" t="s">
        <v>150</v>
      </c>
      <c r="H25" s="39" t="s">
        <v>130</v>
      </c>
      <c r="I25" s="39" t="s">
        <v>60</v>
      </c>
      <c r="J25" s="39" t="s">
        <v>61</v>
      </c>
      <c r="K25" s="182"/>
      <c r="L25" s="37"/>
      <c r="M25" s="34"/>
      <c r="N25" s="34"/>
      <c r="O25" s="34"/>
    </row>
    <row r="26" spans="1:15" ht="12" hidden="1">
      <c r="A26" s="188">
        <v>18</v>
      </c>
      <c r="B26" s="201" t="s">
        <v>177</v>
      </c>
      <c r="C26" s="313"/>
      <c r="D26" s="313"/>
      <c r="E26" s="335">
        <f>D26-C26</f>
        <v>0</v>
      </c>
      <c r="F26" s="356">
        <v>650000000</v>
      </c>
      <c r="G26" s="255">
        <f>C13+H32</f>
        <v>4542465.75</v>
      </c>
      <c r="H26" s="255">
        <f>F26-G26</f>
        <v>645457534.25</v>
      </c>
      <c r="I26" s="366">
        <v>1.75E-3</v>
      </c>
      <c r="J26" s="206">
        <f>ROUND(H26*I26*E26/360,4)</f>
        <v>0</v>
      </c>
      <c r="K26" s="151"/>
      <c r="L26" s="37"/>
      <c r="M26" s="34"/>
      <c r="N26" s="34"/>
      <c r="O26" s="34"/>
    </row>
    <row r="27" spans="1:15" ht="12">
      <c r="A27" s="188">
        <f>A26+1</f>
        <v>19</v>
      </c>
      <c r="B27" s="201" t="s">
        <v>199</v>
      </c>
      <c r="C27" s="313">
        <v>44562</v>
      </c>
      <c r="D27" s="313">
        <v>44926</v>
      </c>
      <c r="E27" s="335">
        <f>D27-C27+1</f>
        <v>365</v>
      </c>
      <c r="F27" s="356">
        <v>800000000</v>
      </c>
      <c r="G27" s="255">
        <f>C14+H33</f>
        <v>0</v>
      </c>
      <c r="H27" s="255">
        <f>F27-G27</f>
        <v>800000000</v>
      </c>
      <c r="I27" s="366">
        <v>1.75E-3</v>
      </c>
      <c r="J27" s="206">
        <f>ROUND(H27*I27*E27/360,4)</f>
        <v>1419444.4443999999</v>
      </c>
      <c r="K27" s="183"/>
      <c r="L27" s="37"/>
      <c r="M27" s="34"/>
      <c r="N27" s="34"/>
      <c r="O27" s="34"/>
    </row>
    <row r="28" spans="1:15" ht="12.75" thickBot="1">
      <c r="A28" s="188">
        <f t="shared" si="0"/>
        <v>20</v>
      </c>
      <c r="B28" s="259" t="s">
        <v>129</v>
      </c>
      <c r="C28" s="40"/>
      <c r="D28" s="271"/>
      <c r="E28" s="316"/>
      <c r="F28" s="272"/>
      <c r="G28" s="414"/>
      <c r="H28" s="414"/>
      <c r="I28" s="273"/>
      <c r="J28" s="417">
        <f>+J26+J27</f>
        <v>1419444.4443999999</v>
      </c>
      <c r="K28" s="183"/>
      <c r="L28" s="37"/>
      <c r="M28" s="34"/>
      <c r="N28" s="34"/>
      <c r="O28" s="34"/>
    </row>
    <row r="29" spans="1:15" ht="12.75" thickTop="1">
      <c r="A29" s="188">
        <f t="shared" si="0"/>
        <v>21</v>
      </c>
      <c r="B29" s="238"/>
      <c r="C29" s="40"/>
      <c r="D29" s="271"/>
      <c r="E29" s="316"/>
      <c r="F29" s="316"/>
      <c r="G29" s="271"/>
      <c r="H29" s="274"/>
      <c r="I29" s="274"/>
      <c r="J29" s="274"/>
      <c r="K29" s="183"/>
      <c r="L29" s="37"/>
      <c r="M29" s="34"/>
      <c r="N29" s="34"/>
      <c r="O29" s="34"/>
    </row>
    <row r="30" spans="1:15" ht="12">
      <c r="A30" s="188">
        <f t="shared" si="0"/>
        <v>22</v>
      </c>
      <c r="B30" s="258" t="s">
        <v>131</v>
      </c>
      <c r="C30" s="313"/>
      <c r="D30" s="313"/>
      <c r="E30" s="88"/>
      <c r="F30" s="39" t="s">
        <v>170</v>
      </c>
      <c r="G30" s="39" t="s">
        <v>51</v>
      </c>
      <c r="H30" s="39" t="s">
        <v>156</v>
      </c>
      <c r="I30" s="271"/>
      <c r="J30" s="274"/>
      <c r="K30" s="183"/>
      <c r="L30" s="37"/>
      <c r="M30" s="34"/>
      <c r="N30" s="34"/>
      <c r="O30" s="34"/>
    </row>
    <row r="31" spans="1:15" ht="12">
      <c r="A31" s="188">
        <f t="shared" si="0"/>
        <v>23</v>
      </c>
      <c r="B31" s="259" t="s">
        <v>157</v>
      </c>
      <c r="C31" s="414"/>
      <c r="D31" s="88"/>
      <c r="E31" s="88"/>
      <c r="F31" s="415" t="s">
        <v>172</v>
      </c>
      <c r="G31" s="335">
        <f>E27</f>
        <v>365</v>
      </c>
      <c r="H31" s="312">
        <v>2402909</v>
      </c>
      <c r="I31" s="366">
        <v>0.01</v>
      </c>
      <c r="J31" s="206">
        <f>(I31*H31)*(G31/360)+(15*12)</f>
        <v>24542.827361111111</v>
      </c>
      <c r="K31" s="183"/>
      <c r="L31" s="37"/>
      <c r="M31" s="34"/>
      <c r="N31" s="34"/>
      <c r="O31" s="34"/>
    </row>
    <row r="32" spans="1:15" ht="12.75" customHeight="1">
      <c r="A32" s="188">
        <f>A31+1</f>
        <v>24</v>
      </c>
      <c r="B32" s="259" t="s">
        <v>207</v>
      </c>
      <c r="C32" s="414"/>
      <c r="D32" s="88"/>
      <c r="E32" s="88"/>
      <c r="F32" s="415" t="s">
        <v>208</v>
      </c>
      <c r="G32" s="335">
        <f>E27</f>
        <v>365</v>
      </c>
      <c r="H32" s="312">
        <v>4542465.75</v>
      </c>
      <c r="I32" s="366">
        <v>6.2500000000000003E-3</v>
      </c>
      <c r="J32" s="206">
        <f>(I32*H32)*(G32/360)</f>
        <v>28784.722200520831</v>
      </c>
      <c r="K32" s="151"/>
      <c r="L32" s="37"/>
      <c r="M32" s="34"/>
      <c r="N32" s="34"/>
      <c r="O32" s="34"/>
    </row>
    <row r="33" spans="1:19" ht="12.75" customHeight="1" thickBot="1">
      <c r="A33" s="188">
        <f t="shared" si="0"/>
        <v>25</v>
      </c>
      <c r="B33" s="322" t="s">
        <v>158</v>
      </c>
      <c r="C33" s="414"/>
      <c r="D33" s="414"/>
      <c r="E33" s="416"/>
      <c r="F33" s="356"/>
      <c r="G33" s="335"/>
      <c r="H33" s="41"/>
      <c r="I33" s="41"/>
      <c r="J33" s="417">
        <f>SUM(J31:J32)</f>
        <v>53327.549561631939</v>
      </c>
      <c r="K33" s="151"/>
      <c r="L33" s="37"/>
      <c r="M33" s="34"/>
      <c r="N33" s="34"/>
      <c r="O33" s="34"/>
    </row>
    <row r="34" spans="1:19" ht="12.75" customHeight="1" thickTop="1">
      <c r="A34" s="188">
        <f t="shared" si="0"/>
        <v>26</v>
      </c>
      <c r="B34" s="259"/>
      <c r="C34" s="414"/>
      <c r="D34" s="414"/>
      <c r="E34" s="414"/>
      <c r="F34" s="314"/>
      <c r="G34" s="315"/>
      <c r="H34" s="41"/>
      <c r="I34" s="41"/>
      <c r="J34" s="41"/>
      <c r="K34" s="151"/>
      <c r="L34" s="37"/>
      <c r="M34" s="34"/>
      <c r="N34" s="34"/>
      <c r="O34" s="34"/>
    </row>
    <row r="35" spans="1:19" ht="12">
      <c r="A35" s="188">
        <f t="shared" si="0"/>
        <v>27</v>
      </c>
      <c r="B35" s="181"/>
      <c r="C35" s="179"/>
      <c r="D35" s="179"/>
      <c r="E35" s="88"/>
      <c r="F35" s="88"/>
      <c r="G35" s="88"/>
      <c r="H35" s="147"/>
      <c r="I35" s="147"/>
      <c r="J35" s="147"/>
      <c r="K35" s="151"/>
    </row>
    <row r="36" spans="1:19" ht="12.75" thickBot="1">
      <c r="A36" s="188">
        <f t="shared" si="0"/>
        <v>28</v>
      </c>
      <c r="B36" s="125" t="s">
        <v>83</v>
      </c>
      <c r="C36" s="185"/>
      <c r="D36" s="185"/>
      <c r="E36" s="152"/>
      <c r="F36" s="152"/>
      <c r="G36" s="152"/>
      <c r="H36" s="186"/>
      <c r="I36" s="186"/>
      <c r="J36" s="186"/>
      <c r="K36" s="184"/>
      <c r="S36" s="124"/>
    </row>
  </sheetData>
  <mergeCells count="2">
    <mergeCell ref="B23:C23"/>
    <mergeCell ref="B22:C22"/>
  </mergeCells>
  <phoneticPr fontId="25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customProperties>
    <customPr name="_pios_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Normal="100" workbookViewId="0">
      <selection activeCell="H36" sqref="H36"/>
    </sheetView>
  </sheetViews>
  <sheetFormatPr defaultRowHeight="11.25"/>
  <cols>
    <col min="1" max="1" width="5.6640625" bestFit="1" customWidth="1"/>
    <col min="2" max="2" width="52.6640625" bestFit="1" customWidth="1"/>
    <col min="3" max="7" width="21.6640625" customWidth="1"/>
    <col min="8" max="8" width="15.83203125" customWidth="1"/>
    <col min="9" max="10" width="12" style="124" customWidth="1"/>
  </cols>
  <sheetData>
    <row r="1" spans="1:9" ht="12">
      <c r="B1" s="35" t="s">
        <v>46</v>
      </c>
    </row>
    <row r="2" spans="1:9" ht="12">
      <c r="A2" s="88"/>
      <c r="B2" s="126" t="s">
        <v>105</v>
      </c>
    </row>
    <row r="3" spans="1:9" ht="12">
      <c r="A3" s="88"/>
      <c r="B3" s="458" t="str">
        <f>'New Format'!B5</f>
        <v>For The 12 Months Ending December 31, 2022</v>
      </c>
    </row>
    <row r="4" spans="1:9" ht="12">
      <c r="A4" s="37"/>
      <c r="B4" s="35"/>
      <c r="C4" s="367"/>
      <c r="D4" s="367"/>
      <c r="E4" s="367"/>
      <c r="F4" s="367"/>
      <c r="G4" s="367"/>
      <c r="H4" s="367"/>
    </row>
    <row r="5" spans="1:9" ht="12">
      <c r="A5" s="368" t="s">
        <v>5</v>
      </c>
      <c r="B5" s="368" t="s">
        <v>27</v>
      </c>
      <c r="C5" s="368" t="s">
        <v>52</v>
      </c>
      <c r="D5" s="368" t="s">
        <v>64</v>
      </c>
      <c r="E5" s="368" t="s">
        <v>65</v>
      </c>
      <c r="F5" s="368" t="s">
        <v>66</v>
      </c>
      <c r="G5" s="368" t="s">
        <v>67</v>
      </c>
      <c r="H5" s="368" t="s">
        <v>68</v>
      </c>
    </row>
    <row r="6" spans="1:9" ht="11.25" customHeight="1">
      <c r="A6" s="367"/>
      <c r="B6" s="369"/>
      <c r="C6" s="369"/>
      <c r="D6" s="369"/>
      <c r="E6" s="369"/>
      <c r="F6" s="369"/>
      <c r="G6" s="369"/>
      <c r="H6" s="369"/>
    </row>
    <row r="7" spans="1:9" ht="11.25" customHeight="1">
      <c r="A7" s="188"/>
      <c r="B7" s="161"/>
      <c r="C7" s="326"/>
      <c r="D7" s="326"/>
      <c r="E7" s="326"/>
      <c r="F7" s="326"/>
      <c r="G7" s="326"/>
    </row>
    <row r="8" spans="1:9" ht="11.25" customHeight="1">
      <c r="A8" s="188">
        <v>1</v>
      </c>
      <c r="B8" s="370" t="s">
        <v>9</v>
      </c>
      <c r="C8" s="371" t="s">
        <v>179</v>
      </c>
      <c r="D8" s="371" t="s">
        <v>198</v>
      </c>
      <c r="E8" s="371" t="s">
        <v>179</v>
      </c>
      <c r="F8" s="371" t="s">
        <v>198</v>
      </c>
      <c r="G8" s="371" t="s">
        <v>198</v>
      </c>
      <c r="H8" s="367"/>
    </row>
    <row r="9" spans="1:9" ht="11.25" customHeight="1">
      <c r="A9" s="188">
        <f>A8+1</f>
        <v>2</v>
      </c>
      <c r="B9" s="370"/>
      <c r="C9" s="372" t="s">
        <v>180</v>
      </c>
      <c r="D9" s="372" t="s">
        <v>180</v>
      </c>
      <c r="E9" s="372" t="s">
        <v>183</v>
      </c>
      <c r="F9" s="372" t="s">
        <v>180</v>
      </c>
      <c r="G9" s="372" t="s">
        <v>183</v>
      </c>
      <c r="H9" s="373" t="s">
        <v>162</v>
      </c>
    </row>
    <row r="10" spans="1:9" ht="11.25" customHeight="1">
      <c r="A10" s="188">
        <f t="shared" ref="A10:A35" si="0">A9+1</f>
        <v>3</v>
      </c>
      <c r="B10" s="126" t="s">
        <v>147</v>
      </c>
      <c r="C10" s="374">
        <v>18100673</v>
      </c>
      <c r="D10" s="374">
        <v>18100683</v>
      </c>
      <c r="E10" s="374">
        <v>18900473</v>
      </c>
      <c r="F10" s="374">
        <v>18101223</v>
      </c>
      <c r="G10" s="374">
        <v>18900483</v>
      </c>
      <c r="H10" s="374" t="s">
        <v>163</v>
      </c>
    </row>
    <row r="11" spans="1:9" ht="11.25" customHeight="1">
      <c r="A11" s="188">
        <f t="shared" si="0"/>
        <v>4</v>
      </c>
      <c r="B11" s="126"/>
      <c r="C11" s="367"/>
      <c r="D11" s="367"/>
      <c r="H11" s="367"/>
    </row>
    <row r="12" spans="1:9" ht="12">
      <c r="A12" s="188">
        <f t="shared" si="0"/>
        <v>5</v>
      </c>
      <c r="B12" s="375" t="s">
        <v>62</v>
      </c>
      <c r="C12" s="367"/>
      <c r="D12" s="367"/>
      <c r="E12" s="367"/>
      <c r="F12" s="367"/>
      <c r="G12" s="367"/>
      <c r="H12" s="376"/>
    </row>
    <row r="13" spans="1:9" ht="12">
      <c r="A13" s="188">
        <f t="shared" si="0"/>
        <v>6</v>
      </c>
      <c r="B13" s="404" t="s">
        <v>203</v>
      </c>
      <c r="C13" s="402">
        <v>102114.3</v>
      </c>
      <c r="D13" s="402">
        <v>1046672.12</v>
      </c>
      <c r="E13" s="402">
        <v>15800.62</v>
      </c>
      <c r="F13" s="402"/>
      <c r="G13" s="402"/>
      <c r="H13" s="378"/>
    </row>
    <row r="14" spans="1:9" ht="12">
      <c r="A14" s="188">
        <f t="shared" si="0"/>
        <v>7</v>
      </c>
      <c r="B14" s="34"/>
      <c r="C14" s="379"/>
      <c r="D14" s="379"/>
      <c r="E14" s="379"/>
      <c r="F14" s="379"/>
      <c r="G14" s="379"/>
      <c r="H14" s="378"/>
    </row>
    <row r="15" spans="1:9" ht="12">
      <c r="A15" s="188">
        <f t="shared" si="0"/>
        <v>8</v>
      </c>
      <c r="B15" s="388">
        <v>44562</v>
      </c>
      <c r="C15" s="379">
        <v>-10211.44</v>
      </c>
      <c r="D15" s="379">
        <f>-47576.01</f>
        <v>-47576.01</v>
      </c>
      <c r="E15" s="379">
        <v>-1580.06</v>
      </c>
      <c r="F15" s="379"/>
      <c r="G15" s="379"/>
      <c r="H15" s="378"/>
    </row>
    <row r="16" spans="1:9" ht="12">
      <c r="A16" s="188">
        <f t="shared" si="0"/>
        <v>9</v>
      </c>
      <c r="B16" s="388">
        <v>44593</v>
      </c>
      <c r="C16" s="379">
        <v>-10211.44</v>
      </c>
      <c r="D16" s="379">
        <f>-47576.01</f>
        <v>-47576.01</v>
      </c>
      <c r="E16" s="379">
        <v>-1580.06</v>
      </c>
      <c r="F16" s="379"/>
      <c r="G16" s="379"/>
      <c r="H16" s="377"/>
      <c r="I16" s="353"/>
    </row>
    <row r="17" spans="1:8" ht="12">
      <c r="A17" s="188">
        <f t="shared" si="0"/>
        <v>10</v>
      </c>
      <c r="B17" s="388">
        <v>44621</v>
      </c>
      <c r="C17" s="379">
        <v>-10211.44</v>
      </c>
      <c r="D17" s="379">
        <f>-47576.01</f>
        <v>-47576.01</v>
      </c>
      <c r="E17" s="379">
        <v>-1580.06</v>
      </c>
      <c r="F17" s="379"/>
      <c r="G17" s="379"/>
      <c r="H17" s="378"/>
    </row>
    <row r="18" spans="1:8" ht="12">
      <c r="A18" s="188">
        <f t="shared" si="0"/>
        <v>11</v>
      </c>
      <c r="B18" s="388">
        <v>44652</v>
      </c>
      <c r="C18" s="379">
        <v>-10211.44</v>
      </c>
      <c r="D18" s="379">
        <f t="shared" ref="D18" si="1">-47576.01</f>
        <v>-47576.01</v>
      </c>
      <c r="E18" s="379">
        <v>-1580.06</v>
      </c>
      <c r="F18" s="379"/>
      <c r="G18" s="379"/>
      <c r="H18" s="378"/>
    </row>
    <row r="19" spans="1:8" ht="12">
      <c r="A19" s="188">
        <f t="shared" si="0"/>
        <v>12</v>
      </c>
      <c r="B19" s="388">
        <v>44682</v>
      </c>
      <c r="C19" s="379">
        <v>-10211.44</v>
      </c>
      <c r="D19" s="379"/>
      <c r="E19" s="379">
        <v>-1580.06</v>
      </c>
      <c r="F19" s="379">
        <v>-27829.68</v>
      </c>
      <c r="G19" s="379">
        <v>-798.53</v>
      </c>
      <c r="H19" s="378"/>
    </row>
    <row r="20" spans="1:8" ht="12">
      <c r="A20" s="188">
        <f t="shared" si="0"/>
        <v>13</v>
      </c>
      <c r="B20" s="388">
        <v>44713</v>
      </c>
      <c r="C20" s="379">
        <v>-10211.44</v>
      </c>
      <c r="D20" s="379"/>
      <c r="E20" s="379">
        <v>-1580.06</v>
      </c>
      <c r="F20" s="379">
        <v>-53623.99</v>
      </c>
      <c r="G20" s="379">
        <v>-1597.06</v>
      </c>
      <c r="H20" s="378"/>
    </row>
    <row r="21" spans="1:8" ht="12">
      <c r="A21" s="188">
        <f t="shared" si="0"/>
        <v>14</v>
      </c>
      <c r="B21" s="388">
        <v>44743</v>
      </c>
      <c r="C21" s="379">
        <v>-10211.44</v>
      </c>
      <c r="D21" s="379"/>
      <c r="E21" s="379">
        <v>-1580.06</v>
      </c>
      <c r="F21" s="379">
        <v>-53623.99</v>
      </c>
      <c r="G21" s="379">
        <v>-1597.06</v>
      </c>
      <c r="H21" s="378"/>
    </row>
    <row r="22" spans="1:8" ht="12">
      <c r="A22" s="188">
        <f t="shared" si="0"/>
        <v>15</v>
      </c>
      <c r="B22" s="388">
        <v>44774</v>
      </c>
      <c r="C22" s="379">
        <v>-10211.44</v>
      </c>
      <c r="D22" s="379"/>
      <c r="E22" s="379">
        <v>-1580.06</v>
      </c>
      <c r="F22" s="379">
        <v>-53864.07</v>
      </c>
      <c r="G22" s="379">
        <v>-1597.06</v>
      </c>
      <c r="H22" s="378"/>
    </row>
    <row r="23" spans="1:8" ht="12">
      <c r="A23" s="188">
        <f t="shared" si="0"/>
        <v>16</v>
      </c>
      <c r="B23" s="388">
        <v>44805</v>
      </c>
      <c r="C23" s="379">
        <v>-10211.44</v>
      </c>
      <c r="D23" s="379"/>
      <c r="E23" s="379">
        <v>-1580.06</v>
      </c>
      <c r="F23" s="379">
        <v>-56713.97</v>
      </c>
      <c r="G23" s="379">
        <v>-1597.06</v>
      </c>
      <c r="H23" s="378"/>
    </row>
    <row r="24" spans="1:8" ht="12">
      <c r="A24" s="188">
        <f t="shared" si="0"/>
        <v>17</v>
      </c>
      <c r="B24" s="388">
        <v>44835</v>
      </c>
      <c r="C24" s="379">
        <v>-10211.44</v>
      </c>
      <c r="D24" s="379"/>
      <c r="E24" s="379">
        <v>-1580.06</v>
      </c>
      <c r="F24" s="379">
        <v>-55643.42</v>
      </c>
      <c r="G24" s="379">
        <v>-1597.06</v>
      </c>
      <c r="H24" s="378"/>
    </row>
    <row r="25" spans="1:8" ht="12">
      <c r="A25" s="188">
        <f t="shared" si="0"/>
        <v>18</v>
      </c>
      <c r="B25" s="388">
        <v>44866</v>
      </c>
      <c r="C25" s="379"/>
      <c r="D25" s="379"/>
      <c r="E25" s="379"/>
      <c r="F25" s="379">
        <v>-53914.07</v>
      </c>
      <c r="G25" s="379">
        <v>-1597.06</v>
      </c>
      <c r="H25" s="378"/>
    </row>
    <row r="26" spans="1:8" ht="12.75" thickBot="1">
      <c r="A26" s="188">
        <f t="shared" si="0"/>
        <v>19</v>
      </c>
      <c r="B26" s="388">
        <v>44896</v>
      </c>
      <c r="C26" s="379"/>
      <c r="D26" s="379"/>
      <c r="E26" s="379"/>
      <c r="F26" s="379">
        <v>-53987.09</v>
      </c>
      <c r="G26" s="379">
        <v>-1597.06</v>
      </c>
      <c r="H26" s="378"/>
    </row>
    <row r="27" spans="1:8" ht="12.75" thickBot="1">
      <c r="A27" s="188">
        <f t="shared" si="0"/>
        <v>20</v>
      </c>
      <c r="B27" s="457" t="s">
        <v>205</v>
      </c>
      <c r="C27" s="385">
        <f>SUM(C15:C26)</f>
        <v>-102114.40000000001</v>
      </c>
      <c r="D27" s="385">
        <f>SUM(D15:D26)</f>
        <v>-190304.04</v>
      </c>
      <c r="E27" s="385">
        <f>SUM(E15:E26)</f>
        <v>-15800.599999999997</v>
      </c>
      <c r="F27" s="385">
        <f>SUM(F15:F26)</f>
        <v>-409200.28</v>
      </c>
      <c r="G27" s="385">
        <f>SUM(G15:G26)</f>
        <v>-11977.949999999999</v>
      </c>
      <c r="H27" s="386">
        <f>SUM(C27:G27)</f>
        <v>-729397.27</v>
      </c>
    </row>
    <row r="28" spans="1:8" ht="12">
      <c r="A28" s="188">
        <f t="shared" si="0"/>
        <v>21</v>
      </c>
      <c r="B28" s="375"/>
      <c r="C28" s="380"/>
      <c r="D28" s="380"/>
      <c r="E28" s="380"/>
      <c r="F28" s="380"/>
      <c r="G28" s="380"/>
      <c r="H28" s="376"/>
    </row>
    <row r="29" spans="1:8" ht="12">
      <c r="A29" s="188">
        <f t="shared" si="0"/>
        <v>22</v>
      </c>
      <c r="B29" s="381" t="s">
        <v>160</v>
      </c>
      <c r="C29" s="379"/>
      <c r="D29" s="379"/>
      <c r="E29" s="379"/>
      <c r="F29" s="379">
        <f>3339561.31+30972.72+13684.4+7329.15+3870.45</f>
        <v>3395418.0300000003</v>
      </c>
      <c r="G29" s="379">
        <v>95823.45</v>
      </c>
      <c r="H29" s="378"/>
    </row>
    <row r="30" spans="1:8" ht="12">
      <c r="A30" s="188">
        <f t="shared" si="0"/>
        <v>23</v>
      </c>
      <c r="B30" s="382" t="s">
        <v>161</v>
      </c>
      <c r="D30" s="379">
        <v>-856368.09</v>
      </c>
      <c r="E30" s="379"/>
      <c r="F30" s="379">
        <v>-178888.89</v>
      </c>
      <c r="G30" s="379"/>
      <c r="H30" s="378"/>
    </row>
    <row r="31" spans="1:8" ht="12.75" thickBot="1">
      <c r="A31" s="188">
        <f t="shared" si="0"/>
        <v>24</v>
      </c>
      <c r="B31" s="202" t="s">
        <v>63</v>
      </c>
      <c r="C31" s="387">
        <f>C13+C27+C29+C30</f>
        <v>-0.10000000000582077</v>
      </c>
      <c r="D31" s="387">
        <f>D13+D27+D29+D30</f>
        <v>-1.0000000009313226E-2</v>
      </c>
      <c r="E31" s="387">
        <f>E13+E27+E29+E30</f>
        <v>2.0000000004074536E-2</v>
      </c>
      <c r="F31" s="387">
        <f>F13+F27+F29+F30</f>
        <v>2807328.86</v>
      </c>
      <c r="G31" s="387">
        <f>G13+G27+G29+G30</f>
        <v>83845.5</v>
      </c>
      <c r="H31" s="378"/>
    </row>
    <row r="32" spans="1:8" ht="12.75" thickTop="1">
      <c r="A32" s="188">
        <f t="shared" si="0"/>
        <v>25</v>
      </c>
      <c r="B32" s="383"/>
      <c r="C32" s="367"/>
      <c r="D32" s="367"/>
      <c r="E32" s="367"/>
      <c r="F32" s="367"/>
      <c r="G32" s="367"/>
      <c r="H32" s="367"/>
    </row>
    <row r="33" spans="1:9" ht="12">
      <c r="A33" s="188">
        <f t="shared" si="0"/>
        <v>26</v>
      </c>
      <c r="B33" s="35" t="s">
        <v>193</v>
      </c>
      <c r="C33" s="377"/>
      <c r="D33" s="377"/>
      <c r="E33" s="377"/>
      <c r="F33" s="377"/>
      <c r="G33" s="377"/>
      <c r="H33" s="34">
        <f>'New Format'!C30</f>
        <v>9515764392</v>
      </c>
    </row>
    <row r="34" spans="1:9" ht="12">
      <c r="A34" s="188">
        <f t="shared" si="0"/>
        <v>27</v>
      </c>
      <c r="B34" s="34"/>
      <c r="C34" s="384"/>
      <c r="D34" s="384"/>
      <c r="E34" s="384"/>
      <c r="F34" s="384"/>
      <c r="G34" s="384"/>
      <c r="H34" s="34"/>
    </row>
    <row r="35" spans="1:9" ht="12">
      <c r="A35" s="188">
        <f t="shared" si="0"/>
        <v>28</v>
      </c>
      <c r="B35" s="35" t="s">
        <v>194</v>
      </c>
      <c r="C35" s="34"/>
      <c r="D35" s="34"/>
      <c r="E35" s="34"/>
      <c r="F35" s="34"/>
      <c r="G35" s="34"/>
      <c r="H35" s="407">
        <f>ROUND(-H27/H33,4)</f>
        <v>1E-4</v>
      </c>
      <c r="I35" s="421"/>
    </row>
    <row r="36" spans="1:9">
      <c r="A36" s="188"/>
    </row>
    <row r="37" spans="1:9">
      <c r="A37" s="188"/>
    </row>
    <row r="38" spans="1:9">
      <c r="A38" s="188"/>
      <c r="B38" s="217"/>
    </row>
    <row r="39" spans="1:9">
      <c r="A39" s="188"/>
    </row>
    <row r="40" spans="1:9">
      <c r="A40" s="188"/>
    </row>
    <row r="41" spans="1:9">
      <c r="A41" s="188"/>
    </row>
    <row r="42" spans="1:9">
      <c r="A42" s="188"/>
    </row>
    <row r="43" spans="1:9">
      <c r="A43" s="188"/>
      <c r="B43" s="159"/>
    </row>
    <row r="44" spans="1:9">
      <c r="A44" s="188"/>
    </row>
    <row r="45" spans="1:9">
      <c r="A45" s="188"/>
    </row>
    <row r="46" spans="1:9">
      <c r="A46" s="188"/>
      <c r="B46" s="219"/>
    </row>
    <row r="47" spans="1:9">
      <c r="A47" s="188"/>
    </row>
    <row r="48" spans="1:9">
      <c r="A48" s="188"/>
    </row>
    <row r="49" spans="1:2">
      <c r="A49" s="188"/>
    </row>
    <row r="50" spans="1:2">
      <c r="A50" s="188"/>
    </row>
    <row r="51" spans="1:2">
      <c r="A51" s="188"/>
    </row>
    <row r="52" spans="1:2">
      <c r="A52" s="188"/>
    </row>
    <row r="53" spans="1:2">
      <c r="A53" s="188"/>
      <c r="B53" s="160"/>
    </row>
    <row r="54" spans="1:2">
      <c r="A54" s="188"/>
      <c r="B54" s="160"/>
    </row>
    <row r="55" spans="1:2">
      <c r="A55" s="188"/>
      <c r="B55" s="219"/>
    </row>
  </sheetData>
  <phoneticPr fontId="25" type="noConversion"/>
  <pageMargins left="0.79" right="0.67" top="0.44" bottom="0.44" header="0.23" footer="0.17"/>
  <pageSetup scale="83" orientation="landscape" r:id="rId1"/>
  <headerFooter alignWithMargins="0">
    <oddFooter>&amp;C&amp;A&amp;R&amp;F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6"/>
  <sheetViews>
    <sheetView zoomScaleNormal="100" workbookViewId="0">
      <pane xSplit="5" ySplit="5" topLeftCell="F6" activePane="bottomRight" state="frozen"/>
      <selection activeCell="F32" sqref="F32"/>
      <selection pane="topRight" activeCell="F32" sqref="F32"/>
      <selection pane="bottomLeft" activeCell="F32" sqref="F32"/>
      <selection pane="bottomRight" activeCell="AB11" sqref="AB11"/>
    </sheetView>
  </sheetViews>
  <sheetFormatPr defaultColWidth="8.83203125" defaultRowHeight="12.75" outlineLevelCol="1"/>
  <cols>
    <col min="1" max="1" width="5.6640625" style="25" bestFit="1" customWidth="1"/>
    <col min="2" max="2" width="7" style="23" customWidth="1"/>
    <col min="3" max="3" width="8.33203125" style="23" customWidth="1"/>
    <col min="4" max="5" width="7.1640625" style="23" customWidth="1"/>
    <col min="6" max="6" width="10" style="26" customWidth="1"/>
    <col min="7" max="7" width="9.83203125" style="23" customWidth="1"/>
    <col min="8" max="8" width="8" style="23" customWidth="1"/>
    <col min="9" max="9" width="7.83203125" style="26" customWidth="1"/>
    <col min="10" max="11" width="9.1640625" style="23" customWidth="1"/>
    <col min="12" max="12" width="9.83203125" style="23" customWidth="1"/>
    <col min="13" max="13" width="9.1640625" style="23" customWidth="1"/>
    <col min="14" max="14" width="9.83203125" style="23" customWidth="1"/>
    <col min="15" max="23" width="8.83203125" style="23" customWidth="1"/>
    <col min="24" max="24" width="8.83203125" style="23" customWidth="1" outlineLevel="1"/>
    <col min="25" max="25" width="12.33203125" style="23" customWidth="1" outlineLevel="1"/>
    <col min="26" max="26" width="14.6640625" style="23" customWidth="1" outlineLevel="1"/>
    <col min="27" max="27" width="12.6640625" style="23" customWidth="1"/>
    <col min="28" max="28" width="8.83203125" style="23"/>
    <col min="29" max="30" width="10.83203125" style="23" bestFit="1" customWidth="1"/>
    <col min="31" max="16384" width="8.83203125" style="23"/>
  </cols>
  <sheetData>
    <row r="1" spans="1:25" ht="12.75" customHeight="1">
      <c r="A1" s="229" t="s">
        <v>96</v>
      </c>
      <c r="B1" s="154"/>
      <c r="C1" s="154"/>
      <c r="D1" s="153"/>
      <c r="E1" s="155"/>
      <c r="F1" s="153"/>
      <c r="G1" s="154"/>
      <c r="H1" s="154"/>
      <c r="I1" s="154"/>
    </row>
    <row r="2" spans="1:25" s="454" customFormat="1" ht="12.75" customHeight="1">
      <c r="A2" s="262" t="str">
        <f>'New Format'!B5</f>
        <v>For The 12 Months Ending December 31, 2022</v>
      </c>
      <c r="B2" s="450"/>
      <c r="C2" s="450"/>
      <c r="D2" s="450"/>
      <c r="E2" s="451"/>
      <c r="F2" s="450"/>
      <c r="G2" s="452"/>
      <c r="H2" s="451"/>
      <c r="I2" s="450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</row>
    <row r="3" spans="1:25" s="56" customFormat="1" ht="12.75" customHeight="1">
      <c r="A3" s="262"/>
      <c r="B3" s="156"/>
      <c r="C3" s="156"/>
      <c r="D3" s="156"/>
      <c r="E3" s="157"/>
      <c r="F3" s="156"/>
      <c r="G3" s="158"/>
      <c r="H3" s="157"/>
      <c r="I3" s="156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</row>
    <row r="4" spans="1:25" ht="11.1" customHeight="1">
      <c r="A4" s="175" t="s">
        <v>5</v>
      </c>
      <c r="B4" s="175" t="s">
        <v>27</v>
      </c>
      <c r="C4" s="175" t="s">
        <v>52</v>
      </c>
      <c r="D4" s="175" t="s">
        <v>64</v>
      </c>
      <c r="E4" s="175" t="s">
        <v>65</v>
      </c>
      <c r="F4" s="175" t="s">
        <v>66</v>
      </c>
      <c r="G4" s="175" t="s">
        <v>67</v>
      </c>
      <c r="H4" s="175" t="s">
        <v>68</v>
      </c>
      <c r="I4" s="175" t="s">
        <v>69</v>
      </c>
      <c r="J4" s="175" t="s">
        <v>71</v>
      </c>
      <c r="K4" s="175" t="s">
        <v>72</v>
      </c>
      <c r="L4" s="175" t="s">
        <v>73</v>
      </c>
      <c r="M4" s="175" t="s">
        <v>74</v>
      </c>
      <c r="N4" s="175" t="s">
        <v>75</v>
      </c>
      <c r="O4" s="175" t="s">
        <v>76</v>
      </c>
      <c r="P4" s="175" t="s">
        <v>87</v>
      </c>
      <c r="Q4" s="175" t="s">
        <v>88</v>
      </c>
      <c r="R4" s="175" t="s">
        <v>89</v>
      </c>
      <c r="S4" s="175" t="s">
        <v>90</v>
      </c>
      <c r="T4" s="175" t="s">
        <v>91</v>
      </c>
      <c r="U4" s="175" t="s">
        <v>92</v>
      </c>
      <c r="V4" s="175" t="s">
        <v>164</v>
      </c>
      <c r="W4" s="175"/>
      <c r="X4" s="389" t="s">
        <v>173</v>
      </c>
    </row>
    <row r="5" spans="1:25" ht="33.75">
      <c r="A5" s="348">
        <v>1</v>
      </c>
      <c r="B5" s="349" t="s">
        <v>126</v>
      </c>
      <c r="C5" s="349" t="s">
        <v>100</v>
      </c>
      <c r="D5" s="349" t="s">
        <v>57</v>
      </c>
      <c r="E5" s="349" t="s">
        <v>104</v>
      </c>
      <c r="F5" s="349" t="s">
        <v>117</v>
      </c>
      <c r="G5" s="349" t="s">
        <v>84</v>
      </c>
      <c r="H5" s="349" t="s">
        <v>94</v>
      </c>
      <c r="I5" s="349" t="s">
        <v>80</v>
      </c>
      <c r="J5" s="350">
        <f>'Pg 2 CapStructure'!C6</f>
        <v>44561</v>
      </c>
      <c r="K5" s="350">
        <f>'Pg 2 CapStructure'!D6</f>
        <v>44592</v>
      </c>
      <c r="L5" s="350">
        <f>'Pg 2 CapStructure'!E6</f>
        <v>44620</v>
      </c>
      <c r="M5" s="350">
        <f>'Pg 2 CapStructure'!F6</f>
        <v>44651</v>
      </c>
      <c r="N5" s="350">
        <f>'Pg 2 CapStructure'!G6</f>
        <v>44681</v>
      </c>
      <c r="O5" s="350">
        <f>'Pg 2 CapStructure'!H6</f>
        <v>44712</v>
      </c>
      <c r="P5" s="350">
        <f>'Pg 2 CapStructure'!I6</f>
        <v>44742</v>
      </c>
      <c r="Q5" s="350">
        <f>'Pg 2 CapStructure'!J6</f>
        <v>44773</v>
      </c>
      <c r="R5" s="350">
        <f>'Pg 2 CapStructure'!K6</f>
        <v>44804</v>
      </c>
      <c r="S5" s="350">
        <f>'Pg 2 CapStructure'!L6</f>
        <v>44834</v>
      </c>
      <c r="T5" s="350">
        <f>'Pg 2 CapStructure'!M6</f>
        <v>44865</v>
      </c>
      <c r="U5" s="350">
        <f>'Pg 2 CapStructure'!N6</f>
        <v>44895</v>
      </c>
      <c r="V5" s="350">
        <f>'Pg 2 CapStructure'!O6</f>
        <v>44926</v>
      </c>
      <c r="W5" s="350"/>
      <c r="X5" s="390" t="s">
        <v>38</v>
      </c>
      <c r="Y5" s="390" t="s">
        <v>174</v>
      </c>
    </row>
    <row r="6" spans="1:25" s="27" customFormat="1">
      <c r="A6" s="436">
        <v>2</v>
      </c>
      <c r="B6" s="288" t="s">
        <v>23</v>
      </c>
      <c r="C6" s="425">
        <v>7.1499999999999994E-2</v>
      </c>
      <c r="D6" s="426">
        <v>35053</v>
      </c>
      <c r="E6" s="426">
        <v>46010</v>
      </c>
      <c r="F6" s="267">
        <f t="shared" ref="F6:F24" si="0">ROUND(((J6+V6)+(SUM(K6:U6)*2))/24,0)</f>
        <v>15000000</v>
      </c>
      <c r="G6" s="277">
        <v>99.211911999999998</v>
      </c>
      <c r="H6" s="427">
        <f>ROUND(YIELD(D6,E6,C6,G6,100,2,2),4)</f>
        <v>7.2099999999999997E-2</v>
      </c>
      <c r="I6" s="267">
        <f>ROUND(+H6*F6,0)</f>
        <v>1081500</v>
      </c>
      <c r="J6" s="267">
        <v>15000000</v>
      </c>
      <c r="K6" s="267">
        <v>15000000</v>
      </c>
      <c r="L6" s="267">
        <v>15000000</v>
      </c>
      <c r="M6" s="267">
        <v>15000000</v>
      </c>
      <c r="N6" s="267">
        <v>15000000</v>
      </c>
      <c r="O6" s="267">
        <v>15000000</v>
      </c>
      <c r="P6" s="267">
        <v>15000000</v>
      </c>
      <c r="Q6" s="267">
        <v>15000000</v>
      </c>
      <c r="R6" s="267">
        <v>15000000</v>
      </c>
      <c r="S6" s="267">
        <v>15000000</v>
      </c>
      <c r="T6" s="267">
        <v>15000000</v>
      </c>
      <c r="U6" s="267">
        <v>15000000</v>
      </c>
      <c r="V6" s="267">
        <v>15000000</v>
      </c>
      <c r="W6" s="267"/>
      <c r="X6" s="267">
        <f t="shared" ref="X6:X24" si="1">H6*V6</f>
        <v>1081500</v>
      </c>
    </row>
    <row r="7" spans="1:25" s="27" customFormat="1">
      <c r="A7" s="424">
        <v>3</v>
      </c>
      <c r="B7" s="288" t="s">
        <v>23</v>
      </c>
      <c r="C7" s="425">
        <v>7.1999999999999995E-2</v>
      </c>
      <c r="D7" s="426">
        <v>35054</v>
      </c>
      <c r="E7" s="426">
        <v>46013</v>
      </c>
      <c r="F7" s="267">
        <f t="shared" si="0"/>
        <v>2000000</v>
      </c>
      <c r="G7" s="277">
        <v>99.211600000000004</v>
      </c>
      <c r="H7" s="427">
        <f>ROUND(YIELD(D7,E7,C7,G7,100,2,2),4)</f>
        <v>7.2599999999999998E-2</v>
      </c>
      <c r="I7" s="267">
        <f>ROUND(+H7*F7,0)</f>
        <v>145200</v>
      </c>
      <c r="J7" s="267">
        <v>2000000</v>
      </c>
      <c r="K7" s="267">
        <v>2000000</v>
      </c>
      <c r="L7" s="267">
        <v>2000000</v>
      </c>
      <c r="M7" s="267">
        <v>2000000</v>
      </c>
      <c r="N7" s="267">
        <v>2000000</v>
      </c>
      <c r="O7" s="267">
        <v>2000000</v>
      </c>
      <c r="P7" s="267">
        <v>2000000</v>
      </c>
      <c r="Q7" s="267">
        <v>2000000</v>
      </c>
      <c r="R7" s="267">
        <v>2000000</v>
      </c>
      <c r="S7" s="267">
        <v>2000000</v>
      </c>
      <c r="T7" s="267">
        <v>2000000</v>
      </c>
      <c r="U7" s="267">
        <v>2000000</v>
      </c>
      <c r="V7" s="267">
        <v>2000000</v>
      </c>
      <c r="W7" s="267"/>
      <c r="X7" s="267">
        <f t="shared" si="1"/>
        <v>145200</v>
      </c>
    </row>
    <row r="8" spans="1:25" s="27" customFormat="1">
      <c r="A8" s="436">
        <v>4</v>
      </c>
      <c r="B8" s="288" t="s">
        <v>21</v>
      </c>
      <c r="C8" s="425">
        <v>7.0199999999999999E-2</v>
      </c>
      <c r="D8" s="426">
        <v>35786</v>
      </c>
      <c r="E8" s="426">
        <v>46722</v>
      </c>
      <c r="F8" s="267">
        <f t="shared" si="0"/>
        <v>300000000</v>
      </c>
      <c r="G8" s="277">
        <v>98.985735776666658</v>
      </c>
      <c r="H8" s="427">
        <f>ROUND(YIELD(D8,E8,C8,G8,100,2,2),4)</f>
        <v>7.0999999999999994E-2</v>
      </c>
      <c r="I8" s="267">
        <f>ROUND(+H8*F8,0)</f>
        <v>21300000</v>
      </c>
      <c r="J8" s="267">
        <v>300000000</v>
      </c>
      <c r="K8" s="267">
        <v>300000000</v>
      </c>
      <c r="L8" s="267">
        <v>300000000</v>
      </c>
      <c r="M8" s="267">
        <v>300000000</v>
      </c>
      <c r="N8" s="267">
        <v>300000000</v>
      </c>
      <c r="O8" s="267">
        <v>300000000</v>
      </c>
      <c r="P8" s="267">
        <v>300000000</v>
      </c>
      <c r="Q8" s="267">
        <v>300000000</v>
      </c>
      <c r="R8" s="267">
        <v>300000000</v>
      </c>
      <c r="S8" s="267">
        <v>300000000</v>
      </c>
      <c r="T8" s="267">
        <v>300000000</v>
      </c>
      <c r="U8" s="267">
        <v>300000000</v>
      </c>
      <c r="V8" s="267">
        <v>300000000</v>
      </c>
      <c r="W8" s="267"/>
      <c r="X8" s="267">
        <f t="shared" si="1"/>
        <v>21299999.999999996</v>
      </c>
    </row>
    <row r="9" spans="1:25" s="287" customFormat="1">
      <c r="A9" s="424">
        <v>5</v>
      </c>
      <c r="B9" s="288" t="s">
        <v>22</v>
      </c>
      <c r="C9" s="425">
        <v>7.0000000000000007E-2</v>
      </c>
      <c r="D9" s="426">
        <v>36228</v>
      </c>
      <c r="E9" s="426">
        <v>47186</v>
      </c>
      <c r="F9" s="267">
        <f t="shared" si="0"/>
        <v>100000000</v>
      </c>
      <c r="G9" s="277">
        <v>99.042870549999989</v>
      </c>
      <c r="H9" s="427">
        <f>ROUND(YIELD(D9,E9,C9,G9,100,2,2),4)</f>
        <v>7.0800000000000002E-2</v>
      </c>
      <c r="I9" s="267">
        <f>ROUND(+H9*F9,0)</f>
        <v>7080000</v>
      </c>
      <c r="J9" s="267">
        <v>100000000</v>
      </c>
      <c r="K9" s="267">
        <v>100000000</v>
      </c>
      <c r="L9" s="267">
        <v>100000000</v>
      </c>
      <c r="M9" s="267">
        <v>100000000</v>
      </c>
      <c r="N9" s="267">
        <v>100000000</v>
      </c>
      <c r="O9" s="267">
        <v>100000000</v>
      </c>
      <c r="P9" s="267">
        <v>100000000</v>
      </c>
      <c r="Q9" s="267">
        <v>100000000</v>
      </c>
      <c r="R9" s="267">
        <v>100000000</v>
      </c>
      <c r="S9" s="267">
        <v>100000000</v>
      </c>
      <c r="T9" s="267">
        <v>100000000</v>
      </c>
      <c r="U9" s="267">
        <v>100000000</v>
      </c>
      <c r="V9" s="267">
        <v>100000000</v>
      </c>
      <c r="W9" s="267"/>
      <c r="X9" s="267">
        <f t="shared" si="1"/>
        <v>7080000</v>
      </c>
      <c r="Y9" s="27"/>
    </row>
    <row r="10" spans="1:25" s="287" customFormat="1">
      <c r="A10" s="436">
        <v>6</v>
      </c>
      <c r="B10" s="437" t="s">
        <v>24</v>
      </c>
      <c r="C10" s="425">
        <v>3.9E-2</v>
      </c>
      <c r="D10" s="438">
        <v>41417</v>
      </c>
      <c r="E10" s="439">
        <v>47908</v>
      </c>
      <c r="F10" s="267">
        <f t="shared" si="0"/>
        <v>138460000</v>
      </c>
      <c r="G10" s="277">
        <v>98.939099999999996</v>
      </c>
      <c r="H10" s="427">
        <f t="shared" ref="H10:H22" si="2">ROUND(YIELD(D10,E10,C10,G10,100,2,2),4)</f>
        <v>3.9800000000000002E-2</v>
      </c>
      <c r="I10" s="267">
        <f t="shared" ref="I10:I24" si="3">ROUND(+H10*F10,0)</f>
        <v>5510708</v>
      </c>
      <c r="J10" s="267">
        <v>138460000</v>
      </c>
      <c r="K10" s="267">
        <v>138460000</v>
      </c>
      <c r="L10" s="267">
        <v>138460000</v>
      </c>
      <c r="M10" s="267">
        <v>138460000</v>
      </c>
      <c r="N10" s="267">
        <v>138460000</v>
      </c>
      <c r="O10" s="267">
        <v>138460000</v>
      </c>
      <c r="P10" s="267">
        <v>138460000</v>
      </c>
      <c r="Q10" s="267">
        <v>138460000</v>
      </c>
      <c r="R10" s="267">
        <v>138460000</v>
      </c>
      <c r="S10" s="267">
        <v>138460000</v>
      </c>
      <c r="T10" s="267">
        <v>138460000</v>
      </c>
      <c r="U10" s="267">
        <v>138460000</v>
      </c>
      <c r="V10" s="267">
        <v>138460000</v>
      </c>
      <c r="W10" s="267"/>
      <c r="X10" s="267">
        <f t="shared" si="1"/>
        <v>5510708</v>
      </c>
    </row>
    <row r="11" spans="1:25" s="287" customFormat="1">
      <c r="A11" s="424">
        <v>7</v>
      </c>
      <c r="B11" s="437" t="s">
        <v>24</v>
      </c>
      <c r="C11" s="425">
        <v>0.04</v>
      </c>
      <c r="D11" s="438">
        <v>41417</v>
      </c>
      <c r="E11" s="439">
        <v>47908</v>
      </c>
      <c r="F11" s="267">
        <f t="shared" si="0"/>
        <v>23400000</v>
      </c>
      <c r="G11" s="277">
        <v>98.939099999999996</v>
      </c>
      <c r="H11" s="427">
        <f t="shared" si="2"/>
        <v>4.0800000000000003E-2</v>
      </c>
      <c r="I11" s="267">
        <f t="shared" si="3"/>
        <v>954720</v>
      </c>
      <c r="J11" s="267">
        <v>23400000</v>
      </c>
      <c r="K11" s="267">
        <v>23400000</v>
      </c>
      <c r="L11" s="267">
        <v>23400000</v>
      </c>
      <c r="M11" s="267">
        <v>23400000</v>
      </c>
      <c r="N11" s="267">
        <v>23400000</v>
      </c>
      <c r="O11" s="267">
        <v>23400000</v>
      </c>
      <c r="P11" s="267">
        <v>23400000</v>
      </c>
      <c r="Q11" s="267">
        <v>23400000</v>
      </c>
      <c r="R11" s="267">
        <v>23400000</v>
      </c>
      <c r="S11" s="267">
        <v>23400000</v>
      </c>
      <c r="T11" s="267">
        <v>23400000</v>
      </c>
      <c r="U11" s="267">
        <v>23400000</v>
      </c>
      <c r="V11" s="267">
        <v>23400000</v>
      </c>
      <c r="W11" s="267"/>
      <c r="X11" s="267">
        <f t="shared" si="1"/>
        <v>954720.00000000012</v>
      </c>
    </row>
    <row r="12" spans="1:25" s="287" customFormat="1">
      <c r="A12" s="436">
        <v>8</v>
      </c>
      <c r="B12" s="288" t="s">
        <v>95</v>
      </c>
      <c r="C12" s="425">
        <v>5.4829999999999997E-2</v>
      </c>
      <c r="D12" s="426">
        <v>38499</v>
      </c>
      <c r="E12" s="426">
        <v>49461</v>
      </c>
      <c r="F12" s="267">
        <f t="shared" si="0"/>
        <v>250000000</v>
      </c>
      <c r="G12" s="277">
        <v>84.886606835999999</v>
      </c>
      <c r="H12" s="427">
        <f t="shared" si="2"/>
        <v>6.6500000000000004E-2</v>
      </c>
      <c r="I12" s="270">
        <f t="shared" si="3"/>
        <v>16625000</v>
      </c>
      <c r="J12" s="270">
        <v>250000000</v>
      </c>
      <c r="K12" s="270">
        <v>250000000</v>
      </c>
      <c r="L12" s="270">
        <v>250000000</v>
      </c>
      <c r="M12" s="270">
        <v>250000000</v>
      </c>
      <c r="N12" s="270">
        <v>250000000</v>
      </c>
      <c r="O12" s="270">
        <v>250000000</v>
      </c>
      <c r="P12" s="270">
        <v>250000000</v>
      </c>
      <c r="Q12" s="270">
        <v>250000000</v>
      </c>
      <c r="R12" s="270">
        <v>250000000</v>
      </c>
      <c r="S12" s="270">
        <v>250000000</v>
      </c>
      <c r="T12" s="270">
        <v>250000000</v>
      </c>
      <c r="U12" s="270">
        <v>250000000</v>
      </c>
      <c r="V12" s="270">
        <v>250000000</v>
      </c>
      <c r="W12" s="270"/>
      <c r="X12" s="267">
        <f t="shared" si="1"/>
        <v>16625000</v>
      </c>
    </row>
    <row r="13" spans="1:25" s="287" customFormat="1">
      <c r="A13" s="424">
        <v>9</v>
      </c>
      <c r="B13" s="288" t="s">
        <v>95</v>
      </c>
      <c r="C13" s="425">
        <v>6.7239999999999994E-2</v>
      </c>
      <c r="D13" s="426">
        <v>38898</v>
      </c>
      <c r="E13" s="426">
        <v>49841</v>
      </c>
      <c r="F13" s="267">
        <f t="shared" si="0"/>
        <v>250000000</v>
      </c>
      <c r="G13" s="277">
        <v>107.515271756</v>
      </c>
      <c r="H13" s="427">
        <f t="shared" si="2"/>
        <v>6.1699999999999998E-2</v>
      </c>
      <c r="I13" s="270">
        <f t="shared" si="3"/>
        <v>15425000</v>
      </c>
      <c r="J13" s="270">
        <v>250000000</v>
      </c>
      <c r="K13" s="270">
        <v>250000000</v>
      </c>
      <c r="L13" s="270">
        <v>250000000</v>
      </c>
      <c r="M13" s="270">
        <v>250000000</v>
      </c>
      <c r="N13" s="270">
        <v>250000000</v>
      </c>
      <c r="O13" s="270">
        <v>250000000</v>
      </c>
      <c r="P13" s="270">
        <v>250000000</v>
      </c>
      <c r="Q13" s="270">
        <v>250000000</v>
      </c>
      <c r="R13" s="270">
        <v>250000000</v>
      </c>
      <c r="S13" s="270">
        <v>250000000</v>
      </c>
      <c r="T13" s="270">
        <v>250000000</v>
      </c>
      <c r="U13" s="270">
        <v>250000000</v>
      </c>
      <c r="V13" s="270">
        <v>250000000</v>
      </c>
      <c r="W13" s="270"/>
      <c r="X13" s="267">
        <f t="shared" si="1"/>
        <v>15425000</v>
      </c>
    </row>
    <row r="14" spans="1:25" s="287" customFormat="1">
      <c r="A14" s="436">
        <v>10</v>
      </c>
      <c r="B14" s="288" t="s">
        <v>95</v>
      </c>
      <c r="C14" s="425">
        <v>6.2740000000000004E-2</v>
      </c>
      <c r="D14" s="426">
        <v>38978</v>
      </c>
      <c r="E14" s="426">
        <v>50114</v>
      </c>
      <c r="F14" s="267">
        <f t="shared" si="0"/>
        <v>300000000</v>
      </c>
      <c r="G14" s="277">
        <v>98.812700000000007</v>
      </c>
      <c r="H14" s="427">
        <f t="shared" si="2"/>
        <v>6.3600000000000004E-2</v>
      </c>
      <c r="I14" s="270">
        <f t="shared" si="3"/>
        <v>19080000</v>
      </c>
      <c r="J14" s="270">
        <v>300000000</v>
      </c>
      <c r="K14" s="270">
        <v>300000000</v>
      </c>
      <c r="L14" s="270">
        <v>300000000</v>
      </c>
      <c r="M14" s="270">
        <v>300000000</v>
      </c>
      <c r="N14" s="270">
        <v>300000000</v>
      </c>
      <c r="O14" s="270">
        <v>300000000</v>
      </c>
      <c r="P14" s="270">
        <v>300000000</v>
      </c>
      <c r="Q14" s="270">
        <v>300000000</v>
      </c>
      <c r="R14" s="270">
        <v>300000000</v>
      </c>
      <c r="S14" s="270">
        <v>300000000</v>
      </c>
      <c r="T14" s="270">
        <v>300000000</v>
      </c>
      <c r="U14" s="270">
        <v>300000000</v>
      </c>
      <c r="V14" s="270">
        <v>300000000</v>
      </c>
      <c r="W14" s="270"/>
      <c r="X14" s="267">
        <f t="shared" si="1"/>
        <v>19080000</v>
      </c>
    </row>
    <row r="15" spans="1:25" s="287" customFormat="1">
      <c r="A15" s="424">
        <v>11</v>
      </c>
      <c r="B15" s="288" t="s">
        <v>95</v>
      </c>
      <c r="C15" s="425">
        <v>5.7570000000000003E-2</v>
      </c>
      <c r="D15" s="426">
        <v>40067</v>
      </c>
      <c r="E15" s="426">
        <v>51058</v>
      </c>
      <c r="F15" s="267">
        <f t="shared" si="0"/>
        <v>350000000</v>
      </c>
      <c r="G15" s="277">
        <v>98.983599999999996</v>
      </c>
      <c r="H15" s="427">
        <f t="shared" si="2"/>
        <v>5.8299999999999998E-2</v>
      </c>
      <c r="I15" s="270">
        <f t="shared" si="3"/>
        <v>20405000</v>
      </c>
      <c r="J15" s="270">
        <v>350000000</v>
      </c>
      <c r="K15" s="270">
        <v>350000000</v>
      </c>
      <c r="L15" s="270">
        <v>350000000</v>
      </c>
      <c r="M15" s="270">
        <v>350000000</v>
      </c>
      <c r="N15" s="270">
        <v>350000000</v>
      </c>
      <c r="O15" s="270">
        <v>350000000</v>
      </c>
      <c r="P15" s="270">
        <v>350000000</v>
      </c>
      <c r="Q15" s="270">
        <v>350000000</v>
      </c>
      <c r="R15" s="270">
        <v>350000000</v>
      </c>
      <c r="S15" s="270">
        <v>350000000</v>
      </c>
      <c r="T15" s="270">
        <v>350000000</v>
      </c>
      <c r="U15" s="270">
        <v>350000000</v>
      </c>
      <c r="V15" s="270">
        <v>350000000</v>
      </c>
      <c r="W15" s="270"/>
      <c r="X15" s="267">
        <f t="shared" si="1"/>
        <v>20405000</v>
      </c>
    </row>
    <row r="16" spans="1:25" s="287" customFormat="1">
      <c r="A16" s="436">
        <v>12</v>
      </c>
      <c r="B16" s="288" t="s">
        <v>95</v>
      </c>
      <c r="C16" s="425">
        <v>5.7950000000000002E-2</v>
      </c>
      <c r="D16" s="426">
        <v>40245</v>
      </c>
      <c r="E16" s="426">
        <v>51210</v>
      </c>
      <c r="F16" s="267">
        <f t="shared" si="0"/>
        <v>325000000</v>
      </c>
      <c r="G16" s="277">
        <v>98.958799999999997</v>
      </c>
      <c r="H16" s="427">
        <f t="shared" si="2"/>
        <v>5.8700000000000002E-2</v>
      </c>
      <c r="I16" s="270">
        <f t="shared" si="3"/>
        <v>19077500</v>
      </c>
      <c r="J16" s="270">
        <v>325000000</v>
      </c>
      <c r="K16" s="270">
        <v>325000000</v>
      </c>
      <c r="L16" s="270">
        <v>325000000</v>
      </c>
      <c r="M16" s="270">
        <v>325000000</v>
      </c>
      <c r="N16" s="270">
        <v>325000000</v>
      </c>
      <c r="O16" s="270">
        <v>325000000</v>
      </c>
      <c r="P16" s="270">
        <v>325000000</v>
      </c>
      <c r="Q16" s="270">
        <v>325000000</v>
      </c>
      <c r="R16" s="270">
        <v>325000000</v>
      </c>
      <c r="S16" s="270">
        <v>325000000</v>
      </c>
      <c r="T16" s="270">
        <v>325000000</v>
      </c>
      <c r="U16" s="270">
        <v>325000000</v>
      </c>
      <c r="V16" s="270">
        <v>325000000</v>
      </c>
      <c r="W16" s="270"/>
      <c r="X16" s="267">
        <f t="shared" si="1"/>
        <v>19077500</v>
      </c>
    </row>
    <row r="17" spans="1:25" s="287" customFormat="1">
      <c r="A17" s="424">
        <v>13</v>
      </c>
      <c r="B17" s="288" t="s">
        <v>95</v>
      </c>
      <c r="C17" s="425">
        <v>5.7639999999999997E-2</v>
      </c>
      <c r="D17" s="426">
        <v>40358</v>
      </c>
      <c r="E17" s="426">
        <v>51332</v>
      </c>
      <c r="F17" s="267">
        <f t="shared" si="0"/>
        <v>250000000</v>
      </c>
      <c r="G17" s="277">
        <v>98.965199999999996</v>
      </c>
      <c r="H17" s="427">
        <f t="shared" si="2"/>
        <v>5.8400000000000001E-2</v>
      </c>
      <c r="I17" s="270">
        <f t="shared" si="3"/>
        <v>14600000</v>
      </c>
      <c r="J17" s="270">
        <v>250000000</v>
      </c>
      <c r="K17" s="270">
        <v>250000000</v>
      </c>
      <c r="L17" s="270">
        <v>250000000</v>
      </c>
      <c r="M17" s="270">
        <v>250000000</v>
      </c>
      <c r="N17" s="270">
        <v>250000000</v>
      </c>
      <c r="O17" s="270">
        <v>250000000</v>
      </c>
      <c r="P17" s="270">
        <v>250000000</v>
      </c>
      <c r="Q17" s="270">
        <v>250000000</v>
      </c>
      <c r="R17" s="270">
        <v>250000000</v>
      </c>
      <c r="S17" s="270">
        <v>250000000</v>
      </c>
      <c r="T17" s="270">
        <v>250000000</v>
      </c>
      <c r="U17" s="270">
        <v>250000000</v>
      </c>
      <c r="V17" s="270">
        <v>250000000</v>
      </c>
      <c r="W17" s="270"/>
      <c r="X17" s="267">
        <f t="shared" si="1"/>
        <v>14600000</v>
      </c>
    </row>
    <row r="18" spans="1:25" s="287" customFormat="1">
      <c r="A18" s="436">
        <v>14</v>
      </c>
      <c r="B18" s="288" t="s">
        <v>95</v>
      </c>
      <c r="C18" s="425">
        <v>5.638E-2</v>
      </c>
      <c r="D18" s="426">
        <v>40627</v>
      </c>
      <c r="E18" s="426">
        <v>51606</v>
      </c>
      <c r="F18" s="267">
        <f t="shared" si="0"/>
        <v>300000000</v>
      </c>
      <c r="G18" s="277">
        <v>98.971000000000004</v>
      </c>
      <c r="H18" s="427">
        <f t="shared" si="2"/>
        <v>5.7099999999999998E-2</v>
      </c>
      <c r="I18" s="270">
        <f t="shared" si="3"/>
        <v>17130000</v>
      </c>
      <c r="J18" s="270">
        <v>300000000</v>
      </c>
      <c r="K18" s="270">
        <v>300000000</v>
      </c>
      <c r="L18" s="270">
        <v>300000000</v>
      </c>
      <c r="M18" s="270">
        <v>300000000</v>
      </c>
      <c r="N18" s="270">
        <v>300000000</v>
      </c>
      <c r="O18" s="270">
        <v>300000000</v>
      </c>
      <c r="P18" s="270">
        <v>300000000</v>
      </c>
      <c r="Q18" s="270">
        <v>300000000</v>
      </c>
      <c r="R18" s="270">
        <v>300000000</v>
      </c>
      <c r="S18" s="270">
        <v>300000000</v>
      </c>
      <c r="T18" s="270">
        <v>300000000</v>
      </c>
      <c r="U18" s="270">
        <v>300000000</v>
      </c>
      <c r="V18" s="270">
        <v>300000000</v>
      </c>
      <c r="W18" s="270"/>
      <c r="X18" s="267">
        <f t="shared" si="1"/>
        <v>17130000</v>
      </c>
    </row>
    <row r="19" spans="1:25" s="287" customFormat="1">
      <c r="A19" s="424">
        <v>15</v>
      </c>
      <c r="B19" s="288" t="s">
        <v>95</v>
      </c>
      <c r="C19" s="425">
        <v>4.4339999999999997E-2</v>
      </c>
      <c r="D19" s="426">
        <v>40863</v>
      </c>
      <c r="E19" s="426">
        <v>51820</v>
      </c>
      <c r="F19" s="267">
        <f t="shared" si="0"/>
        <v>250000000</v>
      </c>
      <c r="G19" s="277">
        <v>98.962999999999994</v>
      </c>
      <c r="H19" s="427">
        <f t="shared" si="2"/>
        <v>4.4999999999999998E-2</v>
      </c>
      <c r="I19" s="270">
        <f t="shared" si="3"/>
        <v>11250000</v>
      </c>
      <c r="J19" s="270">
        <v>250000000</v>
      </c>
      <c r="K19" s="270">
        <v>250000000</v>
      </c>
      <c r="L19" s="270">
        <v>250000000</v>
      </c>
      <c r="M19" s="270">
        <v>250000000</v>
      </c>
      <c r="N19" s="270">
        <v>250000000</v>
      </c>
      <c r="O19" s="270">
        <v>250000000</v>
      </c>
      <c r="P19" s="270">
        <v>250000000</v>
      </c>
      <c r="Q19" s="270">
        <v>250000000</v>
      </c>
      <c r="R19" s="270">
        <v>250000000</v>
      </c>
      <c r="S19" s="270">
        <v>250000000</v>
      </c>
      <c r="T19" s="270">
        <v>250000000</v>
      </c>
      <c r="U19" s="270">
        <v>250000000</v>
      </c>
      <c r="V19" s="270">
        <v>250000000</v>
      </c>
      <c r="W19" s="270"/>
      <c r="X19" s="267">
        <f t="shared" si="1"/>
        <v>11250000</v>
      </c>
    </row>
    <row r="20" spans="1:25" s="287" customFormat="1">
      <c r="A20" s="436">
        <v>16</v>
      </c>
      <c r="B20" s="288" t="s">
        <v>95</v>
      </c>
      <c r="C20" s="425">
        <v>4.7E-2</v>
      </c>
      <c r="D20" s="426">
        <v>40869</v>
      </c>
      <c r="E20" s="426">
        <v>55472</v>
      </c>
      <c r="F20" s="267">
        <f t="shared" si="0"/>
        <v>45000000</v>
      </c>
      <c r="G20" s="277">
        <v>98.863900000000001</v>
      </c>
      <c r="H20" s="427">
        <f t="shared" si="2"/>
        <v>4.7600000000000003E-2</v>
      </c>
      <c r="I20" s="270">
        <f t="shared" si="3"/>
        <v>2142000</v>
      </c>
      <c r="J20" s="270">
        <v>45000000</v>
      </c>
      <c r="K20" s="270">
        <v>45000000</v>
      </c>
      <c r="L20" s="270">
        <v>45000000</v>
      </c>
      <c r="M20" s="270">
        <v>45000000</v>
      </c>
      <c r="N20" s="270">
        <v>45000000</v>
      </c>
      <c r="O20" s="270">
        <v>45000000</v>
      </c>
      <c r="P20" s="270">
        <v>45000000</v>
      </c>
      <c r="Q20" s="270">
        <v>45000000</v>
      </c>
      <c r="R20" s="270">
        <v>45000000</v>
      </c>
      <c r="S20" s="270">
        <v>45000000</v>
      </c>
      <c r="T20" s="270">
        <v>45000000</v>
      </c>
      <c r="U20" s="270">
        <v>45000000</v>
      </c>
      <c r="V20" s="270">
        <v>45000000</v>
      </c>
      <c r="W20" s="270"/>
      <c r="X20" s="267">
        <f t="shared" si="1"/>
        <v>2142000</v>
      </c>
    </row>
    <row r="21" spans="1:25" s="287" customFormat="1">
      <c r="A21" s="424">
        <v>17</v>
      </c>
      <c r="B21" s="288" t="s">
        <v>95</v>
      </c>
      <c r="C21" s="425">
        <v>4.2999999999999997E-2</v>
      </c>
      <c r="D21" s="426">
        <v>42150</v>
      </c>
      <c r="E21" s="426">
        <v>53102</v>
      </c>
      <c r="F21" s="267">
        <f t="shared" si="0"/>
        <v>425000000</v>
      </c>
      <c r="G21" s="277">
        <v>98.464100000000002</v>
      </c>
      <c r="H21" s="427">
        <f t="shared" si="2"/>
        <v>4.3900000000000002E-2</v>
      </c>
      <c r="I21" s="270">
        <f t="shared" si="3"/>
        <v>18657500</v>
      </c>
      <c r="J21" s="267">
        <v>425000000</v>
      </c>
      <c r="K21" s="267">
        <v>425000000</v>
      </c>
      <c r="L21" s="267">
        <v>425000000</v>
      </c>
      <c r="M21" s="267">
        <v>425000000</v>
      </c>
      <c r="N21" s="267">
        <v>425000000</v>
      </c>
      <c r="O21" s="267">
        <v>425000000</v>
      </c>
      <c r="P21" s="267">
        <v>425000000</v>
      </c>
      <c r="Q21" s="267">
        <v>425000000</v>
      </c>
      <c r="R21" s="267">
        <v>425000000</v>
      </c>
      <c r="S21" s="267">
        <v>425000000</v>
      </c>
      <c r="T21" s="267">
        <v>425000000</v>
      </c>
      <c r="U21" s="267">
        <v>425000000</v>
      </c>
      <c r="V21" s="267">
        <v>425000000</v>
      </c>
      <c r="W21" s="267"/>
      <c r="X21" s="267">
        <f t="shared" si="1"/>
        <v>18657500</v>
      </c>
    </row>
    <row r="22" spans="1:25" s="287" customFormat="1">
      <c r="A22" s="436">
        <v>18</v>
      </c>
      <c r="B22" s="288" t="s">
        <v>95</v>
      </c>
      <c r="C22" s="425">
        <v>4.2229999999999997E-2</v>
      </c>
      <c r="D22" s="426">
        <v>43265</v>
      </c>
      <c r="E22" s="426">
        <v>54224</v>
      </c>
      <c r="F22" s="267">
        <f t="shared" si="0"/>
        <v>600000000</v>
      </c>
      <c r="G22" s="277">
        <v>98.884299999999996</v>
      </c>
      <c r="H22" s="427">
        <f t="shared" si="2"/>
        <v>4.2900000000000001E-2</v>
      </c>
      <c r="I22" s="270">
        <f t="shared" si="3"/>
        <v>25740000</v>
      </c>
      <c r="J22" s="267">
        <v>600000000</v>
      </c>
      <c r="K22" s="267">
        <v>600000000</v>
      </c>
      <c r="L22" s="267">
        <v>600000000</v>
      </c>
      <c r="M22" s="267">
        <v>600000000</v>
      </c>
      <c r="N22" s="267">
        <v>600000000</v>
      </c>
      <c r="O22" s="267">
        <v>600000000</v>
      </c>
      <c r="P22" s="267">
        <v>600000000</v>
      </c>
      <c r="Q22" s="267">
        <v>600000000</v>
      </c>
      <c r="R22" s="267">
        <v>600000000</v>
      </c>
      <c r="S22" s="267">
        <v>600000000</v>
      </c>
      <c r="T22" s="267">
        <v>600000000</v>
      </c>
      <c r="U22" s="267">
        <v>600000000</v>
      </c>
      <c r="V22" s="267">
        <v>600000000</v>
      </c>
      <c r="W22" s="267"/>
      <c r="X22" s="270">
        <f t="shared" si="1"/>
        <v>25740000</v>
      </c>
    </row>
    <row r="23" spans="1:25">
      <c r="A23" s="424">
        <v>19</v>
      </c>
      <c r="B23" s="405" t="s">
        <v>95</v>
      </c>
      <c r="C23" s="275">
        <v>3.2500000000000001E-2</v>
      </c>
      <c r="D23" s="276">
        <v>43707</v>
      </c>
      <c r="E23" s="276">
        <v>54681</v>
      </c>
      <c r="F23" s="267">
        <f t="shared" si="0"/>
        <v>450000000</v>
      </c>
      <c r="G23" s="277">
        <v>98.8309</v>
      </c>
      <c r="H23" s="427">
        <f>ROUND(YIELD(D23,E23,C23,G23,100,2,2),4)</f>
        <v>3.3099999999999997E-2</v>
      </c>
      <c r="I23" s="270">
        <f t="shared" si="3"/>
        <v>14895000</v>
      </c>
      <c r="J23" s="267">
        <v>450000000</v>
      </c>
      <c r="K23" s="267">
        <v>450000000</v>
      </c>
      <c r="L23" s="267">
        <v>450000000</v>
      </c>
      <c r="M23" s="267">
        <v>450000000</v>
      </c>
      <c r="N23" s="267">
        <v>450000000</v>
      </c>
      <c r="O23" s="267">
        <v>450000000</v>
      </c>
      <c r="P23" s="267">
        <v>450000000</v>
      </c>
      <c r="Q23" s="267">
        <v>450000000</v>
      </c>
      <c r="R23" s="267">
        <v>450000000</v>
      </c>
      <c r="S23" s="267">
        <v>450000000</v>
      </c>
      <c r="T23" s="267">
        <v>450000000</v>
      </c>
      <c r="U23" s="267">
        <v>450000000</v>
      </c>
      <c r="V23" s="267">
        <v>450000000</v>
      </c>
      <c r="W23" s="267"/>
      <c r="X23" s="270">
        <f t="shared" si="1"/>
        <v>14894999.999999998</v>
      </c>
    </row>
    <row r="24" spans="1:25">
      <c r="A24" s="424">
        <v>20</v>
      </c>
      <c r="B24" s="405" t="s">
        <v>95</v>
      </c>
      <c r="C24" s="275">
        <v>2.8930000000000001E-2</v>
      </c>
      <c r="D24" s="276">
        <v>44454</v>
      </c>
      <c r="E24" s="276">
        <v>55411</v>
      </c>
      <c r="F24" s="267">
        <f t="shared" si="0"/>
        <v>450000000</v>
      </c>
      <c r="G24" s="277">
        <v>98.850399999999993</v>
      </c>
      <c r="H24" s="427">
        <f>ROUND(YIELD(D24,E24,C24,G24,100,2,2),4)</f>
        <v>2.9499999999999998E-2</v>
      </c>
      <c r="I24" s="270">
        <f t="shared" si="3"/>
        <v>13275000</v>
      </c>
      <c r="J24" s="267">
        <v>450000000</v>
      </c>
      <c r="K24" s="267">
        <v>450000000</v>
      </c>
      <c r="L24" s="267">
        <v>450000000</v>
      </c>
      <c r="M24" s="267">
        <v>450000000</v>
      </c>
      <c r="N24" s="267">
        <v>450000000</v>
      </c>
      <c r="O24" s="267">
        <v>450000000</v>
      </c>
      <c r="P24" s="267">
        <v>450000000</v>
      </c>
      <c r="Q24" s="267">
        <v>450000000</v>
      </c>
      <c r="R24" s="267">
        <v>450000000</v>
      </c>
      <c r="S24" s="267">
        <v>450000000</v>
      </c>
      <c r="T24" s="267">
        <v>450000000</v>
      </c>
      <c r="U24" s="267">
        <v>450000000</v>
      </c>
      <c r="V24" s="267">
        <v>450000000</v>
      </c>
      <c r="W24" s="267"/>
      <c r="X24" s="270">
        <f t="shared" si="1"/>
        <v>13275000</v>
      </c>
    </row>
    <row r="25" spans="1:25">
      <c r="A25" s="424">
        <v>21</v>
      </c>
      <c r="B25" s="136"/>
      <c r="C25" s="275"/>
      <c r="D25" s="276"/>
      <c r="E25" s="276"/>
      <c r="F25" s="267"/>
      <c r="G25" s="282"/>
      <c r="H25" s="178"/>
      <c r="I25" s="270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391">
        <f>SUM(X6:X24)</f>
        <v>244374128</v>
      </c>
    </row>
    <row r="26" spans="1:25" ht="13.5" thickBot="1">
      <c r="A26" s="436">
        <v>22</v>
      </c>
      <c r="B26" s="136"/>
      <c r="C26" s="138" t="s">
        <v>116</v>
      </c>
      <c r="D26" s="276"/>
      <c r="E26" s="276"/>
      <c r="F26" s="267"/>
      <c r="G26" s="278"/>
      <c r="H26" s="178"/>
      <c r="I26" s="279">
        <f>'Pg 7 Reacquired Debt'!I32</f>
        <v>2091418.9200000002</v>
      </c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70"/>
      <c r="X26" s="391">
        <f>I26</f>
        <v>2091418.9200000002</v>
      </c>
    </row>
    <row r="27" spans="1:25" ht="13.5" thickBot="1">
      <c r="A27" s="424">
        <v>23</v>
      </c>
      <c r="B27" s="138" t="s">
        <v>128</v>
      </c>
      <c r="C27" s="275"/>
      <c r="D27" s="276"/>
      <c r="E27" s="276"/>
      <c r="F27" s="279">
        <f>SUM(F6:F26)</f>
        <v>4823860000</v>
      </c>
      <c r="G27" s="280"/>
      <c r="H27" s="211">
        <f>ROUND(+I27/F27,4)</f>
        <v>5.11E-2</v>
      </c>
      <c r="I27" s="283">
        <f t="shared" ref="I27:V27" si="4">SUM(I6:I26)</f>
        <v>246465546.91999999</v>
      </c>
      <c r="J27" s="283">
        <f>SUM(J6:J26)</f>
        <v>4823860000</v>
      </c>
      <c r="K27" s="283">
        <f>SUM(K6:K26)</f>
        <v>4823860000</v>
      </c>
      <c r="L27" s="283">
        <f>SUM(L6:L26)</f>
        <v>4823860000</v>
      </c>
      <c r="M27" s="283">
        <f t="shared" si="4"/>
        <v>4823860000</v>
      </c>
      <c r="N27" s="283">
        <f t="shared" si="4"/>
        <v>4823860000</v>
      </c>
      <c r="O27" s="283">
        <f t="shared" si="4"/>
        <v>4823860000</v>
      </c>
      <c r="P27" s="283">
        <f t="shared" si="4"/>
        <v>4823860000</v>
      </c>
      <c r="Q27" s="283">
        <f t="shared" si="4"/>
        <v>4823860000</v>
      </c>
      <c r="R27" s="283">
        <f t="shared" si="4"/>
        <v>4823860000</v>
      </c>
      <c r="S27" s="283">
        <f t="shared" si="4"/>
        <v>4823860000</v>
      </c>
      <c r="T27" s="283">
        <f t="shared" si="4"/>
        <v>4823860000</v>
      </c>
      <c r="U27" s="283">
        <f t="shared" si="4"/>
        <v>4823860000</v>
      </c>
      <c r="V27" s="283">
        <f t="shared" si="4"/>
        <v>4823860000</v>
      </c>
      <c r="W27" s="281"/>
      <c r="X27" s="283">
        <f>SUM(X25:X26)</f>
        <v>246465546.91999999</v>
      </c>
      <c r="Y27" s="392">
        <f>X27/V27</f>
        <v>5.1093014084156667E-2</v>
      </c>
    </row>
    <row r="28" spans="1:25" ht="13.5" thickBot="1">
      <c r="A28" s="436">
        <v>24</v>
      </c>
      <c r="B28" s="136"/>
      <c r="C28" s="275"/>
      <c r="D28" s="276"/>
      <c r="E28" s="276"/>
      <c r="F28" s="281"/>
      <c r="G28" s="278"/>
      <c r="H28" s="240"/>
      <c r="I28" s="281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268">
        <f>H28*S28</f>
        <v>0</v>
      </c>
    </row>
    <row r="29" spans="1:25" ht="13.5" thickBot="1">
      <c r="A29" s="424">
        <v>25</v>
      </c>
      <c r="B29" s="138" t="s">
        <v>197</v>
      </c>
      <c r="C29" s="275"/>
      <c r="D29" s="276"/>
      <c r="E29" s="276"/>
      <c r="F29" s="281">
        <f>F27</f>
        <v>4823860000</v>
      </c>
      <c r="G29" s="281">
        <f>SUM(I6:I24)</f>
        <v>244374128</v>
      </c>
      <c r="H29" s="211">
        <f>ROUND(+G29/F29,4)</f>
        <v>5.0700000000000002E-2</v>
      </c>
      <c r="J29" s="455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268"/>
    </row>
    <row r="30" spans="1:25">
      <c r="A30" s="424">
        <v>26</v>
      </c>
      <c r="B30" s="136"/>
      <c r="C30" s="275"/>
      <c r="D30" s="276"/>
      <c r="E30" s="276"/>
      <c r="F30" s="281"/>
      <c r="G30" s="278"/>
      <c r="H30" s="240"/>
      <c r="I30" s="281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268"/>
    </row>
    <row r="31" spans="1:25">
      <c r="A31" s="424">
        <v>27</v>
      </c>
      <c r="B31" s="405" t="s">
        <v>187</v>
      </c>
      <c r="C31" s="275"/>
      <c r="D31" s="276"/>
      <c r="E31" s="276"/>
      <c r="F31" s="281">
        <f>'Pg 3 STD Cost Rate'!C17</f>
        <v>80326397.25</v>
      </c>
      <c r="G31" s="281">
        <f>'Pg 3 STD Cost Rate'!E17</f>
        <v>2657716.8199999998</v>
      </c>
      <c r="H31" s="412">
        <f>ROUND(G31/F31,4)</f>
        <v>3.3099999999999997E-2</v>
      </c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268"/>
    </row>
    <row r="32" spans="1:25">
      <c r="A32" s="436">
        <v>28</v>
      </c>
      <c r="B32" s="136"/>
      <c r="C32" s="275"/>
      <c r="D32" s="276"/>
      <c r="E32" s="276"/>
      <c r="F32" s="281"/>
      <c r="G32" s="278"/>
      <c r="H32" s="240"/>
      <c r="I32" s="281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268"/>
    </row>
    <row r="33" spans="1:55">
      <c r="A33" s="424">
        <v>29</v>
      </c>
      <c r="B33" s="413" t="s">
        <v>188</v>
      </c>
      <c r="C33" s="275"/>
      <c r="D33" s="276"/>
      <c r="E33" s="276"/>
      <c r="F33" s="281">
        <f>F31+F27</f>
        <v>4904186397.25</v>
      </c>
      <c r="G33" s="281">
        <f>G31+G29</f>
        <v>247031844.81999999</v>
      </c>
      <c r="H33" s="412">
        <f>ROUND(G33/F33,4)</f>
        <v>5.04E-2</v>
      </c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268"/>
    </row>
    <row r="34" spans="1:55">
      <c r="A34" s="436">
        <v>30</v>
      </c>
      <c r="B34" s="136"/>
      <c r="C34" s="275"/>
      <c r="D34" s="276"/>
      <c r="E34" s="276"/>
      <c r="F34" s="281"/>
      <c r="G34" s="278"/>
      <c r="H34" s="240"/>
      <c r="I34" s="281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268"/>
    </row>
    <row r="35" spans="1:55">
      <c r="A35" s="424">
        <v>31</v>
      </c>
      <c r="B35" s="134" t="s">
        <v>85</v>
      </c>
      <c r="C35" s="135"/>
      <c r="D35" s="135"/>
      <c r="E35" s="135"/>
      <c r="F35" s="135"/>
      <c r="G35" s="135"/>
      <c r="H35" s="135"/>
      <c r="I35" s="135"/>
      <c r="X35" s="281"/>
      <c r="Y35" s="240"/>
    </row>
    <row r="36" spans="1:55">
      <c r="A36" s="424">
        <v>32</v>
      </c>
      <c r="B36" s="134" t="s">
        <v>93</v>
      </c>
      <c r="C36" s="135"/>
      <c r="D36" s="135"/>
      <c r="E36" s="135"/>
      <c r="F36" s="135"/>
      <c r="G36" s="137"/>
      <c r="H36" s="135"/>
      <c r="I36" s="135"/>
    </row>
    <row r="37" spans="1:55">
      <c r="A37" s="132"/>
      <c r="B37" s="134"/>
      <c r="C37" s="135"/>
      <c r="D37" s="135"/>
      <c r="E37" s="135"/>
      <c r="F37" s="135"/>
      <c r="G37" s="137"/>
      <c r="H37" s="135"/>
      <c r="I37" s="135"/>
    </row>
    <row r="38" spans="1:55">
      <c r="A38" s="132"/>
      <c r="B38" s="134"/>
      <c r="C38" s="135"/>
      <c r="D38" s="135"/>
      <c r="E38" s="135"/>
      <c r="F38" s="135"/>
      <c r="G38" s="137"/>
      <c r="H38" s="135"/>
      <c r="I38" s="135"/>
    </row>
    <row r="39" spans="1:55">
      <c r="A39" s="132"/>
      <c r="B39" s="133"/>
      <c r="C39" s="133"/>
      <c r="D39" s="133"/>
      <c r="E39" s="311"/>
      <c r="G39" s="133"/>
      <c r="H39" s="284"/>
      <c r="I39" s="285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</row>
    <row r="40" spans="1:55">
      <c r="A40" s="43"/>
      <c r="B40" s="287"/>
      <c r="C40" s="287"/>
      <c r="D40" s="287"/>
      <c r="E40" s="287"/>
      <c r="F40" s="266"/>
      <c r="G40" s="287"/>
      <c r="H40" s="135"/>
      <c r="I40" s="174"/>
      <c r="J40" s="288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</row>
    <row r="41" spans="1:55">
      <c r="A41" s="43"/>
      <c r="B41" s="287"/>
      <c r="C41" s="287"/>
      <c r="D41" s="287"/>
      <c r="E41" s="287"/>
      <c r="F41" s="265"/>
      <c r="G41" s="287"/>
      <c r="H41" s="133"/>
      <c r="I41" s="285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</row>
    <row r="42" spans="1:55">
      <c r="A42" s="43"/>
      <c r="B42" s="27"/>
      <c r="C42" s="27"/>
      <c r="D42" s="27"/>
      <c r="E42" s="27"/>
      <c r="F42" s="266"/>
      <c r="G42" s="27"/>
      <c r="H42" s="27"/>
      <c r="I42" s="44"/>
      <c r="J42" s="216" t="str">
        <f t="shared" ref="J42:S42" si="5">IF(J41&lt;&gt;0,"ERROR","")</f>
        <v/>
      </c>
      <c r="K42" s="216" t="str">
        <f t="shared" si="5"/>
        <v/>
      </c>
      <c r="L42" s="216" t="str">
        <f t="shared" si="5"/>
        <v/>
      </c>
      <c r="M42" s="216" t="str">
        <f t="shared" si="5"/>
        <v/>
      </c>
      <c r="N42" s="216" t="str">
        <f t="shared" si="5"/>
        <v/>
      </c>
      <c r="O42" s="216" t="str">
        <f t="shared" si="5"/>
        <v/>
      </c>
      <c r="P42" s="216" t="str">
        <f t="shared" si="5"/>
        <v/>
      </c>
      <c r="Q42" s="216" t="str">
        <f t="shared" si="5"/>
        <v/>
      </c>
      <c r="R42" s="216" t="str">
        <f t="shared" si="5"/>
        <v/>
      </c>
      <c r="S42" s="43" t="str">
        <f t="shared" si="5"/>
        <v/>
      </c>
      <c r="T42" s="43"/>
      <c r="U42" s="43"/>
      <c r="V42" s="43"/>
      <c r="W42" s="43"/>
    </row>
    <row r="43" spans="1:55">
      <c r="A43" s="43"/>
      <c r="B43" s="27"/>
      <c r="C43" s="27"/>
      <c r="D43" s="27"/>
      <c r="E43" s="449"/>
      <c r="F43" s="44"/>
      <c r="G43" s="27"/>
      <c r="H43" s="178"/>
      <c r="Y43" s="428"/>
    </row>
    <row r="44" spans="1:55">
      <c r="A44" s="45"/>
      <c r="B44" s="46"/>
      <c r="C44" s="47"/>
      <c r="D44" s="48"/>
      <c r="E44" s="48"/>
      <c r="F44" s="256"/>
      <c r="G44" s="50"/>
      <c r="H44" s="178"/>
      <c r="I44" s="96"/>
      <c r="Y44" s="428"/>
    </row>
    <row r="45" spans="1:55">
      <c r="A45" s="45"/>
      <c r="B45" s="46"/>
      <c r="C45" s="47"/>
      <c r="D45" s="48"/>
      <c r="E45" s="48"/>
      <c r="F45" s="49"/>
      <c r="G45" s="50"/>
      <c r="H45" s="51"/>
      <c r="I45" s="52"/>
      <c r="Y45" s="428"/>
    </row>
    <row r="46" spans="1:55">
      <c r="A46" s="45"/>
      <c r="B46" s="46"/>
      <c r="C46" s="47"/>
      <c r="D46" s="48"/>
      <c r="E46" s="48"/>
      <c r="F46" s="49"/>
      <c r="G46" s="50"/>
      <c r="H46" s="51"/>
      <c r="I46" s="52"/>
      <c r="Y46" s="428"/>
    </row>
    <row r="47" spans="1:55" hidden="1">
      <c r="A47" s="53"/>
      <c r="B47" s="27"/>
      <c r="C47" s="27"/>
      <c r="D47" s="27"/>
      <c r="E47" s="27"/>
      <c r="F47" s="44"/>
      <c r="G47" s="27"/>
      <c r="H47" s="54"/>
      <c r="I47" s="44"/>
      <c r="Y47" s="428"/>
    </row>
    <row r="48" spans="1:55" hidden="1">
      <c r="A48" s="53"/>
      <c r="B48" s="27"/>
      <c r="C48" s="27"/>
      <c r="D48" s="27"/>
      <c r="E48" s="27"/>
      <c r="F48" s="44"/>
      <c r="G48" s="27"/>
      <c r="H48" s="55"/>
      <c r="I48" s="44"/>
      <c r="Y48" s="428"/>
    </row>
    <row r="49" spans="1:25" hidden="1">
      <c r="A49" s="53"/>
      <c r="B49" s="27"/>
      <c r="C49" s="27"/>
      <c r="D49" s="27"/>
      <c r="E49" s="27"/>
      <c r="F49" s="44"/>
      <c r="G49" s="27"/>
      <c r="H49" s="27"/>
      <c r="I49" s="44"/>
      <c r="Y49" s="428"/>
    </row>
    <row r="50" spans="1:25">
      <c r="A50" s="45"/>
      <c r="B50" s="46"/>
      <c r="C50" s="47"/>
      <c r="D50" s="48"/>
      <c r="E50" s="48"/>
      <c r="F50" s="49"/>
      <c r="G50" s="50"/>
      <c r="H50" s="51"/>
      <c r="I50" s="52"/>
      <c r="Y50" s="428"/>
    </row>
    <row r="51" spans="1:25">
      <c r="A51" s="45"/>
      <c r="B51" s="46"/>
      <c r="C51" s="47"/>
      <c r="D51" s="48"/>
      <c r="E51" s="48"/>
      <c r="F51" s="49"/>
      <c r="G51" s="50"/>
      <c r="H51" s="51"/>
      <c r="I51" s="52"/>
      <c r="Y51" s="428"/>
    </row>
    <row r="52" spans="1:25">
      <c r="A52" s="53"/>
      <c r="B52" s="27"/>
      <c r="C52" s="27"/>
      <c r="D52" s="27"/>
      <c r="E52" s="27"/>
      <c r="F52" s="44"/>
      <c r="G52" s="27"/>
      <c r="H52" s="27"/>
      <c r="I52" s="44"/>
      <c r="Y52" s="428"/>
    </row>
    <row r="53" spans="1:25">
      <c r="A53" s="53"/>
      <c r="B53" s="27"/>
      <c r="C53" s="27"/>
      <c r="D53" s="27"/>
      <c r="E53" s="27"/>
      <c r="F53" s="44"/>
      <c r="G53" s="27"/>
      <c r="H53" s="27"/>
      <c r="I53" s="44"/>
      <c r="Y53" s="428"/>
    </row>
    <row r="54" spans="1:25">
      <c r="A54" s="53"/>
      <c r="B54" s="27"/>
      <c r="C54" s="27"/>
      <c r="D54" s="27"/>
      <c r="E54" s="27"/>
      <c r="F54" s="44"/>
      <c r="G54" s="27"/>
      <c r="H54" s="27"/>
      <c r="I54" s="44"/>
      <c r="Y54" s="428"/>
    </row>
    <row r="55" spans="1:25">
      <c r="A55" s="53"/>
      <c r="B55" s="27"/>
      <c r="C55" s="27"/>
      <c r="D55" s="27"/>
      <c r="E55" s="27"/>
      <c r="F55" s="44"/>
      <c r="G55" s="27"/>
      <c r="H55" s="27"/>
      <c r="I55" s="44"/>
      <c r="Y55" s="428"/>
    </row>
    <row r="56" spans="1:25">
      <c r="A56" s="53"/>
      <c r="B56" s="27"/>
      <c r="C56" s="27"/>
      <c r="D56" s="27"/>
      <c r="E56" s="27"/>
      <c r="F56" s="44"/>
      <c r="G56" s="27"/>
      <c r="H56" s="27"/>
      <c r="I56" s="44"/>
      <c r="Y56" s="428"/>
    </row>
    <row r="57" spans="1:25">
      <c r="A57" s="53"/>
      <c r="B57" s="27"/>
      <c r="C57" s="27"/>
      <c r="D57" s="27"/>
      <c r="E57" s="27"/>
      <c r="F57" s="44"/>
      <c r="G57" s="27"/>
      <c r="H57" s="27"/>
      <c r="I57" s="44"/>
      <c r="Y57" s="428"/>
    </row>
    <row r="58" spans="1:25">
      <c r="A58" s="53"/>
      <c r="B58" s="27"/>
      <c r="C58" s="27"/>
      <c r="D58" s="27"/>
      <c r="E58" s="27"/>
      <c r="F58" s="44"/>
      <c r="G58" s="27"/>
      <c r="H58" s="27"/>
      <c r="I58" s="44"/>
      <c r="Y58" s="428"/>
    </row>
    <row r="59" spans="1:25">
      <c r="A59" s="53"/>
      <c r="B59" s="27"/>
      <c r="C59" s="27"/>
      <c r="D59" s="27"/>
      <c r="E59" s="27"/>
      <c r="F59" s="44"/>
      <c r="G59" s="27"/>
      <c r="H59" s="27"/>
      <c r="I59" s="44"/>
      <c r="Y59" s="428"/>
    </row>
    <row r="60" spans="1:25">
      <c r="A60" s="53"/>
      <c r="B60" s="27"/>
      <c r="C60" s="27"/>
      <c r="D60" s="27"/>
      <c r="E60" s="27"/>
      <c r="F60" s="44"/>
      <c r="G60" s="27"/>
      <c r="H60" s="27"/>
      <c r="I60" s="44"/>
      <c r="Y60" s="428"/>
    </row>
    <row r="61" spans="1:25">
      <c r="A61" s="43"/>
      <c r="B61" s="27"/>
      <c r="C61" s="46"/>
      <c r="D61" s="27"/>
      <c r="E61" s="27"/>
      <c r="F61" s="44"/>
      <c r="G61" s="27"/>
      <c r="H61" s="27"/>
      <c r="I61" s="44"/>
      <c r="Y61" s="428"/>
    </row>
    <row r="62" spans="1:25">
      <c r="C62" s="24"/>
      <c r="E62" s="29"/>
      <c r="Y62" s="428"/>
    </row>
    <row r="63" spans="1:25">
      <c r="C63" s="28"/>
      <c r="Y63" s="428"/>
    </row>
    <row r="64" spans="1:25">
      <c r="Y64" s="428"/>
    </row>
    <row r="65" spans="25:25">
      <c r="Y65" s="428"/>
    </row>
    <row r="66" spans="25:25">
      <c r="Y66" s="428"/>
    </row>
    <row r="67" spans="25:25">
      <c r="Y67" s="428"/>
    </row>
    <row r="68" spans="25:25">
      <c r="Y68" s="428"/>
    </row>
    <row r="69" spans="25:25">
      <c r="Y69" s="428"/>
    </row>
    <row r="70" spans="25:25">
      <c r="Y70" s="428"/>
    </row>
    <row r="71" spans="25:25">
      <c r="Y71" s="428"/>
    </row>
    <row r="72" spans="25:25">
      <c r="Y72" s="428"/>
    </row>
    <row r="73" spans="25:25">
      <c r="Y73" s="428"/>
    </row>
    <row r="74" spans="25:25">
      <c r="Y74" s="428"/>
    </row>
    <row r="75" spans="25:25">
      <c r="Y75" s="428"/>
    </row>
    <row r="76" spans="25:25">
      <c r="Y76" s="428"/>
    </row>
    <row r="77" spans="25:25">
      <c r="Y77" s="428"/>
    </row>
    <row r="78" spans="25:25">
      <c r="Y78" s="428"/>
    </row>
    <row r="79" spans="25:25">
      <c r="Y79" s="428"/>
    </row>
    <row r="80" spans="25:25">
      <c r="Y80" s="428"/>
    </row>
    <row r="81" spans="25:25">
      <c r="Y81" s="428"/>
    </row>
    <row r="82" spans="25:25">
      <c r="Y82" s="428"/>
    </row>
    <row r="83" spans="25:25">
      <c r="Y83" s="428"/>
    </row>
    <row r="84" spans="25:25">
      <c r="Y84" s="428"/>
    </row>
    <row r="85" spans="25:25">
      <c r="Y85" s="428"/>
    </row>
    <row r="86" spans="25:25">
      <c r="Y86" s="428"/>
    </row>
    <row r="87" spans="25:25">
      <c r="Y87" s="428"/>
    </row>
    <row r="88" spans="25:25">
      <c r="Y88" s="428"/>
    </row>
    <row r="89" spans="25:25">
      <c r="Y89" s="428"/>
    </row>
    <row r="90" spans="25:25">
      <c r="Y90" s="428"/>
    </row>
    <row r="91" spans="25:25">
      <c r="Y91" s="428"/>
    </row>
    <row r="92" spans="25:25">
      <c r="Y92" s="428"/>
    </row>
    <row r="93" spans="25:25">
      <c r="Y93" s="428"/>
    </row>
    <row r="94" spans="25:25">
      <c r="Y94" s="428"/>
    </row>
    <row r="95" spans="25:25">
      <c r="Y95" s="428"/>
    </row>
    <row r="96" spans="25:25">
      <c r="Y96" s="428"/>
    </row>
    <row r="97" spans="25:25">
      <c r="Y97" s="428"/>
    </row>
    <row r="98" spans="25:25">
      <c r="Y98" s="428"/>
    </row>
    <row r="99" spans="25:25">
      <c r="Y99" s="428"/>
    </row>
    <row r="100" spans="25:25">
      <c r="Y100" s="428"/>
    </row>
    <row r="101" spans="25:25">
      <c r="Y101" s="428"/>
    </row>
    <row r="102" spans="25:25">
      <c r="Y102" s="428"/>
    </row>
    <row r="103" spans="25:25">
      <c r="Y103" s="428"/>
    </row>
    <row r="106" spans="25:25">
      <c r="Y106" s="428"/>
    </row>
    <row r="107" spans="25:25">
      <c r="Y107" s="428"/>
    </row>
    <row r="108" spans="25:25">
      <c r="Y108" s="428"/>
    </row>
    <row r="109" spans="25:25">
      <c r="Y109" s="428"/>
    </row>
    <row r="110" spans="25:25">
      <c r="Y110" s="428"/>
    </row>
    <row r="111" spans="25:25">
      <c r="Y111" s="428"/>
    </row>
    <row r="112" spans="25:25">
      <c r="Y112" s="428"/>
    </row>
    <row r="113" spans="25:25">
      <c r="Y113" s="428"/>
    </row>
    <row r="114" spans="25:25">
      <c r="Y114" s="428"/>
    </row>
    <row r="115" spans="25:25">
      <c r="Y115" s="428"/>
    </row>
    <row r="116" spans="25:25">
      <c r="Y116" s="428"/>
    </row>
    <row r="117" spans="25:25">
      <c r="Y117" s="428"/>
    </row>
    <row r="118" spans="25:25">
      <c r="Y118" s="428"/>
    </row>
    <row r="119" spans="25:25">
      <c r="Y119" s="428"/>
    </row>
    <row r="120" spans="25:25">
      <c r="Y120" s="428"/>
    </row>
    <row r="121" spans="25:25">
      <c r="Y121" s="428"/>
    </row>
    <row r="122" spans="25:25">
      <c r="Y122" s="428"/>
    </row>
    <row r="123" spans="25:25">
      <c r="Y123" s="428"/>
    </row>
    <row r="124" spans="25:25">
      <c r="Y124" s="428"/>
    </row>
    <row r="125" spans="25:25">
      <c r="Y125" s="428"/>
    </row>
    <row r="126" spans="25:25">
      <c r="Y126" s="428"/>
    </row>
    <row r="127" spans="25:25">
      <c r="Y127" s="428"/>
    </row>
    <row r="128" spans="25:25">
      <c r="Y128" s="428"/>
    </row>
    <row r="129" spans="25:25">
      <c r="Y129" s="428"/>
    </row>
    <row r="130" spans="25:25">
      <c r="Y130" s="428"/>
    </row>
    <row r="131" spans="25:25">
      <c r="Y131" s="428"/>
    </row>
    <row r="132" spans="25:25">
      <c r="Y132" s="428"/>
    </row>
    <row r="133" spans="25:25">
      <c r="Y133" s="428"/>
    </row>
    <row r="134" spans="25:25">
      <c r="Y134" s="428"/>
    </row>
    <row r="135" spans="25:25">
      <c r="Y135" s="428"/>
    </row>
    <row r="137" spans="25:25">
      <c r="Y137" s="428"/>
    </row>
    <row r="138" spans="25:25">
      <c r="Y138" s="428"/>
    </row>
    <row r="139" spans="25:25">
      <c r="Y139" s="428"/>
    </row>
    <row r="140" spans="25:25">
      <c r="Y140" s="428"/>
    </row>
    <row r="141" spans="25:25">
      <c r="Y141" s="428"/>
    </row>
    <row r="142" spans="25:25">
      <c r="Y142" s="428"/>
    </row>
    <row r="143" spans="25:25">
      <c r="Y143" s="428"/>
    </row>
    <row r="144" spans="25:25">
      <c r="Y144" s="428"/>
    </row>
    <row r="145" spans="25:25">
      <c r="Y145" s="428"/>
    </row>
    <row r="146" spans="25:25">
      <c r="Y146" s="428"/>
    </row>
    <row r="147" spans="25:25">
      <c r="Y147" s="428"/>
    </row>
    <row r="148" spans="25:25">
      <c r="Y148" s="428"/>
    </row>
    <row r="149" spans="25:25">
      <c r="Y149" s="428"/>
    </row>
    <row r="150" spans="25:25">
      <c r="Y150" s="428"/>
    </row>
    <row r="151" spans="25:25">
      <c r="Y151" s="428"/>
    </row>
    <row r="152" spans="25:25">
      <c r="Y152" s="428"/>
    </row>
    <row r="153" spans="25:25">
      <c r="Y153" s="428"/>
    </row>
    <row r="154" spans="25:25">
      <c r="Y154" s="428"/>
    </row>
    <row r="155" spans="25:25">
      <c r="Y155" s="428"/>
    </row>
    <row r="156" spans="25:25">
      <c r="Y156" s="428"/>
    </row>
    <row r="157" spans="25:25">
      <c r="Y157" s="428"/>
    </row>
    <row r="158" spans="25:25">
      <c r="Y158" s="428"/>
    </row>
    <row r="159" spans="25:25">
      <c r="Y159" s="428"/>
    </row>
    <row r="160" spans="25:25">
      <c r="Y160" s="428"/>
    </row>
    <row r="161" spans="25:25">
      <c r="Y161" s="428"/>
    </row>
    <row r="162" spans="25:25">
      <c r="Y162" s="428"/>
    </row>
    <row r="163" spans="25:25">
      <c r="Y163" s="428"/>
    </row>
    <row r="164" spans="25:25">
      <c r="Y164" s="428"/>
    </row>
    <row r="165" spans="25:25">
      <c r="Y165" s="428"/>
    </row>
    <row r="166" spans="25:25">
      <c r="Y166" s="428"/>
    </row>
  </sheetData>
  <phoneticPr fontId="25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pageSetUpPr fitToPage="1"/>
  </sheetPr>
  <dimension ref="A1:U84"/>
  <sheetViews>
    <sheetView zoomScaleNormal="100" workbookViewId="0">
      <pane xSplit="2" ySplit="7" topLeftCell="C8" activePane="bottomRight" state="frozen"/>
      <selection activeCell="F32" sqref="F32"/>
      <selection pane="topRight" activeCell="F32" sqref="F32"/>
      <selection pane="bottomLeft" activeCell="F32" sqref="F32"/>
      <selection pane="bottomRight" activeCell="O16" sqref="O16"/>
    </sheetView>
  </sheetViews>
  <sheetFormatPr defaultColWidth="8.83203125" defaultRowHeight="15"/>
  <cols>
    <col min="1" max="1" width="4.6640625" style="30" customWidth="1"/>
    <col min="2" max="2" width="46" style="30" customWidth="1"/>
    <col min="3" max="3" width="10.83203125" style="30" customWidth="1"/>
    <col min="4" max="4" width="11.83203125" style="30" customWidth="1"/>
    <col min="5" max="5" width="12.83203125" style="30" customWidth="1"/>
    <col min="6" max="6" width="15.83203125" style="30" customWidth="1"/>
    <col min="7" max="7" width="13" style="30" customWidth="1"/>
    <col min="8" max="8" width="13.83203125" style="30" customWidth="1"/>
    <col min="9" max="9" width="18" style="30" customWidth="1"/>
    <col min="10" max="10" width="12.1640625" style="30" customWidth="1"/>
    <col min="11" max="11" width="15.6640625" style="446" customWidth="1"/>
    <col min="12" max="12" width="12" customWidth="1"/>
    <col min="13" max="13" width="14.6640625" customWidth="1"/>
    <col min="14" max="14" width="15.1640625" customWidth="1"/>
    <col min="15" max="15" width="11.6640625" bestFit="1" customWidth="1"/>
    <col min="16" max="16" width="2.5" customWidth="1"/>
    <col min="17" max="18" width="13.5" bestFit="1" customWidth="1"/>
    <col min="19" max="19" width="12.83203125" customWidth="1"/>
    <col min="21" max="16384" width="8.83203125" style="30"/>
  </cols>
  <sheetData>
    <row r="1" spans="1:21" ht="12.75" customHeight="1">
      <c r="B1" s="65" t="s">
        <v>25</v>
      </c>
      <c r="C1" s="58"/>
      <c r="D1" s="58"/>
      <c r="E1" s="58"/>
      <c r="F1" s="58"/>
      <c r="G1" s="58"/>
      <c r="H1" s="58"/>
      <c r="I1" s="58"/>
      <c r="J1" s="59"/>
      <c r="K1" s="59"/>
    </row>
    <row r="2" spans="1:21" s="31" customFormat="1" ht="12.75" customHeight="1">
      <c r="B2" s="65" t="s">
        <v>26</v>
      </c>
      <c r="C2" s="58"/>
      <c r="D2" s="58"/>
      <c r="E2" s="58"/>
      <c r="F2" s="58"/>
      <c r="G2" s="58"/>
      <c r="H2" s="58"/>
      <c r="I2" s="58"/>
      <c r="J2" s="61"/>
      <c r="K2" s="59"/>
      <c r="L2"/>
      <c r="M2"/>
      <c r="N2"/>
      <c r="O2"/>
      <c r="P2"/>
      <c r="Q2"/>
      <c r="R2"/>
      <c r="S2"/>
      <c r="T2"/>
    </row>
    <row r="3" spans="1:21" s="31" customFormat="1" ht="12.75" customHeight="1">
      <c r="B3" s="470" t="str">
        <f>'New Format'!B5</f>
        <v>For The 12 Months Ending December 31, 2022</v>
      </c>
      <c r="C3" s="470"/>
      <c r="D3" s="470"/>
      <c r="E3" s="58"/>
      <c r="F3" s="58"/>
      <c r="G3" s="58"/>
      <c r="H3" s="58"/>
      <c r="I3" s="58"/>
      <c r="J3" s="59"/>
      <c r="K3" s="59"/>
      <c r="L3"/>
      <c r="M3"/>
      <c r="N3"/>
      <c r="O3"/>
      <c r="P3"/>
      <c r="Q3"/>
      <c r="R3"/>
      <c r="S3"/>
      <c r="T3"/>
    </row>
    <row r="4" spans="1:21" s="31" customFormat="1" ht="12.75" customHeight="1">
      <c r="B4" s="123"/>
      <c r="C4" s="123"/>
      <c r="D4" s="123"/>
      <c r="E4" s="58"/>
      <c r="F4" s="58"/>
      <c r="G4" s="58"/>
      <c r="H4" s="58"/>
      <c r="I4" s="58"/>
      <c r="J4" s="59"/>
      <c r="K4" s="59"/>
      <c r="L4"/>
      <c r="M4"/>
      <c r="N4"/>
      <c r="O4"/>
      <c r="P4"/>
      <c r="Q4"/>
      <c r="R4"/>
      <c r="S4"/>
      <c r="T4"/>
    </row>
    <row r="5" spans="1:21" s="31" customFormat="1" ht="12.75" customHeight="1">
      <c r="A5" s="232">
        <v>1</v>
      </c>
      <c r="B5" s="127" t="s">
        <v>5</v>
      </c>
      <c r="C5" s="127" t="s">
        <v>27</v>
      </c>
      <c r="D5" s="127" t="s">
        <v>52</v>
      </c>
      <c r="E5" s="127" t="s">
        <v>64</v>
      </c>
      <c r="F5" s="127" t="s">
        <v>65</v>
      </c>
      <c r="G5" s="257" t="s">
        <v>66</v>
      </c>
      <c r="H5" s="127" t="s">
        <v>67</v>
      </c>
      <c r="I5" s="127" t="s">
        <v>68</v>
      </c>
      <c r="J5" s="127" t="s">
        <v>69</v>
      </c>
      <c r="K5" s="59"/>
      <c r="L5"/>
      <c r="M5"/>
      <c r="N5"/>
      <c r="O5"/>
      <c r="P5"/>
      <c r="Q5"/>
      <c r="R5"/>
      <c r="S5"/>
      <c r="T5"/>
    </row>
    <row r="6" spans="1:21" s="31" customFormat="1" ht="12.75" customHeight="1">
      <c r="A6" s="232">
        <f t="shared" ref="A6:A41" si="0">A5+1</f>
        <v>2</v>
      </c>
      <c r="B6" s="60" t="s">
        <v>2</v>
      </c>
      <c r="C6" s="243" t="s">
        <v>17</v>
      </c>
      <c r="D6" s="244" t="s">
        <v>107</v>
      </c>
      <c r="E6" s="218" t="s">
        <v>142</v>
      </c>
      <c r="F6" s="218" t="s">
        <v>143</v>
      </c>
      <c r="G6" s="218" t="s">
        <v>143</v>
      </c>
      <c r="H6" s="218" t="s">
        <v>70</v>
      </c>
      <c r="I6" s="244" t="s">
        <v>18</v>
      </c>
      <c r="J6" s="59"/>
      <c r="K6" s="59"/>
      <c r="L6"/>
      <c r="M6"/>
      <c r="N6"/>
      <c r="O6"/>
      <c r="P6"/>
      <c r="Q6"/>
      <c r="R6"/>
      <c r="S6"/>
      <c r="T6"/>
    </row>
    <row r="7" spans="1:21" s="31" customFormat="1" ht="12.75" customHeight="1">
      <c r="A7" s="232">
        <f t="shared" si="0"/>
        <v>3</v>
      </c>
      <c r="B7" s="113" t="s">
        <v>17</v>
      </c>
      <c r="C7" s="62" t="s">
        <v>108</v>
      </c>
      <c r="D7" s="62" t="s">
        <v>108</v>
      </c>
      <c r="E7" s="62" t="s">
        <v>108</v>
      </c>
      <c r="F7" s="62" t="s">
        <v>17</v>
      </c>
      <c r="G7" s="62" t="s">
        <v>108</v>
      </c>
      <c r="H7" s="62" t="s">
        <v>144</v>
      </c>
      <c r="I7" s="62" t="s">
        <v>141</v>
      </c>
      <c r="J7" s="63" t="s">
        <v>56</v>
      </c>
      <c r="K7" s="59"/>
      <c r="L7"/>
      <c r="M7"/>
      <c r="N7"/>
      <c r="O7"/>
      <c r="P7"/>
      <c r="Q7"/>
      <c r="R7"/>
      <c r="S7"/>
      <c r="T7"/>
    </row>
    <row r="8" spans="1:21" s="31" customFormat="1" ht="12.75" customHeight="1">
      <c r="A8" s="232">
        <f t="shared" si="0"/>
        <v>4</v>
      </c>
      <c r="B8" s="114"/>
      <c r="C8" s="115"/>
      <c r="D8" s="115"/>
      <c r="E8" s="115"/>
      <c r="F8" s="115"/>
      <c r="G8" s="115"/>
      <c r="H8" s="289"/>
      <c r="I8" s="64"/>
      <c r="J8" s="116"/>
      <c r="K8" s="231"/>
      <c r="L8"/>
      <c r="M8"/>
      <c r="N8"/>
      <c r="O8"/>
      <c r="P8"/>
      <c r="Q8"/>
      <c r="R8"/>
      <c r="S8"/>
      <c r="T8"/>
    </row>
    <row r="9" spans="1:21" s="31" customFormat="1" ht="12.75" customHeight="1">
      <c r="A9" s="232">
        <f>A8+1</f>
        <v>5</v>
      </c>
      <c r="B9" s="114">
        <v>0.10249999999999999</v>
      </c>
      <c r="C9" s="115">
        <v>32140</v>
      </c>
      <c r="D9" s="115">
        <v>35779</v>
      </c>
      <c r="E9" s="115">
        <v>35048</v>
      </c>
      <c r="F9" s="115"/>
      <c r="G9" s="115"/>
      <c r="H9" s="289">
        <v>42684</v>
      </c>
      <c r="I9" s="290">
        <v>0</v>
      </c>
      <c r="J9" s="116">
        <v>18900013</v>
      </c>
      <c r="K9" s="231"/>
      <c r="L9"/>
      <c r="M9"/>
      <c r="N9"/>
      <c r="O9"/>
      <c r="P9"/>
      <c r="Q9"/>
      <c r="R9"/>
      <c r="S9"/>
      <c r="T9"/>
    </row>
    <row r="10" spans="1:21" s="31" customFormat="1" ht="12.75" customHeight="1">
      <c r="A10" s="232">
        <f t="shared" si="0"/>
        <v>6</v>
      </c>
      <c r="B10" s="114" t="s">
        <v>124</v>
      </c>
      <c r="C10" s="115">
        <v>35587</v>
      </c>
      <c r="D10" s="115">
        <v>46539</v>
      </c>
      <c r="E10" s="115">
        <v>39234</v>
      </c>
      <c r="F10" s="115" t="s">
        <v>132</v>
      </c>
      <c r="G10" s="115">
        <v>39237</v>
      </c>
      <c r="H10" s="289">
        <v>42887</v>
      </c>
      <c r="I10" s="290">
        <v>0</v>
      </c>
      <c r="J10" s="116">
        <v>18900383</v>
      </c>
      <c r="K10" s="231"/>
      <c r="L10"/>
      <c r="M10"/>
      <c r="N10"/>
      <c r="O10"/>
      <c r="P10"/>
      <c r="Q10"/>
      <c r="R10"/>
      <c r="S10"/>
      <c r="T10"/>
    </row>
    <row r="11" spans="1:21" s="31" customFormat="1" ht="12.75" customHeight="1">
      <c r="A11" s="232">
        <f t="shared" si="0"/>
        <v>7</v>
      </c>
      <c r="B11" s="114" t="s">
        <v>137</v>
      </c>
      <c r="C11" s="115">
        <v>33410</v>
      </c>
      <c r="D11" s="115">
        <v>37063</v>
      </c>
      <c r="E11" s="115">
        <v>35961</v>
      </c>
      <c r="F11" s="115" t="s">
        <v>133</v>
      </c>
      <c r="G11" s="115">
        <v>35961</v>
      </c>
      <c r="H11" s="289">
        <v>43266</v>
      </c>
      <c r="I11" s="290">
        <v>0</v>
      </c>
      <c r="J11" s="116">
        <v>18900243</v>
      </c>
      <c r="K11" s="231"/>
      <c r="L11"/>
      <c r="M11"/>
      <c r="N11"/>
      <c r="O11"/>
      <c r="P11"/>
      <c r="Q11"/>
      <c r="R11"/>
      <c r="S11"/>
      <c r="T11"/>
    </row>
    <row r="12" spans="1:21" s="231" customFormat="1" ht="12.75" customHeight="1">
      <c r="A12" s="232">
        <f t="shared" si="0"/>
        <v>8</v>
      </c>
      <c r="B12" s="291" t="s">
        <v>44</v>
      </c>
      <c r="C12" s="115">
        <v>33616</v>
      </c>
      <c r="D12" s="115">
        <f>DATE(2022,1,12)</f>
        <v>44573</v>
      </c>
      <c r="E12" s="292">
        <v>37701</v>
      </c>
      <c r="F12" s="292"/>
      <c r="G12" s="292"/>
      <c r="H12" s="289">
        <f>DATE(2022,1,12)</f>
        <v>44573</v>
      </c>
      <c r="I12" s="290">
        <v>0</v>
      </c>
      <c r="J12" s="116">
        <v>18900293</v>
      </c>
      <c r="K12" s="445"/>
      <c r="L12"/>
      <c r="M12"/>
      <c r="N12"/>
      <c r="O12"/>
      <c r="P12"/>
      <c r="Q12"/>
      <c r="R12"/>
      <c r="S12"/>
      <c r="T12"/>
      <c r="U12" s="31"/>
    </row>
    <row r="13" spans="1:21" s="231" customFormat="1" ht="12.75" customHeight="1">
      <c r="A13" s="232">
        <f t="shared" si="0"/>
        <v>9</v>
      </c>
      <c r="B13" s="291" t="s">
        <v>45</v>
      </c>
      <c r="C13" s="115">
        <v>33616</v>
      </c>
      <c r="D13" s="115">
        <f>DATE(2022,1,13)</f>
        <v>44574</v>
      </c>
      <c r="E13" s="292">
        <v>37701</v>
      </c>
      <c r="F13" s="292"/>
      <c r="G13" s="292"/>
      <c r="H13" s="289">
        <f>DATE(2022,1,13)</f>
        <v>44574</v>
      </c>
      <c r="I13" s="290">
        <v>0</v>
      </c>
      <c r="J13" s="116">
        <v>18900303</v>
      </c>
      <c r="K13" s="445"/>
      <c r="L13"/>
      <c r="M13"/>
      <c r="N13"/>
      <c r="O13"/>
      <c r="P13"/>
      <c r="Q13"/>
      <c r="R13"/>
      <c r="S13"/>
      <c r="T13"/>
      <c r="U13" s="31"/>
    </row>
    <row r="14" spans="1:21" s="231" customFormat="1" ht="12.75" customHeight="1">
      <c r="A14" s="232">
        <f t="shared" si="0"/>
        <v>10</v>
      </c>
      <c r="B14" s="291" t="s">
        <v>125</v>
      </c>
      <c r="C14" s="115">
        <v>33828</v>
      </c>
      <c r="D14" s="115">
        <v>44785</v>
      </c>
      <c r="E14" s="292">
        <v>37770</v>
      </c>
      <c r="F14" s="292"/>
      <c r="G14" s="292"/>
      <c r="H14" s="289">
        <v>44785</v>
      </c>
      <c r="I14" s="290">
        <v>0</v>
      </c>
      <c r="J14" s="116">
        <v>18900323</v>
      </c>
      <c r="K14" s="445"/>
      <c r="L14"/>
      <c r="M14"/>
      <c r="N14"/>
      <c r="O14"/>
      <c r="P14"/>
      <c r="Q14"/>
      <c r="R14"/>
      <c r="S14"/>
      <c r="T14"/>
      <c r="U14" s="31"/>
    </row>
    <row r="15" spans="1:21" s="231" customFormat="1" ht="12.75" customHeight="1">
      <c r="A15" s="232">
        <f t="shared" si="0"/>
        <v>11</v>
      </c>
      <c r="B15" s="291" t="s">
        <v>145</v>
      </c>
      <c r="C15" s="115">
        <v>34199</v>
      </c>
      <c r="D15" s="115">
        <v>45156</v>
      </c>
      <c r="E15" s="292">
        <v>37851</v>
      </c>
      <c r="H15" s="289">
        <v>45156</v>
      </c>
      <c r="I15" s="290">
        <v>10655.88</v>
      </c>
      <c r="J15" s="116">
        <v>18900353</v>
      </c>
      <c r="K15" s="445"/>
      <c r="L15"/>
      <c r="M15"/>
      <c r="N15"/>
      <c r="O15"/>
      <c r="P15"/>
      <c r="Q15"/>
      <c r="R15"/>
      <c r="S15"/>
      <c r="T15"/>
      <c r="U15" s="31"/>
    </row>
    <row r="16" spans="1:21" s="231" customFormat="1" ht="12.75" customHeight="1">
      <c r="A16" s="232">
        <f t="shared" si="0"/>
        <v>12</v>
      </c>
      <c r="B16" s="114" t="s">
        <v>138</v>
      </c>
      <c r="C16" s="115">
        <v>33161</v>
      </c>
      <c r="D16" s="115">
        <v>35718</v>
      </c>
      <c r="E16" s="115">
        <v>34372</v>
      </c>
      <c r="F16" s="115" t="s">
        <v>134</v>
      </c>
      <c r="G16" s="115">
        <v>34366</v>
      </c>
      <c r="H16" s="289">
        <v>45323</v>
      </c>
      <c r="I16" s="290">
        <v>168880.08</v>
      </c>
      <c r="J16" s="116">
        <v>18900173</v>
      </c>
      <c r="K16" s="445"/>
      <c r="L16"/>
      <c r="M16"/>
      <c r="N16"/>
      <c r="O16"/>
      <c r="P16"/>
      <c r="Q16"/>
      <c r="R16"/>
      <c r="S16"/>
      <c r="T16"/>
      <c r="U16" s="31"/>
    </row>
    <row r="17" spans="1:21" s="231" customFormat="1" ht="12.75" customHeight="1">
      <c r="A17" s="232">
        <f t="shared" si="0"/>
        <v>13</v>
      </c>
      <c r="B17" s="114" t="s">
        <v>123</v>
      </c>
      <c r="C17" s="115">
        <v>35587</v>
      </c>
      <c r="D17" s="115">
        <v>46539</v>
      </c>
      <c r="E17" s="115">
        <v>38504</v>
      </c>
      <c r="F17" s="115"/>
      <c r="G17" s="115"/>
      <c r="H17" s="289">
        <v>46539</v>
      </c>
      <c r="I17" s="290">
        <v>229804.2</v>
      </c>
      <c r="J17" s="116">
        <v>18900193</v>
      </c>
      <c r="K17" s="445"/>
      <c r="L17"/>
      <c r="M17"/>
      <c r="N17"/>
      <c r="O17"/>
      <c r="P17"/>
      <c r="Q17"/>
      <c r="R17"/>
      <c r="S17"/>
      <c r="T17"/>
      <c r="U17" s="31"/>
    </row>
    <row r="18" spans="1:21" s="231" customFormat="1" ht="12.75" customHeight="1">
      <c r="A18" s="232">
        <f t="shared" si="0"/>
        <v>14</v>
      </c>
      <c r="B18" s="291" t="s">
        <v>40</v>
      </c>
      <c r="C18" s="115">
        <v>33457</v>
      </c>
      <c r="D18" s="115">
        <f>DATE(2021,8,1)</f>
        <v>44409</v>
      </c>
      <c r="E18" s="292">
        <v>37691</v>
      </c>
      <c r="F18" s="292" t="s">
        <v>135</v>
      </c>
      <c r="G18" s="292">
        <v>37691</v>
      </c>
      <c r="H18" s="289">
        <v>47908</v>
      </c>
      <c r="I18" s="290">
        <v>45480.480000000003</v>
      </c>
      <c r="J18" s="116">
        <v>18900253</v>
      </c>
      <c r="K18" s="445"/>
      <c r="L18"/>
      <c r="M18"/>
      <c r="N18"/>
      <c r="O18"/>
      <c r="P18"/>
      <c r="Q18"/>
      <c r="R18"/>
      <c r="S18"/>
      <c r="T18"/>
      <c r="U18" s="31"/>
    </row>
    <row r="19" spans="1:21" s="231" customFormat="1" ht="12.75" customHeight="1">
      <c r="A19" s="232">
        <f t="shared" si="0"/>
        <v>15</v>
      </c>
      <c r="B19" s="291" t="s">
        <v>41</v>
      </c>
      <c r="C19" s="115">
        <v>33457</v>
      </c>
      <c r="D19" s="115">
        <f>DATE(2021,8,1)</f>
        <v>44409</v>
      </c>
      <c r="E19" s="292">
        <v>37691</v>
      </c>
      <c r="F19" s="292" t="s">
        <v>135</v>
      </c>
      <c r="G19" s="292">
        <v>37691</v>
      </c>
      <c r="H19" s="289">
        <v>47908</v>
      </c>
      <c r="I19" s="290">
        <v>34561.440000000002</v>
      </c>
      <c r="J19" s="116">
        <v>18900263</v>
      </c>
      <c r="K19" s="445"/>
      <c r="L19"/>
      <c r="M19"/>
      <c r="N19"/>
      <c r="O19"/>
      <c r="P19"/>
      <c r="Q19"/>
      <c r="R19"/>
      <c r="S19"/>
      <c r="T19"/>
      <c r="U19" s="31"/>
    </row>
    <row r="20" spans="1:21" s="231" customFormat="1" ht="12.75" customHeight="1">
      <c r="A20" s="232">
        <f t="shared" si="0"/>
        <v>16</v>
      </c>
      <c r="B20" s="291" t="s">
        <v>42</v>
      </c>
      <c r="C20" s="115">
        <v>33664</v>
      </c>
      <c r="D20" s="115">
        <f>DATE(2022,3,1)</f>
        <v>44621</v>
      </c>
      <c r="E20" s="292">
        <v>37691</v>
      </c>
      <c r="F20" s="292" t="s">
        <v>135</v>
      </c>
      <c r="G20" s="292">
        <v>37691</v>
      </c>
      <c r="H20" s="289">
        <v>47908</v>
      </c>
      <c r="I20" s="290">
        <v>105825.48</v>
      </c>
      <c r="J20" s="116">
        <v>18900273</v>
      </c>
      <c r="K20" s="445"/>
      <c r="L20"/>
      <c r="M20"/>
      <c r="N20"/>
      <c r="O20"/>
      <c r="P20"/>
      <c r="Q20"/>
      <c r="R20"/>
      <c r="S20"/>
      <c r="T20"/>
      <c r="U20" s="31"/>
    </row>
    <row r="21" spans="1:21" s="231" customFormat="1" ht="12.75" customHeight="1">
      <c r="A21" s="232">
        <f t="shared" si="0"/>
        <v>17</v>
      </c>
      <c r="B21" s="291" t="s">
        <v>43</v>
      </c>
      <c r="C21" s="115">
        <v>33664</v>
      </c>
      <c r="D21" s="115">
        <f>DATE(2022,3,1)</f>
        <v>44621</v>
      </c>
      <c r="E21" s="292">
        <v>37691</v>
      </c>
      <c r="F21" s="292" t="s">
        <v>135</v>
      </c>
      <c r="G21" s="292">
        <v>37691</v>
      </c>
      <c r="H21" s="289">
        <v>47908</v>
      </c>
      <c r="I21" s="290">
        <v>32297.759999999998</v>
      </c>
      <c r="J21" s="116">
        <v>18900283</v>
      </c>
      <c r="K21" s="445"/>
      <c r="L21"/>
      <c r="M21"/>
      <c r="N21"/>
      <c r="O21"/>
      <c r="P21"/>
      <c r="Q21"/>
      <c r="R21"/>
      <c r="S21"/>
      <c r="T21"/>
    </row>
    <row r="22" spans="1:21" s="231" customFormat="1" ht="12.75" customHeight="1">
      <c r="A22" s="232">
        <f t="shared" si="0"/>
        <v>18</v>
      </c>
      <c r="B22" s="291" t="s">
        <v>181</v>
      </c>
      <c r="C22" s="115">
        <v>37691</v>
      </c>
      <c r="D22" s="115">
        <v>47908</v>
      </c>
      <c r="E22" s="292">
        <v>41449</v>
      </c>
      <c r="F22" s="292" t="s">
        <v>182</v>
      </c>
      <c r="G22" s="292">
        <v>41417</v>
      </c>
      <c r="H22" s="289">
        <v>47908</v>
      </c>
      <c r="I22" s="290">
        <v>299128.68</v>
      </c>
      <c r="J22" s="116">
        <v>18900433</v>
      </c>
      <c r="K22" s="445"/>
      <c r="L22"/>
      <c r="M22"/>
      <c r="N22"/>
      <c r="O22"/>
      <c r="P22"/>
      <c r="Q22"/>
      <c r="R22"/>
      <c r="S22"/>
      <c r="T22"/>
    </row>
    <row r="23" spans="1:21" s="231" customFormat="1" ht="12.75" customHeight="1">
      <c r="A23" s="232">
        <f t="shared" si="0"/>
        <v>19</v>
      </c>
      <c r="B23" s="291" t="s">
        <v>181</v>
      </c>
      <c r="C23" s="115">
        <v>37691</v>
      </c>
      <c r="D23" s="115">
        <v>47908</v>
      </c>
      <c r="E23" s="292">
        <v>41449</v>
      </c>
      <c r="F23" s="292" t="s">
        <v>182</v>
      </c>
      <c r="G23" s="292">
        <v>41417</v>
      </c>
      <c r="H23" s="289">
        <v>47908</v>
      </c>
      <c r="I23" s="290">
        <v>50553.24</v>
      </c>
      <c r="J23" s="116">
        <v>18900533</v>
      </c>
      <c r="K23" s="445"/>
      <c r="L23"/>
      <c r="M23"/>
      <c r="N23"/>
      <c r="O23"/>
      <c r="P23"/>
      <c r="Q23"/>
      <c r="R23"/>
      <c r="S23"/>
      <c r="T23"/>
    </row>
    <row r="24" spans="1:21" s="231" customFormat="1" ht="12.75" customHeight="1">
      <c r="A24" s="232">
        <f>A23+1</f>
        <v>20</v>
      </c>
      <c r="B24" s="114" t="s">
        <v>101</v>
      </c>
      <c r="C24" s="115">
        <v>38183</v>
      </c>
      <c r="D24" s="115">
        <v>38913</v>
      </c>
      <c r="E24" s="115">
        <v>38499</v>
      </c>
      <c r="F24" s="115" t="s">
        <v>102</v>
      </c>
      <c r="G24" s="115">
        <v>38499</v>
      </c>
      <c r="H24" s="289">
        <v>49456</v>
      </c>
      <c r="I24" s="290">
        <f>17086.56</f>
        <v>17086.560000000001</v>
      </c>
      <c r="J24" s="116">
        <v>18900183</v>
      </c>
      <c r="K24" s="445"/>
      <c r="L24"/>
      <c r="M24"/>
      <c r="N24"/>
      <c r="O24"/>
      <c r="P24"/>
      <c r="Q24"/>
      <c r="R24"/>
      <c r="S24"/>
      <c r="T24"/>
    </row>
    <row r="25" spans="1:21" s="231" customFormat="1" ht="12.75" customHeight="1">
      <c r="A25" s="232">
        <f t="shared" si="0"/>
        <v>21</v>
      </c>
      <c r="B25" s="114" t="s">
        <v>29</v>
      </c>
      <c r="C25" s="115">
        <v>37035</v>
      </c>
      <c r="D25" s="115">
        <v>51682</v>
      </c>
      <c r="E25" s="115">
        <v>38898</v>
      </c>
      <c r="F25" s="115" t="s">
        <v>136</v>
      </c>
      <c r="G25" s="115">
        <v>38898</v>
      </c>
      <c r="H25" s="289">
        <v>49841</v>
      </c>
      <c r="I25" s="290">
        <f>(16418.45*12)</f>
        <v>197021.40000000002</v>
      </c>
      <c r="J25" s="116">
        <v>18900373</v>
      </c>
      <c r="K25" s="445"/>
      <c r="L25"/>
      <c r="M25"/>
      <c r="N25"/>
      <c r="O25"/>
      <c r="P25"/>
      <c r="Q25"/>
      <c r="R25"/>
      <c r="S25"/>
      <c r="T25"/>
    </row>
    <row r="26" spans="1:21" s="231" customFormat="1" ht="12.75" customHeight="1">
      <c r="A26" s="232">
        <f t="shared" si="0"/>
        <v>22</v>
      </c>
      <c r="B26" s="114" t="s">
        <v>175</v>
      </c>
      <c r="C26" s="115">
        <v>33117</v>
      </c>
      <c r="D26" s="115">
        <v>44075</v>
      </c>
      <c r="E26" s="115">
        <v>40900</v>
      </c>
      <c r="F26" s="115" t="s">
        <v>176</v>
      </c>
      <c r="G26" s="115">
        <v>40869</v>
      </c>
      <c r="H26" s="289">
        <v>55472</v>
      </c>
      <c r="I26" s="290">
        <v>400518.84</v>
      </c>
      <c r="J26" s="116">
        <v>18900393</v>
      </c>
      <c r="K26" s="445"/>
      <c r="L26"/>
      <c r="M26"/>
      <c r="N26"/>
      <c r="O26"/>
      <c r="P26"/>
      <c r="Q26"/>
      <c r="R26"/>
      <c r="S26"/>
      <c r="T26"/>
    </row>
    <row r="27" spans="1:21" s="231" customFormat="1" ht="12.75" customHeight="1">
      <c r="A27" s="232">
        <f t="shared" si="0"/>
        <v>23</v>
      </c>
      <c r="B27" s="114" t="s">
        <v>184</v>
      </c>
      <c r="C27" s="115">
        <v>38637</v>
      </c>
      <c r="D27" s="115">
        <v>42278</v>
      </c>
      <c r="E27" s="115">
        <v>42160</v>
      </c>
      <c r="F27" s="115" t="s">
        <v>186</v>
      </c>
      <c r="G27" s="115">
        <v>42150</v>
      </c>
      <c r="H27" s="289">
        <v>53102</v>
      </c>
      <c r="I27" s="290">
        <v>82302.48</v>
      </c>
      <c r="J27" s="116">
        <v>18900203</v>
      </c>
      <c r="K27" s="445"/>
      <c r="L27"/>
      <c r="M27"/>
      <c r="N27"/>
      <c r="O27"/>
      <c r="P27"/>
      <c r="Q27"/>
      <c r="R27"/>
      <c r="S27"/>
      <c r="T27"/>
    </row>
    <row r="28" spans="1:21" s="231" customFormat="1" ht="12.75" customHeight="1">
      <c r="A28" s="232">
        <f t="shared" si="0"/>
        <v>24</v>
      </c>
      <c r="B28" s="114" t="s">
        <v>185</v>
      </c>
      <c r="C28" s="115">
        <v>39836</v>
      </c>
      <c r="D28" s="115">
        <v>42384</v>
      </c>
      <c r="E28" s="115">
        <v>42160</v>
      </c>
      <c r="F28" s="115" t="s">
        <v>186</v>
      </c>
      <c r="G28" s="115">
        <v>42150</v>
      </c>
      <c r="H28" s="289">
        <v>53102</v>
      </c>
      <c r="I28" s="290">
        <v>316649.76</v>
      </c>
      <c r="J28" s="116">
        <v>18900213</v>
      </c>
      <c r="K28" s="445"/>
      <c r="L28"/>
      <c r="M28"/>
      <c r="N28"/>
      <c r="O28"/>
      <c r="P28"/>
      <c r="Q28"/>
      <c r="R28"/>
      <c r="S28"/>
      <c r="T28"/>
    </row>
    <row r="29" spans="1:21" s="231" customFormat="1" ht="12.75" customHeight="1">
      <c r="A29" s="232">
        <f t="shared" si="0"/>
        <v>25</v>
      </c>
      <c r="B29" s="114" t="s">
        <v>122</v>
      </c>
      <c r="C29" s="115">
        <v>39237</v>
      </c>
      <c r="D29" s="115">
        <v>24624</v>
      </c>
      <c r="E29" s="115">
        <v>43217</v>
      </c>
      <c r="F29" s="115"/>
      <c r="G29" s="115"/>
      <c r="H29" s="289">
        <v>61149</v>
      </c>
      <c r="I29" s="290">
        <v>100652.64</v>
      </c>
      <c r="J29" s="116">
        <v>18900233</v>
      </c>
      <c r="K29" s="445"/>
      <c r="L29"/>
      <c r="M29"/>
      <c r="N29"/>
      <c r="O29"/>
      <c r="P29"/>
      <c r="Q29"/>
      <c r="R29"/>
      <c r="S29"/>
      <c r="T29"/>
    </row>
    <row r="30" spans="1:21" s="231" customFormat="1" ht="12.75" customHeight="1">
      <c r="A30" s="232">
        <v>26</v>
      </c>
      <c r="B30" s="114"/>
      <c r="C30" s="115"/>
      <c r="D30" s="115"/>
      <c r="E30" s="115"/>
      <c r="F30" s="115"/>
      <c r="G30" s="115"/>
      <c r="H30" s="289"/>
      <c r="I30" s="290"/>
      <c r="J30" s="116"/>
      <c r="K30" s="445"/>
      <c r="L30"/>
      <c r="M30"/>
      <c r="N30"/>
      <c r="O30"/>
      <c r="P30"/>
      <c r="Q30"/>
      <c r="R30"/>
      <c r="S30"/>
      <c r="T30"/>
    </row>
    <row r="31" spans="1:21" s="31" customFormat="1" ht="12.75" customHeight="1">
      <c r="A31" s="232">
        <f t="shared" si="0"/>
        <v>27</v>
      </c>
      <c r="B31" s="114"/>
      <c r="C31" s="115"/>
      <c r="D31" s="115"/>
      <c r="E31" s="115"/>
      <c r="F31" s="115"/>
      <c r="G31" s="115"/>
      <c r="H31" s="289"/>
      <c r="I31" s="293"/>
      <c r="J31" s="294"/>
      <c r="K31" s="231"/>
      <c r="L31"/>
      <c r="M31"/>
      <c r="N31"/>
      <c r="O31"/>
      <c r="P31"/>
      <c r="Q31"/>
      <c r="R31"/>
      <c r="S31"/>
      <c r="T31"/>
    </row>
    <row r="32" spans="1:21" s="31" customFormat="1" ht="15" customHeight="1" thickBot="1">
      <c r="A32" s="232">
        <f t="shared" si="0"/>
        <v>28</v>
      </c>
      <c r="B32" s="112" t="s">
        <v>28</v>
      </c>
      <c r="C32" s="117"/>
      <c r="D32" s="117"/>
      <c r="E32" s="117"/>
      <c r="F32" s="117"/>
      <c r="G32" s="117"/>
      <c r="H32" s="117"/>
      <c r="I32" s="295">
        <f>SUM(I8:I31)</f>
        <v>2091418.9200000002</v>
      </c>
      <c r="J32" s="119"/>
      <c r="K32" s="231"/>
      <c r="L32"/>
      <c r="M32"/>
      <c r="N32"/>
      <c r="O32"/>
      <c r="P32"/>
      <c r="Q32"/>
      <c r="R32"/>
      <c r="S32"/>
      <c r="T32"/>
    </row>
    <row r="33" spans="1:20" s="31" customFormat="1" ht="12.75" customHeight="1" thickTop="1">
      <c r="A33" s="232">
        <f t="shared" si="0"/>
        <v>29</v>
      </c>
      <c r="B33" s="120"/>
      <c r="C33" s="121"/>
      <c r="D33" s="121"/>
      <c r="E33" s="121"/>
      <c r="F33" s="121"/>
      <c r="G33" s="121"/>
      <c r="H33" s="121"/>
      <c r="I33" s="64"/>
      <c r="J33" s="118"/>
      <c r="K33" s="231"/>
      <c r="L33"/>
      <c r="M33"/>
      <c r="N33"/>
      <c r="O33"/>
      <c r="P33"/>
      <c r="Q33"/>
      <c r="R33"/>
      <c r="S33"/>
      <c r="T33"/>
    </row>
    <row r="34" spans="1:20" s="31" customFormat="1" ht="12.75" customHeight="1">
      <c r="A34" s="232">
        <f t="shared" si="0"/>
        <v>30</v>
      </c>
      <c r="B34" s="120" t="s">
        <v>193</v>
      </c>
      <c r="C34" s="121"/>
      <c r="D34" s="121"/>
      <c r="E34" s="121"/>
      <c r="F34" s="121"/>
      <c r="G34" s="121"/>
      <c r="H34" s="121"/>
      <c r="I34" s="290">
        <f>'New Format'!C30</f>
        <v>9515764392</v>
      </c>
      <c r="J34" s="118"/>
      <c r="K34" s="231"/>
      <c r="L34"/>
      <c r="M34"/>
      <c r="N34"/>
      <c r="O34"/>
      <c r="P34"/>
      <c r="Q34"/>
      <c r="R34"/>
      <c r="S34"/>
      <c r="T34"/>
    </row>
    <row r="35" spans="1:20" s="31" customFormat="1" ht="12.75" customHeight="1">
      <c r="A35" s="232">
        <v>27</v>
      </c>
      <c r="B35" s="120"/>
      <c r="C35" s="121"/>
      <c r="D35" s="121"/>
      <c r="E35" s="121"/>
      <c r="F35" s="121"/>
      <c r="G35" s="121"/>
      <c r="H35" s="121"/>
      <c r="I35" s="64"/>
      <c r="J35" s="118"/>
      <c r="K35" s="231"/>
      <c r="L35"/>
      <c r="M35"/>
      <c r="N35"/>
      <c r="O35"/>
      <c r="P35"/>
      <c r="Q35"/>
      <c r="R35"/>
      <c r="S35"/>
      <c r="T35"/>
    </row>
    <row r="36" spans="1:20" s="31" customFormat="1" ht="12.75" customHeight="1">
      <c r="A36" s="232">
        <f t="shared" si="0"/>
        <v>28</v>
      </c>
      <c r="B36" s="120" t="s">
        <v>196</v>
      </c>
      <c r="C36" s="121"/>
      <c r="D36" s="121"/>
      <c r="E36" s="121"/>
      <c r="F36" s="121"/>
      <c r="G36" s="121"/>
      <c r="H36" s="121"/>
      <c r="I36" s="408">
        <f>ROUND(I32/I34,4)</f>
        <v>2.0000000000000001E-4</v>
      </c>
      <c r="J36" s="422"/>
      <c r="K36" s="231"/>
      <c r="L36"/>
      <c r="M36"/>
      <c r="N36"/>
      <c r="O36"/>
      <c r="P36"/>
      <c r="Q36"/>
      <c r="R36"/>
      <c r="S36"/>
      <c r="T36"/>
    </row>
    <row r="37" spans="1:20" s="31" customFormat="1" ht="12.75" customHeight="1">
      <c r="A37" s="232">
        <f t="shared" si="0"/>
        <v>29</v>
      </c>
      <c r="B37" s="120"/>
      <c r="C37" s="121"/>
      <c r="D37" s="121"/>
      <c r="E37" s="121"/>
      <c r="F37" s="121"/>
      <c r="G37" s="121"/>
      <c r="H37" s="121"/>
      <c r="I37" s="64"/>
      <c r="J37" s="118"/>
      <c r="K37" s="231"/>
      <c r="L37"/>
      <c r="M37"/>
      <c r="N37"/>
      <c r="O37"/>
      <c r="P37"/>
      <c r="Q37"/>
      <c r="R37"/>
      <c r="S37"/>
      <c r="T37"/>
    </row>
    <row r="38" spans="1:20" s="31" customFormat="1" ht="12.75" customHeight="1">
      <c r="A38" s="232">
        <f t="shared" si="0"/>
        <v>30</v>
      </c>
      <c r="C38" s="57"/>
      <c r="D38" s="57"/>
      <c r="E38" s="57"/>
      <c r="F38" s="57"/>
      <c r="G38" s="57"/>
      <c r="H38" s="148"/>
      <c r="I38" s="64"/>
      <c r="J38" s="118"/>
      <c r="K38" s="231"/>
      <c r="L38"/>
      <c r="M38"/>
      <c r="N38"/>
      <c r="O38"/>
      <c r="P38"/>
      <c r="Q38"/>
      <c r="R38"/>
      <c r="S38"/>
      <c r="T38"/>
    </row>
    <row r="39" spans="1:20" s="31" customFormat="1" ht="12.75" customHeight="1">
      <c r="A39" s="232">
        <f t="shared" si="0"/>
        <v>31</v>
      </c>
      <c r="B39" s="230"/>
      <c r="C39" s="231"/>
      <c r="D39" s="231"/>
      <c r="E39" s="231"/>
      <c r="F39" s="231"/>
      <c r="H39" s="32"/>
      <c r="I39" s="64"/>
      <c r="K39" s="231"/>
      <c r="L39"/>
      <c r="M39"/>
      <c r="N39"/>
      <c r="O39"/>
      <c r="P39"/>
      <c r="Q39"/>
      <c r="R39"/>
      <c r="S39"/>
      <c r="T39"/>
    </row>
    <row r="40" spans="1:20" s="31" customFormat="1" ht="12.75" customHeight="1">
      <c r="A40" s="232">
        <v>28</v>
      </c>
      <c r="B40" s="57" t="s">
        <v>140</v>
      </c>
      <c r="H40" s="32"/>
      <c r="I40" s="64"/>
      <c r="J40" s="116"/>
      <c r="K40" s="231"/>
      <c r="L40"/>
      <c r="M40"/>
      <c r="N40"/>
      <c r="O40"/>
      <c r="P40"/>
      <c r="Q40"/>
      <c r="R40"/>
      <c r="S40"/>
      <c r="T40"/>
    </row>
    <row r="41" spans="1:20" s="31" customFormat="1" ht="12.75" customHeight="1">
      <c r="A41" s="232">
        <f t="shared" si="0"/>
        <v>29</v>
      </c>
      <c r="B41" s="260" t="s">
        <v>139</v>
      </c>
      <c r="H41" s="32"/>
      <c r="I41" s="32"/>
      <c r="K41" s="231"/>
      <c r="L41"/>
      <c r="M41"/>
      <c r="N41"/>
      <c r="O41"/>
      <c r="P41"/>
      <c r="Q41"/>
      <c r="R41"/>
      <c r="S41"/>
      <c r="T41"/>
    </row>
    <row r="42" spans="1:20" s="31" customFormat="1" ht="12.75" customHeight="1">
      <c r="A42" s="233"/>
      <c r="H42" s="32"/>
      <c r="I42" s="32"/>
      <c r="K42" s="231"/>
      <c r="L42"/>
      <c r="M42"/>
      <c r="N42"/>
      <c r="O42"/>
      <c r="P42"/>
      <c r="Q42"/>
      <c r="R42"/>
      <c r="S42"/>
      <c r="T42"/>
    </row>
    <row r="43" spans="1:20" s="31" customFormat="1" ht="12.75" customHeight="1">
      <c r="H43" s="32"/>
      <c r="I43" s="32"/>
      <c r="K43" s="231"/>
      <c r="L43"/>
      <c r="M43"/>
      <c r="N43"/>
      <c r="O43"/>
      <c r="P43"/>
      <c r="Q43"/>
      <c r="R43"/>
      <c r="S43"/>
      <c r="T43"/>
    </row>
    <row r="44" spans="1:20" s="31" customFormat="1" ht="12.75" customHeight="1">
      <c r="H44" s="32"/>
      <c r="I44" s="220"/>
      <c r="K44" s="231"/>
      <c r="L44"/>
      <c r="M44"/>
      <c r="N44"/>
      <c r="O44"/>
      <c r="P44"/>
      <c r="Q44"/>
      <c r="R44"/>
      <c r="S44"/>
      <c r="T44"/>
    </row>
    <row r="45" spans="1:20" s="31" customFormat="1" ht="12.75" customHeight="1">
      <c r="H45" s="32"/>
      <c r="I45" s="32"/>
      <c r="K45" s="231"/>
      <c r="L45"/>
      <c r="M45"/>
      <c r="N45"/>
      <c r="O45"/>
      <c r="P45"/>
      <c r="Q45"/>
      <c r="R45"/>
      <c r="S45"/>
      <c r="T45"/>
    </row>
    <row r="46" spans="1:20" s="31" customFormat="1" ht="12.75" customHeight="1">
      <c r="H46" s="32"/>
      <c r="I46" s="32"/>
      <c r="K46" s="231"/>
      <c r="L46"/>
      <c r="M46"/>
      <c r="N46"/>
      <c r="O46"/>
      <c r="P46"/>
      <c r="Q46"/>
      <c r="R46"/>
      <c r="S46"/>
      <c r="T46"/>
    </row>
    <row r="47" spans="1:20" s="31" customFormat="1" ht="12.75" customHeight="1">
      <c r="H47" s="32"/>
      <c r="I47" s="32"/>
      <c r="K47" s="231"/>
      <c r="L47"/>
      <c r="M47"/>
      <c r="N47"/>
      <c r="O47"/>
      <c r="P47"/>
      <c r="Q47"/>
      <c r="R47"/>
      <c r="S47"/>
      <c r="T47"/>
    </row>
    <row r="48" spans="1:20" s="31" customFormat="1" ht="12.75" customHeight="1">
      <c r="H48" s="32"/>
      <c r="I48" s="32"/>
      <c r="K48" s="231"/>
      <c r="L48"/>
      <c r="M48"/>
      <c r="N48"/>
      <c r="O48"/>
      <c r="P48"/>
      <c r="Q48"/>
      <c r="R48"/>
      <c r="S48"/>
      <c r="T48"/>
    </row>
    <row r="49" spans="8:20" s="31" customFormat="1" ht="12.75" customHeight="1">
      <c r="H49" s="32"/>
      <c r="I49" s="32"/>
      <c r="K49" s="231"/>
      <c r="L49"/>
      <c r="M49"/>
      <c r="N49"/>
      <c r="O49"/>
      <c r="P49"/>
      <c r="Q49"/>
      <c r="R49"/>
      <c r="S49"/>
      <c r="T49"/>
    </row>
    <row r="50" spans="8:20" s="31" customFormat="1" ht="12.75" customHeight="1">
      <c r="H50" s="32"/>
      <c r="I50" s="32"/>
      <c r="K50" s="231"/>
      <c r="L50"/>
      <c r="M50"/>
      <c r="N50"/>
      <c r="O50"/>
      <c r="P50"/>
      <c r="Q50"/>
      <c r="R50"/>
      <c r="S50"/>
      <c r="T50"/>
    </row>
    <row r="51" spans="8:20" s="31" customFormat="1" ht="12.75" customHeight="1">
      <c r="H51" s="32"/>
      <c r="I51" s="32"/>
      <c r="K51" s="231"/>
      <c r="L51"/>
      <c r="M51"/>
      <c r="N51"/>
      <c r="O51"/>
      <c r="P51"/>
      <c r="Q51"/>
      <c r="R51"/>
      <c r="S51"/>
      <c r="T51"/>
    </row>
    <row r="52" spans="8:20" s="31" customFormat="1" ht="12.75" customHeight="1">
      <c r="H52" s="32"/>
      <c r="I52" s="32"/>
      <c r="K52" s="231"/>
      <c r="L52"/>
      <c r="M52"/>
      <c r="N52"/>
      <c r="O52"/>
      <c r="P52"/>
      <c r="Q52"/>
      <c r="R52"/>
      <c r="S52"/>
      <c r="T52"/>
    </row>
    <row r="53" spans="8:20" s="31" customFormat="1" ht="12.75" customHeight="1">
      <c r="K53" s="231"/>
      <c r="L53"/>
      <c r="M53"/>
      <c r="N53"/>
      <c r="O53"/>
      <c r="P53"/>
      <c r="Q53"/>
      <c r="R53"/>
      <c r="S53"/>
      <c r="T53"/>
    </row>
    <row r="54" spans="8:20" s="31" customFormat="1" ht="12.75" customHeight="1">
      <c r="K54" s="231"/>
      <c r="L54"/>
      <c r="M54"/>
      <c r="N54"/>
      <c r="O54"/>
      <c r="P54"/>
      <c r="Q54"/>
      <c r="R54"/>
      <c r="S54"/>
      <c r="T54"/>
    </row>
    <row r="55" spans="8:20" s="31" customFormat="1" ht="12.75" customHeight="1">
      <c r="K55" s="231"/>
      <c r="L55"/>
      <c r="M55"/>
      <c r="N55"/>
      <c r="O55"/>
      <c r="P55"/>
      <c r="Q55"/>
      <c r="R55"/>
      <c r="S55"/>
      <c r="T55"/>
    </row>
    <row r="56" spans="8:20" s="31" customFormat="1" ht="12.75" customHeight="1">
      <c r="K56" s="231"/>
      <c r="L56"/>
      <c r="M56"/>
      <c r="N56"/>
      <c r="O56"/>
      <c r="P56"/>
      <c r="Q56"/>
      <c r="R56"/>
      <c r="S56"/>
      <c r="T56"/>
    </row>
    <row r="57" spans="8:20" s="31" customFormat="1" ht="12.75" customHeight="1">
      <c r="K57" s="231"/>
      <c r="L57"/>
      <c r="M57"/>
      <c r="N57"/>
      <c r="O57"/>
      <c r="P57"/>
      <c r="Q57"/>
      <c r="R57"/>
      <c r="S57"/>
      <c r="T57"/>
    </row>
    <row r="58" spans="8:20" s="31" customFormat="1" ht="12.75" customHeight="1">
      <c r="K58" s="231"/>
      <c r="L58"/>
      <c r="M58"/>
      <c r="N58"/>
      <c r="O58"/>
      <c r="P58"/>
      <c r="Q58"/>
      <c r="R58"/>
      <c r="S58"/>
      <c r="T58"/>
    </row>
    <row r="59" spans="8:20" s="31" customFormat="1" ht="12.75" customHeight="1">
      <c r="K59" s="231"/>
      <c r="L59"/>
      <c r="M59"/>
      <c r="N59"/>
      <c r="O59"/>
      <c r="P59"/>
      <c r="Q59"/>
      <c r="R59"/>
      <c r="S59"/>
      <c r="T59"/>
    </row>
    <row r="60" spans="8:20" s="31" customFormat="1" ht="15.75">
      <c r="K60" s="231"/>
      <c r="L60"/>
      <c r="M60"/>
      <c r="N60"/>
      <c r="O60"/>
      <c r="P60"/>
      <c r="Q60"/>
      <c r="R60"/>
      <c r="S60"/>
      <c r="T60"/>
    </row>
    <row r="61" spans="8:20" s="31" customFormat="1" ht="15.75">
      <c r="K61" s="231"/>
      <c r="L61"/>
      <c r="M61"/>
      <c r="N61"/>
      <c r="O61"/>
      <c r="P61"/>
      <c r="Q61"/>
      <c r="R61"/>
      <c r="S61"/>
      <c r="T61"/>
    </row>
    <row r="62" spans="8:20" s="31" customFormat="1" ht="15.75">
      <c r="K62" s="231"/>
      <c r="L62"/>
      <c r="M62"/>
      <c r="N62"/>
      <c r="O62"/>
      <c r="P62"/>
      <c r="Q62"/>
      <c r="R62"/>
      <c r="S62"/>
      <c r="T62"/>
    </row>
    <row r="63" spans="8:20" s="31" customFormat="1" ht="15.75">
      <c r="K63" s="231"/>
      <c r="L63"/>
      <c r="M63"/>
      <c r="N63"/>
      <c r="O63"/>
      <c r="P63"/>
      <c r="Q63"/>
      <c r="R63"/>
      <c r="S63"/>
      <c r="T63"/>
    </row>
    <row r="64" spans="8:20" s="31" customFormat="1" ht="15.75">
      <c r="K64" s="231"/>
      <c r="L64"/>
      <c r="M64"/>
      <c r="N64"/>
      <c r="O64"/>
      <c r="P64"/>
      <c r="Q64"/>
      <c r="R64"/>
      <c r="S64"/>
      <c r="T64"/>
    </row>
    <row r="65" spans="11:20" s="31" customFormat="1" ht="15.75">
      <c r="K65" s="231"/>
      <c r="L65"/>
      <c r="M65"/>
      <c r="N65"/>
      <c r="O65"/>
      <c r="P65"/>
      <c r="Q65"/>
      <c r="R65"/>
      <c r="S65"/>
      <c r="T65"/>
    </row>
    <row r="66" spans="11:20" s="31" customFormat="1" ht="15.75">
      <c r="K66" s="231"/>
      <c r="L66"/>
      <c r="M66"/>
      <c r="N66"/>
      <c r="O66"/>
      <c r="P66"/>
      <c r="Q66"/>
      <c r="R66"/>
      <c r="S66"/>
      <c r="T66"/>
    </row>
    <row r="67" spans="11:20" s="31" customFormat="1" ht="15.75">
      <c r="K67" s="231"/>
      <c r="L67"/>
      <c r="M67"/>
      <c r="N67"/>
      <c r="O67"/>
      <c r="P67"/>
      <c r="Q67"/>
      <c r="R67"/>
      <c r="S67"/>
      <c r="T67"/>
    </row>
    <row r="68" spans="11:20" s="31" customFormat="1" ht="15.75">
      <c r="K68" s="231"/>
      <c r="L68"/>
      <c r="M68"/>
      <c r="N68"/>
      <c r="O68"/>
      <c r="P68"/>
      <c r="Q68"/>
      <c r="R68"/>
      <c r="S68"/>
      <c r="T68"/>
    </row>
    <row r="69" spans="11:20" s="31" customFormat="1" ht="15.75">
      <c r="K69" s="231"/>
      <c r="L69"/>
      <c r="M69"/>
      <c r="N69"/>
      <c r="O69"/>
      <c r="P69"/>
      <c r="Q69"/>
      <c r="R69"/>
      <c r="S69"/>
      <c r="T69"/>
    </row>
    <row r="70" spans="11:20" s="31" customFormat="1" ht="15.75">
      <c r="K70" s="231"/>
      <c r="L70"/>
      <c r="M70"/>
      <c r="N70"/>
      <c r="O70"/>
      <c r="P70"/>
      <c r="Q70"/>
      <c r="R70"/>
      <c r="S70"/>
      <c r="T70"/>
    </row>
    <row r="71" spans="11:20" s="31" customFormat="1" ht="15.75">
      <c r="K71" s="231"/>
      <c r="L71"/>
      <c r="M71"/>
      <c r="N71"/>
      <c r="O71"/>
      <c r="P71"/>
      <c r="Q71"/>
      <c r="R71"/>
      <c r="S71"/>
      <c r="T71"/>
    </row>
    <row r="72" spans="11:20" s="31" customFormat="1" ht="15.75">
      <c r="K72" s="231"/>
      <c r="L72"/>
      <c r="M72"/>
      <c r="N72"/>
      <c r="O72"/>
      <c r="P72"/>
      <c r="Q72"/>
      <c r="R72"/>
      <c r="S72"/>
      <c r="T72"/>
    </row>
    <row r="73" spans="11:20" s="31" customFormat="1" ht="15.75">
      <c r="K73" s="231"/>
      <c r="L73"/>
      <c r="M73"/>
      <c r="N73"/>
      <c r="O73"/>
      <c r="P73"/>
      <c r="Q73"/>
      <c r="R73"/>
      <c r="S73"/>
      <c r="T73"/>
    </row>
    <row r="74" spans="11:20" s="31" customFormat="1" ht="15.75">
      <c r="K74" s="231"/>
      <c r="L74"/>
      <c r="M74"/>
      <c r="N74"/>
      <c r="O74"/>
      <c r="P74"/>
      <c r="Q74"/>
      <c r="R74"/>
      <c r="S74"/>
      <c r="T74"/>
    </row>
    <row r="75" spans="11:20" s="31" customFormat="1" ht="15.75">
      <c r="K75" s="231"/>
      <c r="L75"/>
      <c r="M75"/>
      <c r="N75"/>
      <c r="O75"/>
      <c r="P75"/>
      <c r="Q75"/>
      <c r="R75"/>
      <c r="S75"/>
      <c r="T75"/>
    </row>
    <row r="76" spans="11:20" s="31" customFormat="1" ht="15.75">
      <c r="K76" s="231"/>
      <c r="L76"/>
      <c r="M76"/>
      <c r="N76"/>
      <c r="O76"/>
      <c r="P76"/>
      <c r="Q76"/>
      <c r="R76"/>
      <c r="S76"/>
      <c r="T76"/>
    </row>
    <row r="77" spans="11:20" s="31" customFormat="1" ht="15.75">
      <c r="K77" s="231"/>
      <c r="L77"/>
      <c r="M77"/>
      <c r="N77"/>
      <c r="O77"/>
      <c r="P77"/>
      <c r="Q77"/>
      <c r="R77"/>
      <c r="S77"/>
      <c r="T77"/>
    </row>
    <row r="78" spans="11:20" s="31" customFormat="1" ht="15.75">
      <c r="K78" s="231"/>
      <c r="L78"/>
      <c r="M78"/>
      <c r="N78"/>
      <c r="O78"/>
      <c r="P78"/>
      <c r="Q78"/>
      <c r="R78"/>
      <c r="S78"/>
      <c r="T78"/>
    </row>
    <row r="79" spans="11:20" s="31" customFormat="1" ht="15.75">
      <c r="K79" s="231"/>
      <c r="L79"/>
      <c r="M79"/>
      <c r="N79"/>
      <c r="O79"/>
      <c r="P79"/>
      <c r="Q79"/>
      <c r="R79"/>
      <c r="S79"/>
      <c r="T79"/>
    </row>
    <row r="80" spans="11:20" s="31" customFormat="1" ht="15.75">
      <c r="K80" s="231"/>
      <c r="L80"/>
      <c r="M80"/>
      <c r="N80"/>
      <c r="O80"/>
      <c r="P80"/>
      <c r="Q80"/>
      <c r="R80"/>
      <c r="S80"/>
      <c r="T80"/>
    </row>
    <row r="81" spans="11:20" s="31" customFormat="1" ht="15.75">
      <c r="K81" s="231"/>
      <c r="L81"/>
      <c r="M81"/>
      <c r="N81"/>
      <c r="O81"/>
      <c r="P81"/>
      <c r="Q81"/>
      <c r="R81"/>
      <c r="S81"/>
      <c r="T81"/>
    </row>
    <row r="82" spans="11:20" s="31" customFormat="1" ht="15.75">
      <c r="K82" s="231"/>
      <c r="L82"/>
      <c r="M82"/>
      <c r="N82"/>
      <c r="O82"/>
      <c r="P82"/>
      <c r="Q82"/>
      <c r="R82"/>
      <c r="S82"/>
      <c r="T82"/>
    </row>
    <row r="83" spans="11:20" s="31" customFormat="1" ht="15.75">
      <c r="K83" s="231"/>
      <c r="L83"/>
      <c r="M83"/>
      <c r="N83"/>
      <c r="O83"/>
      <c r="P83"/>
      <c r="Q83"/>
      <c r="R83"/>
      <c r="S83"/>
      <c r="T83"/>
    </row>
    <row r="84" spans="11:20" s="31" customFormat="1" ht="15.75">
      <c r="K84" s="231"/>
      <c r="L84"/>
      <c r="M84"/>
      <c r="N84"/>
      <c r="O84"/>
      <c r="P84"/>
      <c r="Q84"/>
      <c r="R84"/>
      <c r="S84"/>
      <c r="T84"/>
    </row>
  </sheetData>
  <mergeCells count="1">
    <mergeCell ref="B3:D3"/>
  </mergeCells>
  <phoneticPr fontId="25" type="noConversion"/>
  <printOptions horizontalCentered="1"/>
  <pageMargins left="0.2" right="0.2" top="0.75" bottom="0.4" header="0.36" footer="0.17"/>
  <pageSetup scale="81" orientation="landscape" r:id="rId1"/>
  <headerFooter alignWithMargins="0">
    <oddFooter>&amp;C&amp;A&amp;R&amp;7&amp;F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400531-C8F9-430A-91C3-76BBB4866D5D}"/>
</file>

<file path=customXml/itemProps2.xml><?xml version="1.0" encoding="utf-8"?>
<ds:datastoreItem xmlns:ds="http://schemas.openxmlformats.org/officeDocument/2006/customXml" ds:itemID="{2C89BBF5-FE47-4AFE-8B8C-6D5498790326}"/>
</file>

<file path=customXml/itemProps3.xml><?xml version="1.0" encoding="utf-8"?>
<ds:datastoreItem xmlns:ds="http://schemas.openxmlformats.org/officeDocument/2006/customXml" ds:itemID="{0D87C85C-525D-4A6A-920C-5FECCFD00BD4}"/>
</file>

<file path=customXml/itemProps4.xml><?xml version="1.0" encoding="utf-8"?>
<ds:datastoreItem xmlns:ds="http://schemas.openxmlformats.org/officeDocument/2006/customXml" ds:itemID="{C8C0CB4D-F8DF-40EB-8477-A31257C34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Kellogg, Anh</cp:lastModifiedBy>
  <cp:lastPrinted>2022-09-07T14:59:09Z</cp:lastPrinted>
  <dcterms:created xsi:type="dcterms:W3CDTF">2001-12-28T16:42:36Z</dcterms:created>
  <dcterms:modified xsi:type="dcterms:W3CDTF">2023-03-28T18:37:44Z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0x0101006E56B4D1795A2E4DB2F0B01679ED314A004876637A322CD34A97BA8DF2700F41D9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