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epfer\Documents\Projects\Active Projects\Avista\Prelim Report\"/>
    </mc:Choice>
  </mc:AlternateContent>
  <xr:revisionPtr revIDLastSave="0" documentId="13_ncr:1_{314B9E26-9759-40D3-8666-F0933C462AC6}" xr6:coauthVersionLast="44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Terminal Net Salvage" sheetId="10" r:id="rId1"/>
  </sheets>
  <definedNames>
    <definedName name="_xlnm.Print_Area" localSheetId="0">'Terminal Net Salvage'!$A$1:$T$251</definedName>
    <definedName name="_xlnm.Print_Titles" localSheetId="0">'Terminal Net Salvage'!$1:$10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0" l="1"/>
  <c r="J41" i="10" l="1"/>
  <c r="P41" i="10"/>
  <c r="D51" i="10"/>
  <c r="J51" i="10"/>
  <c r="P51" i="10" l="1"/>
  <c r="D193" i="10" l="1"/>
  <c r="D31" i="10" l="1"/>
  <c r="P214" i="10"/>
  <c r="J193" i="10"/>
  <c r="P231" i="10"/>
  <c r="P86" i="10"/>
  <c r="P112" i="10"/>
  <c r="J246" i="10"/>
  <c r="J127" i="10"/>
  <c r="J224" i="10"/>
  <c r="P246" i="10"/>
  <c r="J61" i="10"/>
  <c r="J101" i="10"/>
  <c r="J76" i="10"/>
  <c r="J86" i="10"/>
  <c r="J231" i="10"/>
  <c r="J112" i="10"/>
  <c r="J203" i="10"/>
  <c r="J240" i="10"/>
  <c r="J142" i="10"/>
  <c r="J214" i="10"/>
  <c r="J31" i="10"/>
  <c r="J161" i="10"/>
  <c r="J21" i="10"/>
  <c r="J180" i="10"/>
  <c r="D101" i="10"/>
  <c r="D224" i="10"/>
  <c r="D142" i="10"/>
  <c r="D86" i="10"/>
  <c r="D112" i="10"/>
  <c r="D240" i="10"/>
  <c r="D203" i="10"/>
  <c r="D161" i="10"/>
  <c r="D246" i="10"/>
  <c r="D180" i="10"/>
  <c r="D76" i="10"/>
  <c r="D127" i="10"/>
  <c r="D231" i="10"/>
  <c r="D214" i="10"/>
  <c r="D61" i="10"/>
  <c r="D21" i="10"/>
  <c r="D63" i="10" l="1"/>
  <c r="P61" i="10"/>
  <c r="P76" i="10"/>
  <c r="P101" i="10"/>
  <c r="P203" i="10"/>
  <c r="P127" i="10"/>
  <c r="J248" i="10"/>
  <c r="D248" i="10"/>
  <c r="P193" i="10"/>
  <c r="F193" i="10"/>
  <c r="H193" i="10" s="1"/>
  <c r="P142" i="10"/>
  <c r="P31" i="10"/>
  <c r="P161" i="10"/>
  <c r="P180" i="10"/>
  <c r="P240" i="10"/>
  <c r="P224" i="10"/>
  <c r="J63" i="10"/>
  <c r="J182" i="10"/>
  <c r="P21" i="10"/>
  <c r="D182" i="10"/>
  <c r="P248" i="10" l="1"/>
  <c r="P63" i="10"/>
  <c r="P182" i="10"/>
  <c r="D250" i="10"/>
  <c r="J250" i="10"/>
  <c r="P250" i="10" l="1"/>
  <c r="F41" i="10" l="1"/>
  <c r="H41" i="10" s="1"/>
  <c r="F21" i="10"/>
  <c r="H21" i="10" s="1"/>
  <c r="F142" i="10"/>
  <c r="H142" i="10" s="1"/>
  <c r="F31" i="10"/>
  <c r="F127" i="10"/>
  <c r="H127" i="10" s="1"/>
  <c r="F112" i="10"/>
  <c r="H112" i="10" s="1"/>
  <c r="F180" i="10"/>
  <c r="H180" i="10" s="1"/>
  <c r="F76" i="10"/>
  <c r="H76" i="10" s="1"/>
  <c r="F246" i="10"/>
  <c r="H246" i="10" s="1"/>
  <c r="F161" i="10"/>
  <c r="H161" i="10" s="1"/>
  <c r="F101" i="10"/>
  <c r="H101" i="10" s="1"/>
  <c r="F240" i="10" l="1"/>
  <c r="H240" i="10" s="1"/>
  <c r="H31" i="10"/>
  <c r="F224" i="10"/>
  <c r="H224" i="10" s="1"/>
  <c r="F231" i="10"/>
  <c r="H231" i="10" s="1"/>
  <c r="F86" i="10"/>
  <c r="H86" i="10" s="1"/>
  <c r="F214" i="10"/>
  <c r="H214" i="10" s="1"/>
  <c r="F203" i="10"/>
  <c r="H203" i="10" s="1"/>
  <c r="F61" i="10" l="1"/>
  <c r="H61" i="10" s="1"/>
  <c r="F51" i="10"/>
  <c r="F248" i="10"/>
  <c r="F182" i="10"/>
  <c r="H182" i="10" s="1"/>
  <c r="H51" i="10" l="1"/>
  <c r="F63" i="10"/>
  <c r="H63" i="10" s="1"/>
  <c r="F250" i="10" l="1"/>
  <c r="L246" i="10" l="1"/>
  <c r="N246" i="10" s="1"/>
  <c r="L224" i="10"/>
  <c r="N224" i="10" s="1"/>
  <c r="L193" i="10"/>
  <c r="N193" i="10" s="1"/>
  <c r="L240" i="10"/>
  <c r="N240" i="10" s="1"/>
  <c r="L203" i="10"/>
  <c r="N203" i="10" s="1"/>
  <c r="L214" i="10"/>
  <c r="N214" i="10" s="1"/>
  <c r="L231" i="10"/>
  <c r="N231" i="10" s="1"/>
  <c r="L180" i="10"/>
  <c r="N180" i="10" s="1"/>
  <c r="L127" i="10"/>
  <c r="N127" i="10" s="1"/>
  <c r="L101" i="10"/>
  <c r="N101" i="10" s="1"/>
  <c r="L112" i="10"/>
  <c r="N112" i="10" s="1"/>
  <c r="L76" i="10"/>
  <c r="N76" i="10" s="1"/>
  <c r="L86" i="10"/>
  <c r="N86" i="10" s="1"/>
  <c r="L161" i="10"/>
  <c r="N161" i="10" s="1"/>
  <c r="L142" i="10"/>
  <c r="N142" i="10" s="1"/>
  <c r="L61" i="10"/>
  <c r="N61" i="10" s="1"/>
  <c r="L21" i="10"/>
  <c r="N21" i="10" s="1"/>
  <c r="L31" i="10"/>
  <c r="N31" i="10" s="1"/>
  <c r="L41" i="10"/>
  <c r="N41" i="10" s="1"/>
  <c r="L51" i="10"/>
  <c r="N51" i="10" s="1"/>
  <c r="R246" i="10" l="1"/>
  <c r="T246" i="10" s="1"/>
  <c r="R231" i="10"/>
  <c r="T231" i="10" s="1"/>
  <c r="R214" i="10"/>
  <c r="T214" i="10" s="1"/>
  <c r="R203" i="10"/>
  <c r="T203" i="10" s="1"/>
  <c r="R240" i="10"/>
  <c r="T240" i="10" s="1"/>
  <c r="L248" i="10"/>
  <c r="N248" i="10" s="1"/>
  <c r="R193" i="10"/>
  <c r="T193" i="10" s="1"/>
  <c r="R224" i="10"/>
  <c r="T224" i="10" s="1"/>
  <c r="L182" i="10"/>
  <c r="N182" i="10" s="1"/>
  <c r="R112" i="10"/>
  <c r="T112" i="10" s="1"/>
  <c r="R76" i="10"/>
  <c r="T76" i="10" s="1"/>
  <c r="R101" i="10"/>
  <c r="T101" i="10" s="1"/>
  <c r="R142" i="10"/>
  <c r="T142" i="10" s="1"/>
  <c r="R127" i="10"/>
  <c r="T127" i="10" s="1"/>
  <c r="R161" i="10"/>
  <c r="T161" i="10" s="1"/>
  <c r="R180" i="10"/>
  <c r="T180" i="10" s="1"/>
  <c r="R86" i="10"/>
  <c r="T86" i="10" s="1"/>
  <c r="R41" i="10"/>
  <c r="T41" i="10" s="1"/>
  <c r="R51" i="10"/>
  <c r="T51" i="10" s="1"/>
  <c r="R21" i="10"/>
  <c r="T21" i="10" s="1"/>
  <c r="L63" i="10"/>
  <c r="N63" i="10" s="1"/>
  <c r="R31" i="10"/>
  <c r="T31" i="10" s="1"/>
  <c r="R61" i="10"/>
  <c r="T61" i="10" s="1"/>
  <c r="R248" i="10" l="1"/>
  <c r="T248" i="10" s="1"/>
  <c r="R182" i="10"/>
  <c r="T182" i="10" s="1"/>
  <c r="R63" i="10"/>
  <c r="T63" i="10" s="1"/>
  <c r="L250" i="10"/>
  <c r="N250" i="10" s="1"/>
  <c r="R250" i="10" l="1"/>
  <c r="T250" i="10" s="1"/>
</calcChain>
</file>

<file path=xl/sharedStrings.xml><?xml version="1.0" encoding="utf-8"?>
<sst xmlns="http://schemas.openxmlformats.org/spreadsheetml/2006/main" count="225" uniqueCount="85">
  <si>
    <t>(4)=(3)/(2)</t>
  </si>
  <si>
    <t>ESTIMATED</t>
  </si>
  <si>
    <t>TOTAL</t>
  </si>
  <si>
    <t>SALVAGE</t>
  </si>
  <si>
    <t>RETIREMENTS</t>
  </si>
  <si>
    <t>AMOUNT</t>
  </si>
  <si>
    <t>NET</t>
  </si>
  <si>
    <t>ACCOUNT</t>
  </si>
  <si>
    <t>TERMINAL RETIREMENTS</t>
  </si>
  <si>
    <t>INTERIM RETIREMENTS</t>
  </si>
  <si>
    <t>AVISTA CORPORATION</t>
  </si>
  <si>
    <t>KETTLE FALLS</t>
  </si>
  <si>
    <t>LITTLE FALLS</t>
  </si>
  <si>
    <t>LONG LAKE</t>
  </si>
  <si>
    <t>NINE MILE</t>
  </si>
  <si>
    <t>POST FALLS</t>
  </si>
  <si>
    <t>CABINET GORGE</t>
  </si>
  <si>
    <t>MONROE STREET</t>
  </si>
  <si>
    <t>NORTHEAST TURBINE</t>
  </si>
  <si>
    <t>BOULDER PARK</t>
  </si>
  <si>
    <t>RATHDRUM TURBINE</t>
  </si>
  <si>
    <t>COYOTE SPRINGS 2</t>
  </si>
  <si>
    <t>LANCASTER</t>
  </si>
  <si>
    <t>NOXON RAPIDS</t>
  </si>
  <si>
    <t>STEAM PRODUCTION PLANT</t>
  </si>
  <si>
    <t>STRUCTURES AND IMPROVEMENTS</t>
  </si>
  <si>
    <t>BOILER PLANT EQUIPMENT</t>
  </si>
  <si>
    <t>ACCESSORY ELECTRIC EQUIPMENT</t>
  </si>
  <si>
    <t>MISCELLANEOUS POWER PLANT EQUIPMENT</t>
  </si>
  <si>
    <t>TOTAL STEAM PRODUCTION PLANT</t>
  </si>
  <si>
    <t>RESERVOIRS, DAMS AND WATERWAYS</t>
  </si>
  <si>
    <t>ROADS, RAILROADS AND BRIDGES</t>
  </si>
  <si>
    <t>ENGINES AND ENGINE-DRIVEN GENERATORS</t>
  </si>
  <si>
    <t>TURBOGENERATORS</t>
  </si>
  <si>
    <t>STRUCTURES AND IMPROVEMENTS - FISH AND WILDLIFE CONSERVATION</t>
  </si>
  <si>
    <t>STRUCTURES AND IMPROVEMENTS - RECREATION</t>
  </si>
  <si>
    <t>STRUCTURES AND IMPROVEMENTS - RECREATION INFORMATION AND EDUCATION</t>
  </si>
  <si>
    <t>RESERVOIRS, DAMS AND WATERWAYS - FISH AND WILDLIFE CONSERVATION</t>
  </si>
  <si>
    <t>RESERVOIRS, DAMS AND WATERWAYS - RECREATION</t>
  </si>
  <si>
    <t>TURBINES AND GENERATORS</t>
  </si>
  <si>
    <t>MISCELLANEOUS EQUIPMENT - FISH AND WILDLIFE CONSERVATION</t>
  </si>
  <si>
    <t>MISCELLANEOUS EQUIPMENT - RECREATION</t>
  </si>
  <si>
    <t>SPOKANE UPPER FALLS</t>
  </si>
  <si>
    <t>FUEL HOLDERS</t>
  </si>
  <si>
    <t>PRIME MOVERS</t>
  </si>
  <si>
    <t>GENERATORS</t>
  </si>
  <si>
    <t>GENERATORS - SOLAR</t>
  </si>
  <si>
    <t>ACCESSORY ELECTRIC EQUIPMENT - SOLAR</t>
  </si>
  <si>
    <t>CENTRAL OPERATIONS FACILITY</t>
  </si>
  <si>
    <t>HYDRO PRODUCTION PLANT</t>
  </si>
  <si>
    <t>TOTAL HYDRO PRODUCTION PLANT</t>
  </si>
  <si>
    <t>OTHER PRODUCTION PLANT</t>
  </si>
  <si>
    <t>TOTAL OTHER PRODUCTION PLANT</t>
  </si>
  <si>
    <t>TOTAL PRODUCTION PLANT</t>
  </si>
  <si>
    <t xml:space="preserve">  TOTAL KETTLE FALLS</t>
  </si>
  <si>
    <t xml:space="preserve">  TOTAL MONROE STREET</t>
  </si>
  <si>
    <t xml:space="preserve">  TOTAL LITTLE FALLS</t>
  </si>
  <si>
    <t xml:space="preserve">  TOTAL LONG LAKE</t>
  </si>
  <si>
    <t xml:space="preserve">  TOTAL SPOKANE UPPER FALLS</t>
  </si>
  <si>
    <t xml:space="preserve">  TOTAL NINE MILE</t>
  </si>
  <si>
    <t xml:space="preserve">  TOTAL POST FALLS</t>
  </si>
  <si>
    <t xml:space="preserve">  TOTAL CABINET GORGE</t>
  </si>
  <si>
    <t xml:space="preserve">  TOTAL NOXON RAPIDS</t>
  </si>
  <si>
    <t xml:space="preserve">  TOTAL NORTHEAST TURBINE</t>
  </si>
  <si>
    <t xml:space="preserve">  TOTAL BOULDER PARK</t>
  </si>
  <si>
    <t xml:space="preserve">  TOTAL RATHDRUM TURBINE</t>
  </si>
  <si>
    <t xml:space="preserve">  TOTAL LANCASTER</t>
  </si>
  <si>
    <t xml:space="preserve">  TOTAL COYOTE SPRINGS 2</t>
  </si>
  <si>
    <t xml:space="preserve">  TOTAL CENTRAL OPERATIONS FACILITY</t>
  </si>
  <si>
    <t xml:space="preserve">NET </t>
  </si>
  <si>
    <t>PERCENT</t>
  </si>
  <si>
    <t xml:space="preserve">TOTAL </t>
  </si>
  <si>
    <t>(6)=(5)*(7)</t>
  </si>
  <si>
    <t>(8)=(2)+(5)</t>
  </si>
  <si>
    <t>(9)=(3)+(6)</t>
  </si>
  <si>
    <t>(10)=(9)/(8)</t>
  </si>
  <si>
    <t>CALCULATION OF WEIGHTED NET SALVAGE PERCENT FOR GENERATION PLANT AS OF DECEMBER 31, 2021</t>
  </si>
  <si>
    <t>COLSTRIP 3 AND COMMON - IDAHO</t>
  </si>
  <si>
    <t>COLSTRIP 3 AND COMMON - WASHINGTON</t>
  </si>
  <si>
    <t>COLSTRIP 4 - IDAHO</t>
  </si>
  <si>
    <t>COLSTRIP 4 - WASHINGTON</t>
  </si>
  <si>
    <t xml:space="preserve">  TOTAL COLSTRIP 3 AND COMMON - IDAHO</t>
  </si>
  <si>
    <t xml:space="preserve">  TOTAL COLSTRIP 4 - WASHINGTON</t>
  </si>
  <si>
    <t xml:space="preserve">  TOTAL COLSTRIP 4 - IDAHO</t>
  </si>
  <si>
    <t xml:space="preserve">  TOTAL COLSTRIP 3 AND COMMON -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</si>
</sst>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0_);\(0\)"/>
    <numFmt numFmtId="167" formatCode="#,##0.0000_);\(#,##0.00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quotePrefix="1" applyNumberFormat="1" applyFont="1" applyAlignment="1">
      <alignment horizontal="centerContinuous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165" fontId="3" fillId="0" borderId="0" xfId="1" applyNumberFormat="1" applyFont="1"/>
    <xf numFmtId="37" fontId="3" fillId="0" borderId="0" xfId="0" applyNumberFormat="1" applyFont="1" applyAlignment="1">
      <alignment horizontal="center"/>
    </xf>
    <xf numFmtId="43" fontId="3" fillId="0" borderId="0" xfId="0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43" fontId="2" fillId="0" borderId="0" xfId="0" applyNumberFormat="1" applyFont="1"/>
    <xf numFmtId="166" fontId="2" fillId="0" borderId="0" xfId="0" quotePrefix="1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37" fontId="3" fillId="0" borderId="0" xfId="0" applyNumberFormat="1" applyFont="1" applyFill="1" applyAlignment="1">
      <alignment horizontal="center"/>
    </xf>
    <xf numFmtId="0" fontId="18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/>
    <xf numFmtId="37" fontId="2" fillId="0" borderId="0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43" fontId="22" fillId="0" borderId="0" xfId="45" applyFont="1"/>
    <xf numFmtId="0" fontId="20" fillId="0" borderId="0" xfId="0" applyFont="1" applyAlignment="1">
      <alignment horizontal="left"/>
    </xf>
    <xf numFmtId="167" fontId="3" fillId="0" borderId="0" xfId="0" applyNumberFormat="1" applyFont="1"/>
    <xf numFmtId="43" fontId="20" fillId="0" borderId="0" xfId="45" applyFont="1" applyAlignment="1">
      <alignment horizontal="center"/>
    </xf>
    <xf numFmtId="165" fontId="3" fillId="0" borderId="0" xfId="1" applyNumberFormat="1" applyFont="1" applyAlignment="1">
      <alignment horizontal="right" indent="1"/>
    </xf>
    <xf numFmtId="37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right"/>
    </xf>
    <xf numFmtId="165" fontId="3" fillId="0" borderId="1" xfId="1" applyNumberFormat="1" applyFont="1" applyBorder="1" applyAlignment="1">
      <alignment horizontal="right" indent="1"/>
    </xf>
    <xf numFmtId="37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1" xfId="0" applyNumberFormat="1" applyFont="1" applyBorder="1"/>
    <xf numFmtId="0" fontId="20" fillId="0" borderId="0" xfId="0" applyFont="1" applyAlignment="1">
      <alignment horizontal="center"/>
    </xf>
    <xf numFmtId="165" fontId="3" fillId="0" borderId="0" xfId="1" applyNumberFormat="1" applyFont="1" applyFill="1" applyAlignment="1">
      <alignment horizontal="right" indent="1"/>
    </xf>
    <xf numFmtId="165" fontId="3" fillId="0" borderId="0" xfId="1" applyNumberFormat="1" applyFont="1" applyBorder="1" applyAlignment="1">
      <alignment horizontal="right" indent="1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43" fontId="3" fillId="0" borderId="0" xfId="0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right"/>
    </xf>
    <xf numFmtId="165" fontId="3" fillId="0" borderId="0" xfId="0" applyNumberFormat="1" applyFont="1" applyBorder="1"/>
    <xf numFmtId="43" fontId="21" fillId="0" borderId="0" xfId="45" applyFont="1"/>
    <xf numFmtId="0" fontId="21" fillId="0" borderId="0" xfId="0" applyFont="1" applyAlignment="1">
      <alignment horizontal="left"/>
    </xf>
    <xf numFmtId="0" fontId="23" fillId="0" borderId="0" xfId="0" applyFont="1"/>
    <xf numFmtId="0" fontId="2" fillId="0" borderId="0" xfId="0" applyFont="1" applyBorder="1" applyAlignment="1">
      <alignment horizontal="centerContinuous"/>
    </xf>
    <xf numFmtId="166" fontId="2" fillId="0" borderId="0" xfId="0" applyNumberFormat="1" applyFont="1"/>
    <xf numFmtId="37" fontId="3" fillId="0" borderId="1" xfId="0" applyNumberFormat="1" applyFont="1" applyBorder="1"/>
    <xf numFmtId="0" fontId="0" fillId="0" borderId="0" xfId="0" applyBorder="1"/>
    <xf numFmtId="0" fontId="20" fillId="0" borderId="0" xfId="0" applyFont="1" applyBorder="1" applyAlignment="1">
      <alignment horizontal="left"/>
    </xf>
    <xf numFmtId="0" fontId="0" fillId="0" borderId="0" xfId="0" applyFill="1"/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37" fontId="3" fillId="0" borderId="0" xfId="0" applyNumberFormat="1" applyFont="1" applyFill="1" applyAlignment="1">
      <alignment horizontal="right"/>
    </xf>
    <xf numFmtId="43" fontId="3" fillId="0" borderId="0" xfId="0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0" xfId="0" applyNumberFormat="1" applyFont="1" applyFill="1"/>
    <xf numFmtId="165" fontId="3" fillId="0" borderId="1" xfId="1" applyNumberFormat="1" applyFont="1" applyFill="1" applyBorder="1" applyAlignment="1">
      <alignment horizontal="right" indent="1"/>
    </xf>
    <xf numFmtId="37" fontId="3" fillId="0" borderId="1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1" xfId="0" applyNumberFormat="1" applyFont="1" applyFill="1" applyBorder="1"/>
    <xf numFmtId="165" fontId="3" fillId="0" borderId="0" xfId="1" applyNumberFormat="1" applyFont="1" applyFill="1" applyBorder="1" applyAlignment="1">
      <alignment horizontal="right" indent="1"/>
    </xf>
    <xf numFmtId="37" fontId="3" fillId="0" borderId="0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165" fontId="3" fillId="0" borderId="0" xfId="1" applyNumberFormat="1" applyFont="1" applyFill="1"/>
    <xf numFmtId="37" fontId="3" fillId="0" borderId="0" xfId="0" applyNumberFormat="1" applyFont="1" applyFill="1"/>
    <xf numFmtId="43" fontId="20" fillId="0" borderId="0" xfId="45" applyNumberFormat="1" applyFont="1" applyAlignment="1">
      <alignment horizontal="center"/>
    </xf>
    <xf numFmtId="43" fontId="24" fillId="0" borderId="0" xfId="0" applyNumberFormat="1" applyFont="1" applyAlignment="1">
      <alignment horizontal="left"/>
    </xf>
    <xf numFmtId="43" fontId="20" fillId="0" borderId="0" xfId="45" applyNumberFormat="1" applyFont="1" applyBorder="1" applyAlignment="1">
      <alignment horizontal="center"/>
    </xf>
    <xf numFmtId="43" fontId="0" fillId="0" borderId="0" xfId="0" applyNumberFormat="1"/>
    <xf numFmtId="43" fontId="23" fillId="0" borderId="0" xfId="0" applyNumberFormat="1" applyFont="1"/>
    <xf numFmtId="43" fontId="18" fillId="0" borderId="0" xfId="0" applyNumberFormat="1" applyFont="1"/>
    <xf numFmtId="43" fontId="20" fillId="0" borderId="0" xfId="45" applyNumberFormat="1" applyFont="1" applyFill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 xr:uid="{00000000-0005-0000-0000-00001C000000}"/>
    <cellStyle name="Currency 2" xfId="44" xr:uid="{00000000-0005-0000-0000-00001D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8000000}"/>
    <cellStyle name="Note" xfId="16" builtinId="10" customBuiltin="1"/>
    <cellStyle name="Output" xfId="11" builtinId="21" customBuiltin="1"/>
    <cellStyle name="Percent 2" xfId="46" xr:uid="{00000000-0005-0000-0000-00002C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50"/>
  <sheetViews>
    <sheetView tabSelected="1" zoomScale="85" zoomScaleNormal="85" workbookViewId="0">
      <selection activeCell="B15" sqref="B15"/>
    </sheetView>
  </sheetViews>
  <sheetFormatPr defaultRowHeight="15" x14ac:dyDescent="0.25"/>
  <cols>
    <col min="2" max="2" width="80.5703125" customWidth="1"/>
    <col min="3" max="3" width="2.5703125" customWidth="1"/>
    <col min="4" max="4" width="18.140625" bestFit="1" customWidth="1"/>
    <col min="5" max="5" width="2.85546875" customWidth="1"/>
    <col min="6" max="6" width="14.28515625" bestFit="1" customWidth="1"/>
    <col min="7" max="7" width="2.85546875" customWidth="1"/>
    <col min="8" max="8" width="14.28515625" bestFit="1" customWidth="1"/>
    <col min="9" max="9" width="2.85546875" customWidth="1"/>
    <col min="10" max="10" width="18.140625" bestFit="1" customWidth="1"/>
    <col min="11" max="11" width="2.85546875" customWidth="1"/>
    <col min="12" max="12" width="14.28515625" bestFit="1" customWidth="1"/>
    <col min="13" max="13" width="2.85546875" customWidth="1"/>
    <col min="14" max="14" width="14.28515625" bestFit="1" customWidth="1"/>
    <col min="15" max="15" width="2.85546875" customWidth="1"/>
    <col min="16" max="16" width="18.140625" bestFit="1" customWidth="1"/>
    <col min="17" max="17" width="2.85546875" customWidth="1"/>
    <col min="18" max="18" width="14.42578125" bestFit="1" customWidth="1"/>
    <col min="19" max="19" width="2.85546875" customWidth="1"/>
    <col min="20" max="20" width="15.7109375" customWidth="1"/>
  </cols>
  <sheetData>
    <row r="1" spans="1:20" x14ac:dyDescent="0.25">
      <c r="A1" s="3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21"/>
      <c r="M1" s="7"/>
      <c r="N1" s="7"/>
      <c r="O1" s="7"/>
      <c r="P1" s="7"/>
      <c r="Q1" s="7"/>
      <c r="R1" s="7"/>
      <c r="S1" s="7"/>
      <c r="T1" s="7"/>
    </row>
    <row r="2" spans="1:20" x14ac:dyDescent="0.25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21"/>
      <c r="M2" s="7"/>
      <c r="N2" s="7"/>
      <c r="O2" s="7"/>
      <c r="P2" s="7"/>
      <c r="Q2" s="7"/>
      <c r="R2" s="7"/>
      <c r="S2" s="7"/>
      <c r="T2" s="7"/>
    </row>
    <row r="3" spans="1:20" x14ac:dyDescent="0.25">
      <c r="A3" s="3" t="s">
        <v>76</v>
      </c>
      <c r="B3" s="7"/>
      <c r="C3" s="7"/>
      <c r="D3" s="7"/>
      <c r="E3" s="7"/>
      <c r="F3" s="7"/>
      <c r="G3" s="7"/>
      <c r="H3" s="7"/>
      <c r="I3" s="7"/>
      <c r="J3" s="7"/>
      <c r="K3" s="7"/>
      <c r="L3" s="21"/>
      <c r="M3" s="7"/>
      <c r="N3" s="7"/>
      <c r="O3" s="7"/>
      <c r="P3" s="7"/>
      <c r="Q3" s="7"/>
      <c r="R3" s="7"/>
      <c r="S3" s="7"/>
      <c r="T3" s="7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2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2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4" t="s">
        <v>8</v>
      </c>
      <c r="E6" s="4"/>
      <c r="F6" s="4"/>
      <c r="G6" s="4"/>
      <c r="H6" s="4"/>
      <c r="I6" s="1"/>
      <c r="J6" s="4" t="s">
        <v>9</v>
      </c>
      <c r="K6" s="4"/>
      <c r="L6" s="4"/>
      <c r="M6" s="4"/>
      <c r="N6" s="4"/>
      <c r="O6" s="1"/>
      <c r="P6" s="6"/>
      <c r="Q6" s="1"/>
      <c r="R6" s="1"/>
      <c r="S6" s="15"/>
      <c r="T6" s="6"/>
    </row>
    <row r="7" spans="1:20" x14ac:dyDescent="0.25">
      <c r="A7" s="1"/>
      <c r="B7" s="1"/>
      <c r="C7" s="1"/>
      <c r="D7" s="6"/>
      <c r="E7" s="6"/>
      <c r="F7" s="6" t="s">
        <v>69</v>
      </c>
      <c r="G7" s="6"/>
      <c r="H7" s="6" t="s">
        <v>6</v>
      </c>
      <c r="I7" s="1"/>
      <c r="J7" s="6"/>
      <c r="K7" s="6"/>
      <c r="L7" s="6" t="s">
        <v>6</v>
      </c>
      <c r="M7" s="6"/>
      <c r="N7" s="6" t="s">
        <v>6</v>
      </c>
      <c r="O7" s="1"/>
      <c r="P7" s="6"/>
      <c r="Q7" s="1"/>
      <c r="R7" s="6" t="s">
        <v>2</v>
      </c>
      <c r="S7" s="15"/>
      <c r="T7" s="6" t="s">
        <v>1</v>
      </c>
    </row>
    <row r="8" spans="1:20" x14ac:dyDescent="0.25">
      <c r="A8" s="2"/>
      <c r="B8" s="2"/>
      <c r="C8" s="2"/>
      <c r="D8" s="6"/>
      <c r="E8" s="20"/>
      <c r="F8" s="6" t="s">
        <v>3</v>
      </c>
      <c r="G8" s="6"/>
      <c r="H8" s="6" t="s">
        <v>3</v>
      </c>
      <c r="I8" s="2"/>
      <c r="J8" s="6"/>
      <c r="K8" s="20"/>
      <c r="L8" s="23" t="s">
        <v>3</v>
      </c>
      <c r="M8" s="6"/>
      <c r="N8" s="6" t="s">
        <v>3</v>
      </c>
      <c r="O8" s="2"/>
      <c r="P8" s="6" t="s">
        <v>71</v>
      </c>
      <c r="Q8" s="2"/>
      <c r="R8" s="6" t="s">
        <v>6</v>
      </c>
      <c r="S8" s="20"/>
      <c r="T8" s="6" t="s">
        <v>6</v>
      </c>
    </row>
    <row r="9" spans="1:20" x14ac:dyDescent="0.25">
      <c r="A9" s="50"/>
      <c r="B9" s="19" t="s">
        <v>7</v>
      </c>
      <c r="C9" s="2"/>
      <c r="D9" s="19" t="s">
        <v>4</v>
      </c>
      <c r="E9" s="6"/>
      <c r="F9" s="19" t="s">
        <v>5</v>
      </c>
      <c r="G9" s="6"/>
      <c r="H9" s="19" t="s">
        <v>70</v>
      </c>
      <c r="I9" s="2"/>
      <c r="J9" s="19" t="s">
        <v>4</v>
      </c>
      <c r="K9" s="6"/>
      <c r="L9" s="24" t="s">
        <v>5</v>
      </c>
      <c r="M9" s="6"/>
      <c r="N9" s="19" t="s">
        <v>70</v>
      </c>
      <c r="O9" s="2"/>
      <c r="P9" s="19" t="s">
        <v>4</v>
      </c>
      <c r="Q9" s="2"/>
      <c r="R9" s="19" t="s">
        <v>3</v>
      </c>
      <c r="S9" s="6"/>
      <c r="T9" s="19" t="s">
        <v>3</v>
      </c>
    </row>
    <row r="10" spans="1:20" x14ac:dyDescent="0.25">
      <c r="A10" s="5"/>
      <c r="B10" s="25">
        <v>-1</v>
      </c>
      <c r="C10" s="51"/>
      <c r="D10" s="14">
        <v>-2</v>
      </c>
      <c r="E10" s="25"/>
      <c r="F10" s="14">
        <v>-3</v>
      </c>
      <c r="G10" s="14"/>
      <c r="H10" s="25" t="s">
        <v>0</v>
      </c>
      <c r="I10" s="25"/>
      <c r="J10" s="14">
        <v>-5</v>
      </c>
      <c r="K10" s="25"/>
      <c r="L10" s="14" t="s">
        <v>72</v>
      </c>
      <c r="M10" s="14"/>
      <c r="N10" s="25">
        <v>-7</v>
      </c>
      <c r="O10" s="25"/>
      <c r="P10" s="25" t="s">
        <v>73</v>
      </c>
      <c r="Q10" s="25"/>
      <c r="R10" s="25" t="s">
        <v>74</v>
      </c>
      <c r="S10" s="25"/>
      <c r="T10" s="25" t="s">
        <v>75</v>
      </c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2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47" t="s">
        <v>24</v>
      </c>
      <c r="B12" s="27"/>
      <c r="C12" s="1"/>
      <c r="D12" s="1"/>
      <c r="E12" s="1"/>
      <c r="F12" s="28"/>
      <c r="G12" s="1"/>
      <c r="H12" s="1"/>
      <c r="I12" s="1"/>
      <c r="J12" s="1"/>
      <c r="K12" s="1"/>
      <c r="L12" s="22"/>
      <c r="M12" s="1"/>
      <c r="N12" s="1"/>
      <c r="O12" s="1"/>
      <c r="P12" s="1"/>
      <c r="Q12" s="1"/>
      <c r="R12" s="1"/>
      <c r="S12" s="1"/>
      <c r="T12" s="16"/>
    </row>
    <row r="13" spans="1:20" x14ac:dyDescent="0.25">
      <c r="A13" s="26"/>
      <c r="B13" s="27"/>
      <c r="C13" s="1"/>
      <c r="D13" s="1"/>
      <c r="E13" s="1"/>
      <c r="F13" s="28"/>
      <c r="G13" s="1"/>
      <c r="H13" s="1"/>
      <c r="I13" s="1"/>
      <c r="J13" s="1"/>
      <c r="K13" s="1"/>
      <c r="L13" s="22"/>
      <c r="M13" s="1"/>
      <c r="N13" s="1"/>
      <c r="O13" s="1"/>
      <c r="P13" s="1"/>
      <c r="Q13" s="1"/>
      <c r="R13" s="1"/>
      <c r="S13" s="1"/>
      <c r="T13" s="16"/>
    </row>
    <row r="14" spans="1:20" x14ac:dyDescent="0.25">
      <c r="A14" s="48"/>
      <c r="B14" s="48" t="s">
        <v>11</v>
      </c>
      <c r="C14" s="1"/>
      <c r="D14" s="1"/>
      <c r="E14" s="1"/>
      <c r="F14" s="28"/>
      <c r="G14" s="1"/>
      <c r="H14" s="1"/>
      <c r="I14" s="1"/>
      <c r="J14" s="1"/>
      <c r="K14" s="1"/>
      <c r="L14" s="22"/>
      <c r="M14" s="1"/>
      <c r="N14" s="1"/>
      <c r="O14" s="1"/>
      <c r="P14" s="1"/>
      <c r="Q14" s="1"/>
      <c r="R14" s="1"/>
      <c r="S14" s="1"/>
      <c r="T14" s="16"/>
    </row>
    <row r="15" spans="1:20" x14ac:dyDescent="0.25">
      <c r="A15" s="73">
        <v>311</v>
      </c>
      <c r="B15" s="27" t="s">
        <v>25</v>
      </c>
      <c r="C15" s="1"/>
      <c r="D15" s="30">
        <v>-21998677.940000005</v>
      </c>
      <c r="E15" s="1"/>
      <c r="F15" s="31">
        <v>881973.74158664467</v>
      </c>
      <c r="G15" s="9"/>
      <c r="H15" s="9">
        <v>-4.0092124808234928</v>
      </c>
      <c r="I15" s="10"/>
      <c r="J15" s="30">
        <v>-3289594.2499999991</v>
      </c>
      <c r="K15" s="1"/>
      <c r="L15" s="31">
        <v>296063.48249999993</v>
      </c>
      <c r="M15" s="9"/>
      <c r="N15" s="9">
        <v>-9</v>
      </c>
      <c r="O15" s="1"/>
      <c r="P15" s="33">
        <v>-25288272.190000005</v>
      </c>
      <c r="Q15" s="1"/>
      <c r="R15" s="11">
        <v>1178037.2240866446</v>
      </c>
      <c r="S15" s="1"/>
      <c r="T15" s="17">
        <v>-5</v>
      </c>
    </row>
    <row r="16" spans="1:20" x14ac:dyDescent="0.25">
      <c r="A16" s="73">
        <v>312</v>
      </c>
      <c r="B16" s="27" t="s">
        <v>26</v>
      </c>
      <c r="C16" s="1"/>
      <c r="D16" s="30">
        <v>-37153079.149999999</v>
      </c>
      <c r="E16" s="1"/>
      <c r="F16" s="31">
        <v>1489545.8862920308</v>
      </c>
      <c r="G16" s="9"/>
      <c r="H16" s="9">
        <v>-4.0092124808234928</v>
      </c>
      <c r="I16" s="10"/>
      <c r="J16" s="30">
        <v>-9648606.4499999993</v>
      </c>
      <c r="K16" s="1"/>
      <c r="L16" s="31">
        <v>868374.58049999992</v>
      </c>
      <c r="M16" s="9"/>
      <c r="N16" s="9">
        <v>-9</v>
      </c>
      <c r="O16" s="1"/>
      <c r="P16" s="33">
        <v>-46801685.599999994</v>
      </c>
      <c r="Q16" s="1"/>
      <c r="R16" s="11">
        <v>2357920.4667920307</v>
      </c>
      <c r="S16" s="1"/>
      <c r="T16" s="17">
        <v>-5</v>
      </c>
    </row>
    <row r="17" spans="1:20" x14ac:dyDescent="0.25">
      <c r="A17" s="73">
        <v>314</v>
      </c>
      <c r="B17" s="27" t="s">
        <v>33</v>
      </c>
      <c r="C17" s="1"/>
      <c r="D17" s="30">
        <v>-10826462.009999996</v>
      </c>
      <c r="E17" s="1"/>
      <c r="F17" s="31">
        <v>434055.86613653385</v>
      </c>
      <c r="G17" s="9"/>
      <c r="H17" s="9">
        <v>-4.0092124808234928</v>
      </c>
      <c r="I17" s="10"/>
      <c r="J17" s="30">
        <v>-7805626.8900000034</v>
      </c>
      <c r="K17" s="1"/>
      <c r="L17" s="31">
        <v>702506.42010000034</v>
      </c>
      <c r="M17" s="9"/>
      <c r="N17" s="9">
        <v>-9</v>
      </c>
      <c r="O17" s="1"/>
      <c r="P17" s="33">
        <v>-18632088.899999999</v>
      </c>
      <c r="Q17" s="1"/>
      <c r="R17" s="11">
        <v>1136562.2862365341</v>
      </c>
      <c r="S17" s="1"/>
      <c r="T17" s="17">
        <v>-6</v>
      </c>
    </row>
    <row r="18" spans="1:20" x14ac:dyDescent="0.25">
      <c r="A18" s="73">
        <v>315</v>
      </c>
      <c r="B18" s="27" t="s">
        <v>27</v>
      </c>
      <c r="C18" s="1"/>
      <c r="D18" s="30">
        <v>-9265272.1900000013</v>
      </c>
      <c r="E18" s="1"/>
      <c r="F18" s="31">
        <v>371464.44902374822</v>
      </c>
      <c r="G18" s="9"/>
      <c r="H18" s="9">
        <v>-4.0092124808234928</v>
      </c>
      <c r="I18" s="10"/>
      <c r="J18" s="30">
        <v>-3330776.8200000012</v>
      </c>
      <c r="K18" s="1"/>
      <c r="L18" s="31">
        <v>299769.9138000001</v>
      </c>
      <c r="M18" s="9"/>
      <c r="N18" s="9">
        <v>-9</v>
      </c>
      <c r="O18" s="1"/>
      <c r="P18" s="33">
        <v>-12596049.010000002</v>
      </c>
      <c r="Q18" s="1"/>
      <c r="R18" s="11">
        <v>671234.36282374826</v>
      </c>
      <c r="S18" s="1"/>
      <c r="T18" s="17">
        <v>-5</v>
      </c>
    </row>
    <row r="19" spans="1:20" x14ac:dyDescent="0.25">
      <c r="A19" s="73">
        <v>316</v>
      </c>
      <c r="B19" s="27" t="s">
        <v>28</v>
      </c>
      <c r="C19" s="1"/>
      <c r="D19" s="34">
        <v>-1976025.4</v>
      </c>
      <c r="E19" s="1"/>
      <c r="F19" s="35">
        <v>79223.056961042341</v>
      </c>
      <c r="G19" s="9"/>
      <c r="H19" s="9">
        <v>-4.0092124808234928</v>
      </c>
      <c r="I19" s="10"/>
      <c r="J19" s="34">
        <v>-500933.79</v>
      </c>
      <c r="K19" s="1"/>
      <c r="L19" s="35">
        <v>45084.041099999995</v>
      </c>
      <c r="M19" s="9"/>
      <c r="N19" s="9">
        <v>-9</v>
      </c>
      <c r="O19" s="1"/>
      <c r="P19" s="36">
        <v>-2476959.19</v>
      </c>
      <c r="Q19" s="1"/>
      <c r="R19" s="37">
        <v>124307.09806104234</v>
      </c>
      <c r="S19" s="1"/>
      <c r="T19" s="17">
        <v>-5</v>
      </c>
    </row>
    <row r="20" spans="1:20" x14ac:dyDescent="0.25">
      <c r="A20" s="73"/>
      <c r="B20" s="27"/>
      <c r="C20" s="1"/>
      <c r="D20" s="40"/>
      <c r="E20" s="1"/>
      <c r="F20" s="41"/>
      <c r="G20" s="9"/>
      <c r="H20" s="9"/>
      <c r="I20" s="10"/>
      <c r="J20" s="40"/>
      <c r="K20" s="1"/>
      <c r="L20" s="9"/>
      <c r="M20" s="9"/>
      <c r="N20" s="44"/>
      <c r="O20" s="1"/>
      <c r="P20" s="45"/>
      <c r="Q20" s="1"/>
      <c r="R20" s="46"/>
      <c r="S20" s="1"/>
      <c r="T20" s="17"/>
    </row>
    <row r="21" spans="1:20" x14ac:dyDescent="0.25">
      <c r="A21" s="73"/>
      <c r="B21" s="27" t="s">
        <v>54</v>
      </c>
      <c r="C21" s="1"/>
      <c r="D21" s="8">
        <f>SUBTOTAL(9,D15:D19)</f>
        <v>-81219516.689999998</v>
      </c>
      <c r="E21" s="1"/>
      <c r="F21" s="8">
        <f>SUBTOTAL(9,F15:F19)</f>
        <v>3256262.9999999995</v>
      </c>
      <c r="G21" s="8"/>
      <c r="H21" s="9">
        <f>F21/D21*100</f>
        <v>-4.0092124808234919</v>
      </c>
      <c r="I21" s="11"/>
      <c r="J21" s="8">
        <f>SUBTOTAL(9,J15:J19)</f>
        <v>-24575538.200000003</v>
      </c>
      <c r="K21" s="1"/>
      <c r="L21" s="22">
        <f>SUBTOTAL(9,L15:L19)</f>
        <v>2211798.4380000005</v>
      </c>
      <c r="M21" s="1"/>
      <c r="N21" s="9">
        <f>L21/J21*100</f>
        <v>-9.0000000000000018</v>
      </c>
      <c r="O21" s="1"/>
      <c r="P21" s="33">
        <f>SUBTOTAL(9,P15:P19)</f>
        <v>-105795054.89</v>
      </c>
      <c r="Q21" s="1"/>
      <c r="R21" s="8">
        <f>SUBTOTAL(9,R15:R19)</f>
        <v>5468061.4379999992</v>
      </c>
      <c r="S21" s="1"/>
      <c r="T21" s="17">
        <f t="shared" ref="T21" si="0">ROUND(R21/P21*100,0)</f>
        <v>-5</v>
      </c>
    </row>
    <row r="22" spans="1:20" x14ac:dyDescent="0.25">
      <c r="A22" s="73"/>
      <c r="B22" s="27"/>
      <c r="C22" s="1"/>
      <c r="D22" s="8"/>
      <c r="E22" s="1"/>
      <c r="F22" s="8"/>
      <c r="G22" s="8"/>
      <c r="H22" s="9"/>
      <c r="I22" s="11"/>
      <c r="J22" s="8"/>
      <c r="K22" s="1"/>
      <c r="L22" s="22"/>
      <c r="M22" s="1"/>
      <c r="N22" s="8"/>
      <c r="O22" s="1"/>
      <c r="P22" s="33"/>
      <c r="Q22" s="1"/>
      <c r="R22" s="8"/>
      <c r="S22" s="1"/>
      <c r="T22" s="17"/>
    </row>
    <row r="23" spans="1:20" x14ac:dyDescent="0.25">
      <c r="A23" s="73"/>
      <c r="B23" s="48" t="s">
        <v>77</v>
      </c>
      <c r="C23" s="1"/>
      <c r="D23" s="8"/>
      <c r="E23" s="1"/>
      <c r="F23" s="8"/>
      <c r="G23" s="8"/>
      <c r="H23" s="9"/>
      <c r="I23" s="11"/>
      <c r="J23" s="8"/>
      <c r="K23" s="1"/>
      <c r="L23" s="22"/>
      <c r="M23" s="1"/>
      <c r="N23" s="8"/>
      <c r="O23" s="1"/>
      <c r="P23" s="33"/>
      <c r="Q23" s="1"/>
      <c r="R23" s="8"/>
      <c r="S23" s="1"/>
      <c r="T23" s="17"/>
    </row>
    <row r="24" spans="1:20" x14ac:dyDescent="0.25">
      <c r="A24" s="73">
        <v>311</v>
      </c>
      <c r="B24" s="27" t="s">
        <v>25</v>
      </c>
      <c r="C24" s="1"/>
      <c r="D24" s="30">
        <v>-19490271.369999997</v>
      </c>
      <c r="E24" s="1"/>
      <c r="F24" s="31">
        <v>560914.8420619308</v>
      </c>
      <c r="G24" s="9"/>
      <c r="H24" s="9">
        <v>-2.8779221767291938</v>
      </c>
      <c r="I24" s="10"/>
      <c r="J24" s="30">
        <v>-662464.7100000002</v>
      </c>
      <c r="K24" s="1"/>
      <c r="L24" s="31">
        <v>59621.823900000018</v>
      </c>
      <c r="M24" s="9"/>
      <c r="N24" s="9">
        <v>-9</v>
      </c>
      <c r="O24" s="1"/>
      <c r="P24" s="33">
        <v>-20152736.079999998</v>
      </c>
      <c r="Q24" s="1"/>
      <c r="R24" s="11">
        <v>620536.66596193076</v>
      </c>
      <c r="S24" s="1"/>
      <c r="T24" s="17">
        <v>-3</v>
      </c>
    </row>
    <row r="25" spans="1:20" x14ac:dyDescent="0.25">
      <c r="A25" s="73">
        <v>312</v>
      </c>
      <c r="B25" s="27" t="s">
        <v>26</v>
      </c>
      <c r="C25" s="1"/>
      <c r="D25" s="30">
        <v>-28557190.990000002</v>
      </c>
      <c r="E25" s="1"/>
      <c r="F25" s="31">
        <v>821853.73255212128</v>
      </c>
      <c r="G25" s="9"/>
      <c r="H25" s="9">
        <v>-2.8779221767291938</v>
      </c>
      <c r="I25" s="10"/>
      <c r="J25" s="30">
        <v>-1867610.1399999992</v>
      </c>
      <c r="K25" s="1"/>
      <c r="L25" s="31">
        <v>168084.91259999995</v>
      </c>
      <c r="M25" s="9"/>
      <c r="N25" s="9">
        <v>-9</v>
      </c>
      <c r="O25" s="1"/>
      <c r="P25" s="33">
        <v>-30424801.130000003</v>
      </c>
      <c r="Q25" s="1"/>
      <c r="R25" s="11">
        <v>989938.6451521212</v>
      </c>
      <c r="S25" s="1"/>
      <c r="T25" s="17">
        <v>-3</v>
      </c>
    </row>
    <row r="26" spans="1:20" x14ac:dyDescent="0.25">
      <c r="A26" s="73">
        <v>313</v>
      </c>
      <c r="B26" s="27" t="s">
        <v>32</v>
      </c>
      <c r="C26" s="1"/>
      <c r="D26" s="30">
        <v>-174230.36</v>
      </c>
      <c r="E26" s="1"/>
      <c r="F26" s="31">
        <v>5014.2141690351109</v>
      </c>
      <c r="G26" s="9"/>
      <c r="H26" s="9">
        <v>-2.8779221767291943</v>
      </c>
      <c r="I26" s="10"/>
      <c r="J26" s="30">
        <v>-1230.29</v>
      </c>
      <c r="K26" s="1"/>
      <c r="L26" s="31">
        <v>110.7261</v>
      </c>
      <c r="M26" s="9"/>
      <c r="N26" s="9">
        <v>-9</v>
      </c>
      <c r="O26" s="1"/>
      <c r="P26" s="33">
        <v>-175460.65</v>
      </c>
      <c r="Q26" s="1"/>
      <c r="R26" s="11">
        <v>5124.9402690351108</v>
      </c>
      <c r="S26" s="1"/>
      <c r="T26" s="17">
        <v>-3</v>
      </c>
    </row>
    <row r="27" spans="1:20" x14ac:dyDescent="0.25">
      <c r="A27" s="73">
        <v>314</v>
      </c>
      <c r="B27" s="27" t="s">
        <v>33</v>
      </c>
      <c r="C27" s="1"/>
      <c r="D27" s="30">
        <v>-7351936.6499999985</v>
      </c>
      <c r="E27" s="1"/>
      <c r="F27" s="31">
        <v>211583.01526943134</v>
      </c>
      <c r="G27" s="9"/>
      <c r="H27" s="9">
        <v>-2.8779221767291938</v>
      </c>
      <c r="I27" s="10"/>
      <c r="J27" s="30">
        <v>-978871.52999999991</v>
      </c>
      <c r="K27" s="1"/>
      <c r="L27" s="31">
        <v>88098.437699999995</v>
      </c>
      <c r="M27" s="9"/>
      <c r="N27" s="9">
        <v>-9</v>
      </c>
      <c r="O27" s="1"/>
      <c r="P27" s="33">
        <v>-8330808.1799999988</v>
      </c>
      <c r="Q27" s="1"/>
      <c r="R27" s="11">
        <v>299681.45296943135</v>
      </c>
      <c r="S27" s="1"/>
      <c r="T27" s="17">
        <v>-4</v>
      </c>
    </row>
    <row r="28" spans="1:20" x14ac:dyDescent="0.25">
      <c r="A28" s="73">
        <v>315</v>
      </c>
      <c r="B28" s="27" t="s">
        <v>27</v>
      </c>
      <c r="C28" s="1"/>
      <c r="D28" s="30">
        <v>-3531496.6100000008</v>
      </c>
      <c r="E28" s="1"/>
      <c r="F28" s="31">
        <v>101633.72410962972</v>
      </c>
      <c r="G28" s="9"/>
      <c r="H28" s="9">
        <v>-2.8779221767291943</v>
      </c>
      <c r="I28" s="10"/>
      <c r="J28" s="30">
        <v>-344443.69999999995</v>
      </c>
      <c r="K28" s="1"/>
      <c r="L28" s="31">
        <v>30999.932999999997</v>
      </c>
      <c r="M28" s="9"/>
      <c r="N28" s="9">
        <v>-9</v>
      </c>
      <c r="O28" s="1"/>
      <c r="P28" s="33">
        <v>-3875940.3100000005</v>
      </c>
      <c r="Q28" s="1"/>
      <c r="R28" s="11">
        <v>132633.65710962971</v>
      </c>
      <c r="S28" s="1"/>
      <c r="T28" s="17">
        <v>-3</v>
      </c>
    </row>
    <row r="29" spans="1:20" x14ac:dyDescent="0.25">
      <c r="A29" s="73">
        <v>316</v>
      </c>
      <c r="B29" s="27" t="s">
        <v>28</v>
      </c>
      <c r="C29" s="1"/>
      <c r="D29" s="34">
        <v>-3323733.790000001</v>
      </c>
      <c r="E29" s="1"/>
      <c r="F29" s="35">
        <v>95654.471837851772</v>
      </c>
      <c r="G29" s="9"/>
      <c r="H29" s="9">
        <v>-2.8779221767291943</v>
      </c>
      <c r="I29" s="10"/>
      <c r="J29" s="34">
        <v>-168856.59000000008</v>
      </c>
      <c r="K29" s="1"/>
      <c r="L29" s="35">
        <v>15197.093100000007</v>
      </c>
      <c r="M29" s="9"/>
      <c r="N29" s="9">
        <v>-9</v>
      </c>
      <c r="O29" s="1"/>
      <c r="P29" s="36">
        <v>-3492590.3800000008</v>
      </c>
      <c r="Q29" s="1"/>
      <c r="R29" s="37">
        <v>110851.56493785178</v>
      </c>
      <c r="S29" s="1"/>
      <c r="T29" s="17">
        <v>-3</v>
      </c>
    </row>
    <row r="30" spans="1:20" x14ac:dyDescent="0.25">
      <c r="A30" s="73"/>
      <c r="B30" s="27"/>
      <c r="C30" s="1"/>
      <c r="D30" s="40"/>
      <c r="E30" s="1"/>
      <c r="F30" s="41"/>
      <c r="G30" s="9"/>
      <c r="H30" s="9"/>
      <c r="I30" s="10"/>
      <c r="J30" s="40"/>
      <c r="K30" s="1"/>
      <c r="L30" s="9"/>
      <c r="M30" s="9"/>
      <c r="N30" s="44"/>
      <c r="O30" s="1"/>
      <c r="P30" s="45"/>
      <c r="Q30" s="1"/>
      <c r="R30" s="46"/>
      <c r="S30" s="1"/>
      <c r="T30" s="17"/>
    </row>
    <row r="31" spans="1:20" x14ac:dyDescent="0.25">
      <c r="A31" s="73"/>
      <c r="B31" s="27" t="s">
        <v>81</v>
      </c>
      <c r="C31" s="1"/>
      <c r="D31" s="8">
        <f>SUBTOTAL(9,D24:D29)</f>
        <v>-62428859.769999996</v>
      </c>
      <c r="E31" s="1"/>
      <c r="F31" s="8">
        <f>SUBTOTAL(9,F24:F29)</f>
        <v>1796654</v>
      </c>
      <c r="G31" s="8"/>
      <c r="H31" s="9">
        <f t="shared" ref="H31" si="1">F31/D31*100</f>
        <v>-2.8779221767291938</v>
      </c>
      <c r="I31" s="11"/>
      <c r="J31" s="8">
        <f>SUBTOTAL(9,J24:J29)</f>
        <v>-4023476.959999999</v>
      </c>
      <c r="K31" s="1"/>
      <c r="L31" s="22">
        <f>SUBTOTAL(9,L24:L29)</f>
        <v>362112.9264</v>
      </c>
      <c r="M31" s="1"/>
      <c r="N31" s="9">
        <f>L31/J31*100</f>
        <v>-9.0000000000000018</v>
      </c>
      <c r="O31" s="1"/>
      <c r="P31" s="33">
        <f>SUBTOTAL(9,P24:P29)</f>
        <v>-66452336.730000004</v>
      </c>
      <c r="Q31" s="1"/>
      <c r="R31" s="8">
        <f>SUBTOTAL(9,R24:R29)</f>
        <v>2158766.9263999998</v>
      </c>
      <c r="S31" s="1"/>
      <c r="T31" s="17">
        <f t="shared" ref="T31" si="2">ROUND(R31/P31*100,0)</f>
        <v>-3</v>
      </c>
    </row>
    <row r="32" spans="1:20" x14ac:dyDescent="0.25">
      <c r="A32" s="73"/>
      <c r="B32" s="27"/>
      <c r="C32" s="1"/>
      <c r="D32" s="8"/>
      <c r="E32" s="1"/>
      <c r="F32" s="8"/>
      <c r="G32" s="8"/>
      <c r="H32" s="9"/>
      <c r="I32" s="11"/>
      <c r="J32" s="8"/>
      <c r="K32" s="1"/>
      <c r="L32" s="22"/>
      <c r="M32" s="1"/>
      <c r="N32" s="9"/>
      <c r="O32" s="1"/>
      <c r="P32" s="33"/>
      <c r="Q32" s="1"/>
      <c r="R32" s="8"/>
      <c r="S32" s="1"/>
      <c r="T32" s="17"/>
    </row>
    <row r="33" spans="1:20" x14ac:dyDescent="0.25">
      <c r="A33" s="73"/>
      <c r="B33" s="48" t="s">
        <v>78</v>
      </c>
      <c r="C33" s="1"/>
      <c r="D33" s="8"/>
      <c r="E33" s="1"/>
      <c r="F33" s="8"/>
      <c r="G33" s="8"/>
      <c r="H33" s="9"/>
      <c r="I33" s="11"/>
      <c r="J33" s="8"/>
      <c r="K33" s="1"/>
      <c r="L33" s="22"/>
      <c r="M33" s="1"/>
      <c r="N33" s="8"/>
      <c r="O33" s="1"/>
      <c r="P33" s="33"/>
      <c r="Q33" s="1"/>
      <c r="R33" s="8"/>
      <c r="S33" s="1"/>
      <c r="T33" s="17"/>
    </row>
    <row r="34" spans="1:20" x14ac:dyDescent="0.25">
      <c r="A34" s="73">
        <v>311</v>
      </c>
      <c r="B34" s="27" t="s">
        <v>25</v>
      </c>
      <c r="C34" s="1"/>
      <c r="D34" s="30">
        <v>-37289866.670000002</v>
      </c>
      <c r="E34" s="1"/>
      <c r="F34" s="31">
        <v>995206.52854393132</v>
      </c>
      <c r="G34" s="9"/>
      <c r="H34" s="9">
        <v>-2.6688390638430008</v>
      </c>
      <c r="I34" s="10"/>
      <c r="J34" s="30">
        <v>-723077.4</v>
      </c>
      <c r="K34" s="1"/>
      <c r="L34" s="31">
        <v>65076.966000000008</v>
      </c>
      <c r="M34" s="9"/>
      <c r="N34" s="9">
        <v>-9</v>
      </c>
      <c r="O34" s="1"/>
      <c r="P34" s="33">
        <v>-38012944.07</v>
      </c>
      <c r="Q34" s="1"/>
      <c r="R34" s="11">
        <v>1060283.4945439312</v>
      </c>
      <c r="S34" s="1"/>
      <c r="T34" s="17">
        <v>-3</v>
      </c>
    </row>
    <row r="35" spans="1:20" x14ac:dyDescent="0.25">
      <c r="A35" s="73">
        <v>312</v>
      </c>
      <c r="B35" s="27" t="s">
        <v>26</v>
      </c>
      <c r="C35" s="1"/>
      <c r="D35" s="30">
        <v>-53913945.339999996</v>
      </c>
      <c r="E35" s="1"/>
      <c r="F35" s="31">
        <v>1438876.4340928833</v>
      </c>
      <c r="G35" s="9"/>
      <c r="H35" s="9">
        <v>-2.6688390638430013</v>
      </c>
      <c r="I35" s="10"/>
      <c r="J35" s="30">
        <v>-2046917.4400000004</v>
      </c>
      <c r="K35" s="1"/>
      <c r="L35" s="31">
        <v>184222.56960000005</v>
      </c>
      <c r="M35" s="9"/>
      <c r="N35" s="9">
        <v>-9</v>
      </c>
      <c r="O35" s="1"/>
      <c r="P35" s="33">
        <v>-55960862.779999994</v>
      </c>
      <c r="Q35" s="1"/>
      <c r="R35" s="11">
        <v>1623099.0036928833</v>
      </c>
      <c r="S35" s="1"/>
      <c r="T35" s="17">
        <v>-3</v>
      </c>
    </row>
    <row r="36" spans="1:20" x14ac:dyDescent="0.25">
      <c r="A36" s="73">
        <v>313</v>
      </c>
      <c r="B36" s="27" t="s">
        <v>32</v>
      </c>
      <c r="C36" s="1"/>
      <c r="D36" s="30">
        <v>-331835.95999999996</v>
      </c>
      <c r="E36" s="1"/>
      <c r="F36" s="31">
        <v>8856.167728358434</v>
      </c>
      <c r="G36" s="9"/>
      <c r="H36" s="9">
        <v>-2.6688390638430008</v>
      </c>
      <c r="I36" s="10"/>
      <c r="J36" s="30">
        <v>-1286.69</v>
      </c>
      <c r="K36" s="1"/>
      <c r="L36" s="31">
        <v>115.80210000000001</v>
      </c>
      <c r="M36" s="9"/>
      <c r="N36" s="9">
        <v>-9</v>
      </c>
      <c r="O36" s="1"/>
      <c r="P36" s="33">
        <v>-333122.64999999997</v>
      </c>
      <c r="Q36" s="1"/>
      <c r="R36" s="11">
        <v>8971.9698283584348</v>
      </c>
      <c r="S36" s="1"/>
      <c r="T36" s="17">
        <v>-3</v>
      </c>
    </row>
    <row r="37" spans="1:20" x14ac:dyDescent="0.25">
      <c r="A37" s="73">
        <v>314</v>
      </c>
      <c r="B37" s="27" t="s">
        <v>33</v>
      </c>
      <c r="C37" s="1"/>
      <c r="D37" s="30">
        <v>-14616754.560000004</v>
      </c>
      <c r="E37" s="1"/>
      <c r="F37" s="31">
        <v>390097.6555633333</v>
      </c>
      <c r="G37" s="9"/>
      <c r="H37" s="9">
        <v>-2.6688390638430013</v>
      </c>
      <c r="I37" s="10"/>
      <c r="J37" s="30">
        <v>-1097599.18</v>
      </c>
      <c r="K37" s="1"/>
      <c r="L37" s="31">
        <v>98783.926199999987</v>
      </c>
      <c r="M37" s="9"/>
      <c r="N37" s="9">
        <v>-9</v>
      </c>
      <c r="O37" s="1"/>
      <c r="P37" s="33">
        <v>-15714353.740000004</v>
      </c>
      <c r="Q37" s="1"/>
      <c r="R37" s="11">
        <v>488881.58176333329</v>
      </c>
      <c r="S37" s="1"/>
      <c r="T37" s="17">
        <v>-3</v>
      </c>
    </row>
    <row r="38" spans="1:20" x14ac:dyDescent="0.25">
      <c r="A38" s="73">
        <v>315</v>
      </c>
      <c r="B38" s="27" t="s">
        <v>27</v>
      </c>
      <c r="C38" s="1"/>
      <c r="D38" s="30">
        <v>-7001555.3700000029</v>
      </c>
      <c r="E38" s="1"/>
      <c r="F38" s="31">
        <v>186860.24479115746</v>
      </c>
      <c r="G38" s="9"/>
      <c r="H38" s="9">
        <v>-2.6688390638430013</v>
      </c>
      <c r="I38" s="10"/>
      <c r="J38" s="30">
        <v>-381688.75</v>
      </c>
      <c r="K38" s="1"/>
      <c r="L38" s="31">
        <v>34351.987500000003</v>
      </c>
      <c r="M38" s="9"/>
      <c r="N38" s="9">
        <v>-9</v>
      </c>
      <c r="O38" s="1"/>
      <c r="P38" s="33">
        <v>-7383244.1200000029</v>
      </c>
      <c r="Q38" s="1"/>
      <c r="R38" s="11">
        <v>221212.23229115747</v>
      </c>
      <c r="S38" s="1"/>
      <c r="T38" s="17">
        <v>-3</v>
      </c>
    </row>
    <row r="39" spans="1:20" x14ac:dyDescent="0.25">
      <c r="A39" s="73">
        <v>316</v>
      </c>
      <c r="B39" s="27" t="s">
        <v>28</v>
      </c>
      <c r="C39" s="1"/>
      <c r="D39" s="34">
        <v>-6405480.6300000008</v>
      </c>
      <c r="E39" s="1"/>
      <c r="F39" s="35">
        <v>170951.96928033678</v>
      </c>
      <c r="G39" s="9"/>
      <c r="H39" s="9">
        <v>-2.6688390638430008</v>
      </c>
      <c r="I39" s="10"/>
      <c r="J39" s="34">
        <v>-183758.29000000012</v>
      </c>
      <c r="K39" s="1"/>
      <c r="L39" s="35">
        <v>16538.246100000011</v>
      </c>
      <c r="M39" s="9"/>
      <c r="N39" s="9">
        <v>-9</v>
      </c>
      <c r="O39" s="1"/>
      <c r="P39" s="36">
        <v>-6589238.9200000009</v>
      </c>
      <c r="Q39" s="1"/>
      <c r="R39" s="37">
        <v>187490.2153803368</v>
      </c>
      <c r="S39" s="1"/>
      <c r="T39" s="17">
        <v>-3</v>
      </c>
    </row>
    <row r="40" spans="1:20" x14ac:dyDescent="0.25">
      <c r="A40" s="73"/>
      <c r="B40" s="27"/>
      <c r="C40" s="1"/>
      <c r="D40" s="40"/>
      <c r="E40" s="1"/>
      <c r="F40" s="41"/>
      <c r="G40" s="9"/>
      <c r="H40" s="9"/>
      <c r="I40" s="10"/>
      <c r="J40" s="40"/>
      <c r="K40" s="1"/>
      <c r="L40" s="9"/>
      <c r="M40" s="9"/>
      <c r="N40" s="44"/>
      <c r="O40" s="1"/>
      <c r="P40" s="45"/>
      <c r="Q40" s="1"/>
      <c r="R40" s="46"/>
      <c r="S40" s="1"/>
      <c r="T40" s="17"/>
    </row>
    <row r="41" spans="1:20" x14ac:dyDescent="0.25">
      <c r="A41" s="73"/>
      <c r="B41" s="27" t="s">
        <v>84</v>
      </c>
      <c r="C41" s="1"/>
      <c r="D41" s="8">
        <f>SUBTOTAL(9,D34:D39)</f>
        <v>-119559438.52999999</v>
      </c>
      <c r="E41" s="1"/>
      <c r="F41" s="8">
        <f>SUBTOTAL(9,F34:F39)</f>
        <v>3190849.0000000009</v>
      </c>
      <c r="G41" s="8"/>
      <c r="H41" s="9">
        <f t="shared" ref="H41" si="3">F41/D41*100</f>
        <v>-2.6688390638430022</v>
      </c>
      <c r="I41" s="11"/>
      <c r="J41" s="8">
        <f>SUBTOTAL(9,J34:J39)</f>
        <v>-4434327.75</v>
      </c>
      <c r="K41" s="1"/>
      <c r="L41" s="22">
        <f>SUBTOTAL(9,L34:L39)</f>
        <v>399089.4975</v>
      </c>
      <c r="M41" s="1"/>
      <c r="N41" s="9">
        <f>L41/J41*100</f>
        <v>-9</v>
      </c>
      <c r="O41" s="1"/>
      <c r="P41" s="33">
        <f>SUBTOTAL(9,P34:P39)</f>
        <v>-123993766.28000002</v>
      </c>
      <c r="Q41" s="1"/>
      <c r="R41" s="8">
        <f>SUBTOTAL(9,R34:R39)</f>
        <v>3589938.4975000001</v>
      </c>
      <c r="S41" s="1"/>
      <c r="T41" s="17">
        <f t="shared" ref="T41" si="4">ROUND(R41/P41*100,0)</f>
        <v>-3</v>
      </c>
    </row>
    <row r="42" spans="1:20" x14ac:dyDescent="0.25">
      <c r="A42" s="73"/>
      <c r="B42" s="27"/>
      <c r="C42" s="1"/>
      <c r="D42" s="8"/>
      <c r="E42" s="1"/>
      <c r="F42" s="8"/>
      <c r="G42" s="8"/>
      <c r="H42" s="9"/>
      <c r="I42" s="11"/>
      <c r="J42" s="8"/>
      <c r="K42" s="1"/>
      <c r="L42" s="22"/>
      <c r="M42" s="1"/>
      <c r="N42" s="9"/>
      <c r="O42" s="1"/>
      <c r="P42" s="33"/>
      <c r="Q42" s="1"/>
      <c r="R42" s="8"/>
      <c r="S42" s="1"/>
      <c r="T42" s="17"/>
    </row>
    <row r="43" spans="1:20" x14ac:dyDescent="0.25">
      <c r="A43" s="73"/>
      <c r="B43" s="48" t="s">
        <v>79</v>
      </c>
      <c r="C43" s="1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9"/>
    </row>
    <row r="44" spans="1:20" x14ac:dyDescent="0.25">
      <c r="A44" s="73">
        <v>311</v>
      </c>
      <c r="B44" s="27" t="s">
        <v>25</v>
      </c>
      <c r="C44" s="1"/>
      <c r="D44" s="30">
        <v>-18189371.030000001</v>
      </c>
      <c r="E44" s="1"/>
      <c r="F44" s="31">
        <v>682871.70315949852</v>
      </c>
      <c r="G44" s="9"/>
      <c r="H44" s="9">
        <v>-3.7542348332618429</v>
      </c>
      <c r="I44" s="10"/>
      <c r="J44" s="30">
        <v>-587044.27</v>
      </c>
      <c r="K44" s="1"/>
      <c r="L44" s="31">
        <v>52833.984299999996</v>
      </c>
      <c r="M44" s="9"/>
      <c r="N44" s="9">
        <v>-9</v>
      </c>
      <c r="O44" s="1"/>
      <c r="P44" s="33">
        <v>-18776415.300000001</v>
      </c>
      <c r="Q44" s="1"/>
      <c r="R44" s="11">
        <v>735705.68745949853</v>
      </c>
      <c r="S44" s="1"/>
      <c r="T44" s="17">
        <v>-4</v>
      </c>
    </row>
    <row r="45" spans="1:20" x14ac:dyDescent="0.25">
      <c r="A45" s="73">
        <v>312</v>
      </c>
      <c r="B45" s="27" t="s">
        <v>26</v>
      </c>
      <c r="C45" s="1"/>
      <c r="D45" s="30">
        <v>-20418279.759999998</v>
      </c>
      <c r="E45" s="1"/>
      <c r="F45" s="31">
        <v>766550.17110277258</v>
      </c>
      <c r="G45" s="9"/>
      <c r="H45" s="9">
        <v>-3.7542348332618429</v>
      </c>
      <c r="I45" s="10"/>
      <c r="J45" s="30">
        <v>-1147305.4900000002</v>
      </c>
      <c r="K45" s="1"/>
      <c r="L45" s="31">
        <v>103257.49410000003</v>
      </c>
      <c r="M45" s="9"/>
      <c r="N45" s="9">
        <v>-9</v>
      </c>
      <c r="O45" s="1"/>
      <c r="P45" s="33">
        <v>-21565585.25</v>
      </c>
      <c r="Q45" s="1"/>
      <c r="R45" s="11">
        <v>869807.66520277259</v>
      </c>
      <c r="S45" s="1"/>
      <c r="T45" s="17">
        <v>-4</v>
      </c>
    </row>
    <row r="46" spans="1:20" x14ac:dyDescent="0.25">
      <c r="A46" s="73">
        <v>313</v>
      </c>
      <c r="B46" s="27" t="s">
        <v>32</v>
      </c>
      <c r="C46" s="1"/>
      <c r="D46" s="30">
        <v>-11305.05</v>
      </c>
      <c r="E46" s="1"/>
      <c r="F46" s="31">
        <v>424.41812501766799</v>
      </c>
      <c r="G46" s="9"/>
      <c r="H46" s="9">
        <v>-3.7542348332618438</v>
      </c>
      <c r="I46" s="10"/>
      <c r="J46" s="30">
        <v>-89.24</v>
      </c>
      <c r="K46" s="1"/>
      <c r="L46" s="31">
        <v>8.0315999999999992</v>
      </c>
      <c r="M46" s="9"/>
      <c r="N46" s="9">
        <v>-9</v>
      </c>
      <c r="O46" s="1"/>
      <c r="P46" s="33">
        <v>-11394.289999999999</v>
      </c>
      <c r="Q46" s="1"/>
      <c r="R46" s="11">
        <v>432.44972501766802</v>
      </c>
      <c r="S46" s="1"/>
      <c r="T46" s="17">
        <v>-4</v>
      </c>
    </row>
    <row r="47" spans="1:20" x14ac:dyDescent="0.25">
      <c r="A47" s="73">
        <v>314</v>
      </c>
      <c r="B47" s="27" t="s">
        <v>33</v>
      </c>
      <c r="C47" s="1"/>
      <c r="D47" s="30">
        <v>-5380864.3799999999</v>
      </c>
      <c r="E47" s="1"/>
      <c r="F47" s="31">
        <v>202010.28488453891</v>
      </c>
      <c r="G47" s="9"/>
      <c r="H47" s="9">
        <v>-3.7542348332618429</v>
      </c>
      <c r="I47" s="10"/>
      <c r="J47" s="30">
        <v>-637236.53</v>
      </c>
      <c r="K47" s="1"/>
      <c r="L47" s="31">
        <v>57351.287700000008</v>
      </c>
      <c r="M47" s="9"/>
      <c r="N47" s="9">
        <v>-9</v>
      </c>
      <c r="O47" s="1"/>
      <c r="P47" s="33">
        <v>-6018100.9100000001</v>
      </c>
      <c r="Q47" s="1"/>
      <c r="R47" s="11">
        <v>259361.57258453892</v>
      </c>
      <c r="S47" s="1"/>
      <c r="T47" s="17">
        <v>-4</v>
      </c>
    </row>
    <row r="48" spans="1:20" x14ac:dyDescent="0.25">
      <c r="A48" s="73">
        <v>315</v>
      </c>
      <c r="B48" s="27" t="s">
        <v>27</v>
      </c>
      <c r="C48" s="1"/>
      <c r="D48" s="30">
        <v>-2458198.02</v>
      </c>
      <c r="E48" s="1"/>
      <c r="F48" s="31">
        <v>92286.526337392919</v>
      </c>
      <c r="G48" s="9"/>
      <c r="H48" s="9">
        <v>-3.7542348332618429</v>
      </c>
      <c r="I48" s="10"/>
      <c r="J48" s="30">
        <v>-219558.89999999997</v>
      </c>
      <c r="K48" s="1"/>
      <c r="L48" s="31">
        <v>19760.300999999996</v>
      </c>
      <c r="M48" s="9"/>
      <c r="N48" s="9">
        <v>-9</v>
      </c>
      <c r="O48" s="1"/>
      <c r="P48" s="33">
        <v>-2677756.92</v>
      </c>
      <c r="Q48" s="1"/>
      <c r="R48" s="11">
        <v>112046.82733739291</v>
      </c>
      <c r="S48" s="1"/>
      <c r="T48" s="17">
        <v>-4</v>
      </c>
    </row>
    <row r="49" spans="1:20" x14ac:dyDescent="0.25">
      <c r="A49" s="73">
        <v>316</v>
      </c>
      <c r="B49" s="27" t="s">
        <v>28</v>
      </c>
      <c r="C49" s="1"/>
      <c r="D49" s="34">
        <v>-1501954.4300000006</v>
      </c>
      <c r="E49" s="1"/>
      <c r="F49" s="35">
        <v>56386.896390779395</v>
      </c>
      <c r="G49" s="9"/>
      <c r="H49" s="9">
        <v>-3.7542348332618438</v>
      </c>
      <c r="I49" s="10"/>
      <c r="J49" s="34">
        <v>-72330.28</v>
      </c>
      <c r="K49" s="1"/>
      <c r="L49" s="35">
        <v>6509.7251999999999</v>
      </c>
      <c r="M49" s="9"/>
      <c r="N49" s="9">
        <v>-9</v>
      </c>
      <c r="O49" s="1"/>
      <c r="P49" s="36">
        <v>-1574284.7100000007</v>
      </c>
      <c r="Q49" s="1"/>
      <c r="R49" s="37">
        <v>62896.621590779396</v>
      </c>
      <c r="S49" s="1"/>
      <c r="T49" s="17">
        <v>-4</v>
      </c>
    </row>
    <row r="50" spans="1:20" x14ac:dyDescent="0.25">
      <c r="A50" s="73"/>
      <c r="B50" s="27"/>
      <c r="C50" s="1"/>
      <c r="D50" s="40"/>
      <c r="E50" s="1"/>
      <c r="F50" s="41"/>
      <c r="G50" s="9"/>
      <c r="H50" s="9"/>
      <c r="I50" s="10"/>
      <c r="J50" s="40"/>
      <c r="K50" s="1"/>
      <c r="L50" s="9"/>
      <c r="M50" s="9"/>
      <c r="N50" s="44"/>
      <c r="O50" s="1"/>
      <c r="P50" s="45"/>
      <c r="Q50" s="1"/>
      <c r="R50" s="46"/>
      <c r="S50" s="1"/>
      <c r="T50" s="17"/>
    </row>
    <row r="51" spans="1:20" x14ac:dyDescent="0.25">
      <c r="A51" s="73"/>
      <c r="B51" s="27" t="s">
        <v>83</v>
      </c>
      <c r="C51" s="1"/>
      <c r="D51" s="12">
        <f>SUBTOTAL(9,D44:D49)</f>
        <v>-47959972.670000002</v>
      </c>
      <c r="E51" s="1"/>
      <c r="F51" s="12">
        <f>SUBTOTAL(9,F44:F49)</f>
        <v>1800530</v>
      </c>
      <c r="G51" s="8"/>
      <c r="H51" s="9">
        <f t="shared" ref="H51" si="5">F51/D51*100</f>
        <v>-3.7542348332618429</v>
      </c>
      <c r="I51" s="11"/>
      <c r="J51" s="12">
        <f>SUBTOTAL(9,J44:J50)</f>
        <v>-2663564.71</v>
      </c>
      <c r="K51" s="1"/>
      <c r="L51" s="52">
        <f>SUBTOTAL(9,L44:L50)</f>
        <v>239720.82390000002</v>
      </c>
      <c r="M51" s="1"/>
      <c r="N51" s="9">
        <f>L51/J51*100</f>
        <v>-9.0000000000000018</v>
      </c>
      <c r="O51" s="1"/>
      <c r="P51" s="36">
        <f>SUBTOTAL(9,P44:P50)</f>
        <v>-50623537.380000003</v>
      </c>
      <c r="Q51" s="1"/>
      <c r="R51" s="12">
        <f>SUBTOTAL(9,R44:R50)</f>
        <v>2040250.8239</v>
      </c>
      <c r="S51" s="1"/>
      <c r="T51" s="17">
        <f t="shared" ref="T51" si="6">ROUND(R51/P51*100,0)</f>
        <v>-4</v>
      </c>
    </row>
    <row r="52" spans="1:20" x14ac:dyDescent="0.25">
      <c r="A52" s="73"/>
      <c r="B52" s="27"/>
      <c r="C52" s="1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9"/>
    </row>
    <row r="53" spans="1:20" x14ac:dyDescent="0.25">
      <c r="A53" s="73"/>
      <c r="B53" s="48" t="s">
        <v>80</v>
      </c>
      <c r="C53" s="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9"/>
    </row>
    <row r="54" spans="1:20" x14ac:dyDescent="0.25">
      <c r="A54" s="73">
        <v>311</v>
      </c>
      <c r="B54" s="27" t="s">
        <v>25</v>
      </c>
      <c r="C54" s="1"/>
      <c r="D54" s="30">
        <v>-34783668.269999996</v>
      </c>
      <c r="E54" s="1"/>
      <c r="F54" s="31">
        <v>1215198.2806506015</v>
      </c>
      <c r="G54" s="9"/>
      <c r="H54" s="9">
        <v>-3.4935886325096948</v>
      </c>
      <c r="I54" s="10"/>
      <c r="J54" s="30">
        <v>-633305.67000000027</v>
      </c>
      <c r="K54" s="1"/>
      <c r="L54" s="31">
        <v>56997.510300000024</v>
      </c>
      <c r="M54" s="9"/>
      <c r="N54" s="9">
        <v>-9</v>
      </c>
      <c r="O54" s="1"/>
      <c r="P54" s="33">
        <v>-35416973.939999998</v>
      </c>
      <c r="Q54" s="1"/>
      <c r="R54" s="11">
        <v>1272195.7909506015</v>
      </c>
      <c r="S54" s="1"/>
      <c r="T54" s="17">
        <v>-4</v>
      </c>
    </row>
    <row r="55" spans="1:20" x14ac:dyDescent="0.25">
      <c r="A55" s="73">
        <v>312</v>
      </c>
      <c r="B55" s="27" t="s">
        <v>26</v>
      </c>
      <c r="C55" s="1"/>
      <c r="D55" s="30">
        <v>-38142206.919999994</v>
      </c>
      <c r="E55" s="1"/>
      <c r="F55" s="31">
        <v>1332531.805145446</v>
      </c>
      <c r="G55" s="9"/>
      <c r="H55" s="9">
        <v>-3.4935886325096948</v>
      </c>
      <c r="I55" s="10"/>
      <c r="J55" s="30">
        <v>-1249684.6100000003</v>
      </c>
      <c r="K55" s="1"/>
      <c r="L55" s="31">
        <v>112471.61490000002</v>
      </c>
      <c r="M55" s="9"/>
      <c r="N55" s="9">
        <v>-9</v>
      </c>
      <c r="O55" s="1"/>
      <c r="P55" s="33">
        <v>-39391891.529999994</v>
      </c>
      <c r="Q55" s="1"/>
      <c r="R55" s="11">
        <v>1445003.4200454459</v>
      </c>
      <c r="S55" s="1"/>
      <c r="T55" s="17">
        <v>-4</v>
      </c>
    </row>
    <row r="56" spans="1:20" x14ac:dyDescent="0.25">
      <c r="A56" s="73">
        <v>313</v>
      </c>
      <c r="B56" s="27" t="s">
        <v>32</v>
      </c>
      <c r="C56" s="1"/>
      <c r="D56" s="30">
        <v>-20991.42</v>
      </c>
      <c r="E56" s="1"/>
      <c r="F56" s="31">
        <v>733.35386292236649</v>
      </c>
      <c r="G56" s="9"/>
      <c r="H56" s="9">
        <v>-3.4935886325096948</v>
      </c>
      <c r="I56" s="10"/>
      <c r="J56" s="30">
        <v>-91.300000000000011</v>
      </c>
      <c r="K56" s="1"/>
      <c r="L56" s="31">
        <v>8.2170000000000005</v>
      </c>
      <c r="M56" s="9"/>
      <c r="N56" s="9">
        <v>-9</v>
      </c>
      <c r="O56" s="1"/>
      <c r="P56" s="33">
        <v>-21082.719999999998</v>
      </c>
      <c r="Q56" s="1"/>
      <c r="R56" s="11">
        <v>741.57086292236647</v>
      </c>
      <c r="S56" s="1"/>
      <c r="T56" s="17">
        <v>-4</v>
      </c>
    </row>
    <row r="57" spans="1:20" x14ac:dyDescent="0.25">
      <c r="A57" s="73">
        <v>314</v>
      </c>
      <c r="B57" s="27" t="s">
        <v>33</v>
      </c>
      <c r="C57" s="1"/>
      <c r="D57" s="30">
        <v>-10647297.99</v>
      </c>
      <c r="E57" s="1"/>
      <c r="F57" s="31">
        <v>371972.79224807321</v>
      </c>
      <c r="G57" s="9"/>
      <c r="H57" s="9">
        <v>-3.4935886325096948</v>
      </c>
      <c r="I57" s="10"/>
      <c r="J57" s="30">
        <v>-713753.54000000015</v>
      </c>
      <c r="K57" s="1"/>
      <c r="L57" s="31">
        <v>64237.818600000013</v>
      </c>
      <c r="M57" s="9"/>
      <c r="N57" s="9">
        <v>-9</v>
      </c>
      <c r="O57" s="1"/>
      <c r="P57" s="33">
        <v>-11361051.530000001</v>
      </c>
      <c r="Q57" s="1"/>
      <c r="R57" s="11">
        <v>436210.61084807321</v>
      </c>
      <c r="S57" s="1"/>
      <c r="T57" s="17">
        <v>-4</v>
      </c>
    </row>
    <row r="58" spans="1:20" x14ac:dyDescent="0.25">
      <c r="A58" s="73">
        <v>315</v>
      </c>
      <c r="B58" s="27" t="s">
        <v>27</v>
      </c>
      <c r="C58" s="1"/>
      <c r="D58" s="30">
        <v>-4744632.919999999</v>
      </c>
      <c r="E58" s="1"/>
      <c r="F58" s="31">
        <v>165757.95634743277</v>
      </c>
      <c r="G58" s="9"/>
      <c r="H58" s="9">
        <v>-3.4935886325096948</v>
      </c>
      <c r="I58" s="10"/>
      <c r="J58" s="30">
        <v>-242008.63</v>
      </c>
      <c r="K58" s="1"/>
      <c r="L58" s="31">
        <v>21780.776699999999</v>
      </c>
      <c r="M58" s="9"/>
      <c r="N58" s="9">
        <v>-9</v>
      </c>
      <c r="O58" s="1"/>
      <c r="P58" s="33">
        <v>-4986641.5499999989</v>
      </c>
      <c r="Q58" s="1"/>
      <c r="R58" s="11">
        <v>187538.73304743276</v>
      </c>
      <c r="S58" s="1"/>
      <c r="T58" s="17">
        <v>-4</v>
      </c>
    </row>
    <row r="59" spans="1:20" x14ac:dyDescent="0.25">
      <c r="A59" s="73">
        <v>316</v>
      </c>
      <c r="B59" s="27" t="s">
        <v>28</v>
      </c>
      <c r="C59" s="1"/>
      <c r="D59" s="34">
        <v>-2890002.870000001</v>
      </c>
      <c r="E59" s="1"/>
      <c r="F59" s="35">
        <v>100964.81174552397</v>
      </c>
      <c r="G59" s="9"/>
      <c r="H59" s="9">
        <v>-3.4935886325096948</v>
      </c>
      <c r="I59" s="10"/>
      <c r="J59" s="34">
        <v>-78695.89</v>
      </c>
      <c r="K59" s="1"/>
      <c r="L59" s="35">
        <v>7082.6301000000003</v>
      </c>
      <c r="M59" s="9"/>
      <c r="N59" s="9">
        <v>-9</v>
      </c>
      <c r="O59" s="1"/>
      <c r="P59" s="36">
        <v>-2968698.7600000012</v>
      </c>
      <c r="Q59" s="1"/>
      <c r="R59" s="37">
        <v>108047.44184552396</v>
      </c>
      <c r="S59" s="1"/>
      <c r="T59" s="17">
        <v>-4</v>
      </c>
    </row>
    <row r="60" spans="1:20" x14ac:dyDescent="0.25">
      <c r="A60" s="73"/>
      <c r="B60" s="27"/>
      <c r="C60" s="1"/>
      <c r="D60" s="40"/>
      <c r="E60" s="1"/>
      <c r="F60" s="41"/>
      <c r="G60" s="9"/>
      <c r="H60" s="9"/>
      <c r="I60" s="10"/>
      <c r="J60" s="40"/>
      <c r="K60" s="1"/>
      <c r="L60" s="9"/>
      <c r="M60" s="9"/>
      <c r="N60" s="44"/>
      <c r="O60" s="1"/>
      <c r="P60" s="45"/>
      <c r="Q60" s="1"/>
      <c r="R60" s="46"/>
      <c r="S60" s="1"/>
      <c r="T60" s="17"/>
    </row>
    <row r="61" spans="1:20" x14ac:dyDescent="0.25">
      <c r="A61" s="73"/>
      <c r="B61" s="27" t="s">
        <v>82</v>
      </c>
      <c r="C61" s="1"/>
      <c r="D61" s="12">
        <f>SUBTOTAL(9,D54:D59)</f>
        <v>-91228800.390000001</v>
      </c>
      <c r="E61" s="1"/>
      <c r="F61" s="12">
        <f>SUBTOTAL(9,F54:F59)</f>
        <v>3187158.9999999995</v>
      </c>
      <c r="G61" s="8"/>
      <c r="H61" s="9">
        <f t="shared" ref="H61:H63" si="7">F61/D61*100</f>
        <v>-3.4935886325096943</v>
      </c>
      <c r="I61" s="11"/>
      <c r="J61" s="12">
        <f>SUBTOTAL(9,J54:J60)</f>
        <v>-2917539.6400000011</v>
      </c>
      <c r="K61" s="1"/>
      <c r="L61" s="52">
        <f>SUBTOTAL(9,L54:L60)</f>
        <v>262578.56760000007</v>
      </c>
      <c r="M61" s="1"/>
      <c r="N61" s="9">
        <f>L61/J61*100</f>
        <v>-9</v>
      </c>
      <c r="O61" s="1"/>
      <c r="P61" s="36">
        <f>SUBTOTAL(9,P54:P60)</f>
        <v>-94146340.030000001</v>
      </c>
      <c r="Q61" s="1"/>
      <c r="R61" s="12">
        <f>SUBTOTAL(9,R54:R60)</f>
        <v>3449737.5676000002</v>
      </c>
      <c r="S61" s="1"/>
      <c r="T61" s="17">
        <f t="shared" ref="T61:T63" si="8">ROUND(R61/P61*100,0)</f>
        <v>-4</v>
      </c>
    </row>
    <row r="62" spans="1:20" x14ac:dyDescent="0.25">
      <c r="A62" s="73"/>
      <c r="B62" s="38"/>
      <c r="C62" s="1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17"/>
    </row>
    <row r="63" spans="1:20" x14ac:dyDescent="0.25">
      <c r="A63" s="74" t="s">
        <v>29</v>
      </c>
      <c r="B63" s="38"/>
      <c r="C63" s="1"/>
      <c r="D63" s="30">
        <f>SUBTOTAL(9,D14:D62)</f>
        <v>-402396588.05000001</v>
      </c>
      <c r="E63" s="30"/>
      <c r="F63" s="30">
        <f>SUBTOTAL(9,F14:F62)</f>
        <v>13231455.000000002</v>
      </c>
      <c r="G63" s="30"/>
      <c r="H63" s="9">
        <f t="shared" si="7"/>
        <v>-3.2881628206936782</v>
      </c>
      <c r="I63" s="30"/>
      <c r="J63" s="30">
        <f>SUBTOTAL(9,J15:J62)</f>
        <v>-38614447.260000013</v>
      </c>
      <c r="K63" s="30"/>
      <c r="L63" s="30">
        <f>SUBTOTAL(9,L15:L62)</f>
        <v>3475300.2534000021</v>
      </c>
      <c r="M63" s="30"/>
      <c r="N63" s="9">
        <f>L63/J63*100</f>
        <v>-9.0000000000000018</v>
      </c>
      <c r="O63" s="30"/>
      <c r="P63" s="30">
        <f>SUBTOTAL(9,P15:P62)</f>
        <v>-441011035.31000012</v>
      </c>
      <c r="Q63" s="30"/>
      <c r="R63" s="30">
        <f>SUBTOTAL(9,R15:R62)</f>
        <v>16706755.2534</v>
      </c>
      <c r="S63" s="30"/>
      <c r="T63" s="17">
        <f t="shared" si="8"/>
        <v>-4</v>
      </c>
    </row>
    <row r="64" spans="1:20" x14ac:dyDescent="0.25">
      <c r="A64" s="73"/>
      <c r="B64" s="38"/>
      <c r="C64" s="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x14ac:dyDescent="0.25">
      <c r="A65" s="13" t="s">
        <v>49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22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22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73"/>
      <c r="B67" s="48" t="s">
        <v>17</v>
      </c>
      <c r="C67" s="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x14ac:dyDescent="0.25">
      <c r="A68" s="73">
        <v>331</v>
      </c>
      <c r="B68" s="27" t="s">
        <v>25</v>
      </c>
      <c r="C68" s="1"/>
      <c r="D68" s="30">
        <v>-6533601.669999999</v>
      </c>
      <c r="E68" s="1"/>
      <c r="F68" s="31">
        <v>160971.03175643692</v>
      </c>
      <c r="G68" s="9"/>
      <c r="H68" s="9">
        <v>-2.4637411321776668</v>
      </c>
      <c r="I68" s="10"/>
      <c r="J68" s="30">
        <v>-1665384.679999999</v>
      </c>
      <c r="K68" s="1"/>
      <c r="L68" s="31">
        <v>216500.00839999988</v>
      </c>
      <c r="M68" s="9"/>
      <c r="N68" s="9">
        <v>-13</v>
      </c>
      <c r="O68" s="1"/>
      <c r="P68" s="33">
        <v>-8198986.3499999978</v>
      </c>
      <c r="Q68" s="1"/>
      <c r="R68" s="11">
        <v>377471.04015643679</v>
      </c>
      <c r="S68" s="1"/>
      <c r="T68" s="9">
        <v>-5</v>
      </c>
    </row>
    <row r="69" spans="1:20" x14ac:dyDescent="0.25">
      <c r="A69" s="73">
        <v>331.2</v>
      </c>
      <c r="B69" s="27" t="s">
        <v>35</v>
      </c>
      <c r="C69" s="1"/>
      <c r="D69" s="30">
        <v>-1258522.73</v>
      </c>
      <c r="E69" s="1"/>
      <c r="F69" s="31">
        <v>31006.742156815279</v>
      </c>
      <c r="G69" s="9"/>
      <c r="H69" s="9">
        <v>-2.4637411321776668</v>
      </c>
      <c r="I69" s="10"/>
      <c r="J69" s="30">
        <v>-2778502.2099999995</v>
      </c>
      <c r="K69" s="1"/>
      <c r="L69" s="31">
        <v>361205.28729999997</v>
      </c>
      <c r="M69" s="9"/>
      <c r="N69" s="9">
        <v>-13</v>
      </c>
      <c r="O69" s="1"/>
      <c r="P69" s="33">
        <v>-4037024.9399999995</v>
      </c>
      <c r="Q69" s="1"/>
      <c r="R69" s="11">
        <v>392212.02945681522</v>
      </c>
      <c r="S69" s="1"/>
      <c r="T69" s="9">
        <v>-10</v>
      </c>
    </row>
    <row r="70" spans="1:20" x14ac:dyDescent="0.25">
      <c r="A70" s="73">
        <v>332</v>
      </c>
      <c r="B70" s="27" t="s">
        <v>30</v>
      </c>
      <c r="C70" s="1"/>
      <c r="D70" s="30">
        <v>-7688067.7000000011</v>
      </c>
      <c r="E70" s="1"/>
      <c r="F70" s="31">
        <v>189414.08619456552</v>
      </c>
      <c r="G70" s="9"/>
      <c r="H70" s="9">
        <v>-2.4637411321776668</v>
      </c>
      <c r="I70" s="10"/>
      <c r="J70" s="30">
        <v>-2283951.8299999991</v>
      </c>
      <c r="K70" s="1"/>
      <c r="L70" s="31">
        <v>296913.73789999989</v>
      </c>
      <c r="M70" s="9"/>
      <c r="N70" s="9">
        <v>-13</v>
      </c>
      <c r="O70" s="1"/>
      <c r="P70" s="33">
        <v>-9972019.5300000012</v>
      </c>
      <c r="Q70" s="1"/>
      <c r="R70" s="11">
        <v>486327.82409456541</v>
      </c>
      <c r="S70" s="1"/>
      <c r="T70" s="9">
        <v>-5</v>
      </c>
    </row>
    <row r="71" spans="1:20" x14ac:dyDescent="0.25">
      <c r="A71" s="73">
        <v>333</v>
      </c>
      <c r="B71" s="27" t="s">
        <v>39</v>
      </c>
      <c r="C71" s="1"/>
      <c r="D71" s="30">
        <v>-5535400.6600000001</v>
      </c>
      <c r="E71" s="1"/>
      <c r="F71" s="31">
        <v>136377.94289125403</v>
      </c>
      <c r="G71" s="9"/>
      <c r="H71" s="9">
        <v>-2.4637411321776668</v>
      </c>
      <c r="I71" s="10"/>
      <c r="J71" s="30">
        <v>-6039570.3199999994</v>
      </c>
      <c r="K71" s="1"/>
      <c r="L71" s="31">
        <v>785144.14159999997</v>
      </c>
      <c r="M71" s="9"/>
      <c r="N71" s="9">
        <v>-13</v>
      </c>
      <c r="O71" s="1"/>
      <c r="P71" s="33">
        <v>-11574970.98</v>
      </c>
      <c r="Q71" s="1"/>
      <c r="R71" s="11">
        <v>921522.08449125406</v>
      </c>
      <c r="S71" s="1"/>
      <c r="T71" s="9">
        <v>-8</v>
      </c>
    </row>
    <row r="72" spans="1:20" x14ac:dyDescent="0.25">
      <c r="A72" s="73">
        <v>334</v>
      </c>
      <c r="B72" s="27" t="s">
        <v>27</v>
      </c>
      <c r="C72" s="1"/>
      <c r="D72" s="30">
        <v>-411010.44999999995</v>
      </c>
      <c r="E72" s="1"/>
      <c r="F72" s="31">
        <v>10126.23351419852</v>
      </c>
      <c r="G72" s="9"/>
      <c r="H72" s="9">
        <v>-2.4637411321776668</v>
      </c>
      <c r="I72" s="10"/>
      <c r="J72" s="30">
        <v>-2623232.0399999944</v>
      </c>
      <c r="K72" s="1"/>
      <c r="L72" s="31">
        <v>341020.16519999929</v>
      </c>
      <c r="M72" s="9"/>
      <c r="N72" s="9">
        <v>-13</v>
      </c>
      <c r="O72" s="1"/>
      <c r="P72" s="33">
        <v>-3034242.4899999946</v>
      </c>
      <c r="Q72" s="1"/>
      <c r="R72" s="11">
        <v>351146.3987141978</v>
      </c>
      <c r="S72" s="1"/>
      <c r="T72" s="9">
        <v>-12</v>
      </c>
    </row>
    <row r="73" spans="1:20" x14ac:dyDescent="0.25">
      <c r="A73" s="73">
        <v>335</v>
      </c>
      <c r="B73" s="27" t="s">
        <v>28</v>
      </c>
      <c r="C73" s="1"/>
      <c r="D73" s="30">
        <v>-15955.439999999999</v>
      </c>
      <c r="E73" s="1"/>
      <c r="F73" s="31">
        <v>393.10073809992821</v>
      </c>
      <c r="G73" s="9"/>
      <c r="H73" s="9">
        <v>-2.4637411321776663</v>
      </c>
      <c r="I73" s="10"/>
      <c r="J73" s="30">
        <v>-17608.260000000017</v>
      </c>
      <c r="K73" s="1"/>
      <c r="L73" s="31">
        <v>2289.0738000000019</v>
      </c>
      <c r="M73" s="9"/>
      <c r="N73" s="9">
        <v>-13</v>
      </c>
      <c r="O73" s="1"/>
      <c r="P73" s="33">
        <v>-33563.700000000012</v>
      </c>
      <c r="Q73" s="1"/>
      <c r="R73" s="11">
        <v>2682.17453809993</v>
      </c>
      <c r="S73" s="1"/>
      <c r="T73" s="9">
        <v>-8</v>
      </c>
    </row>
    <row r="74" spans="1:20" x14ac:dyDescent="0.25">
      <c r="A74" s="73">
        <v>336</v>
      </c>
      <c r="B74" s="27" t="s">
        <v>31</v>
      </c>
      <c r="C74" s="1"/>
      <c r="D74" s="34">
        <v>-6732.15</v>
      </c>
      <c r="E74" s="1"/>
      <c r="F74" s="35">
        <v>165.86274862989879</v>
      </c>
      <c r="G74" s="9"/>
      <c r="H74" s="9">
        <v>-2.4637411321776668</v>
      </c>
      <c r="I74" s="10"/>
      <c r="J74" s="34">
        <v>-43716.290000000037</v>
      </c>
      <c r="K74" s="1"/>
      <c r="L74" s="35">
        <v>5683.1177000000052</v>
      </c>
      <c r="M74" s="9"/>
      <c r="N74" s="9">
        <v>-13</v>
      </c>
      <c r="O74" s="1"/>
      <c r="P74" s="36">
        <v>-50448.440000000039</v>
      </c>
      <c r="Q74" s="1"/>
      <c r="R74" s="37">
        <v>5848.9804486299045</v>
      </c>
      <c r="S74" s="1"/>
      <c r="T74" s="9">
        <v>-12</v>
      </c>
    </row>
    <row r="75" spans="1:20" x14ac:dyDescent="0.25">
      <c r="A75" s="73"/>
      <c r="B75" s="27"/>
      <c r="C75" s="1"/>
      <c r="D75" s="40"/>
      <c r="E75" s="1"/>
      <c r="F75" s="41"/>
      <c r="G75" s="9"/>
      <c r="H75" s="9"/>
      <c r="I75" s="10"/>
      <c r="J75" s="40"/>
      <c r="K75" s="1"/>
      <c r="L75" s="9"/>
      <c r="M75" s="9"/>
      <c r="N75" s="44"/>
      <c r="O75" s="1"/>
      <c r="P75" s="45"/>
      <c r="Q75" s="1"/>
      <c r="R75" s="46"/>
      <c r="S75" s="1"/>
      <c r="T75" s="9"/>
    </row>
    <row r="76" spans="1:20" x14ac:dyDescent="0.25">
      <c r="A76" s="73"/>
      <c r="B76" s="27" t="s">
        <v>55</v>
      </c>
      <c r="C76" s="1"/>
      <c r="D76" s="8">
        <f>SUBTOTAL(9,D68:D74)</f>
        <v>-21449290.799999997</v>
      </c>
      <c r="E76" s="1"/>
      <c r="F76" s="8">
        <f>SUBTOTAL(9,F68:F74)</f>
        <v>528455</v>
      </c>
      <c r="G76" s="8"/>
      <c r="H76" s="9">
        <f t="shared" ref="H76" si="9">F76/D76*100</f>
        <v>-2.4637411321776668</v>
      </c>
      <c r="I76" s="11"/>
      <c r="J76" s="8">
        <f>SUBTOTAL(9,J68:J75)</f>
        <v>-15451965.629999992</v>
      </c>
      <c r="K76" s="1"/>
      <c r="L76" s="22">
        <f>SUBTOTAL(9,L68:L75)</f>
        <v>2008755.5318999989</v>
      </c>
      <c r="M76" s="1"/>
      <c r="N76" s="9">
        <f>L76/J76*100</f>
        <v>-13</v>
      </c>
      <c r="O76" s="1"/>
      <c r="P76" s="33">
        <f>SUBTOTAL(9,P68:P75)</f>
        <v>-36901256.429999992</v>
      </c>
      <c r="Q76" s="1"/>
      <c r="R76" s="8">
        <f>SUBTOTAL(9,R68:R75)</f>
        <v>2537210.5318999989</v>
      </c>
      <c r="S76" s="1"/>
      <c r="T76" s="17">
        <f t="shared" ref="T76" si="10">ROUND(R76/P76*100,0)</f>
        <v>-7</v>
      </c>
    </row>
    <row r="77" spans="1:20" x14ac:dyDescent="0.25">
      <c r="A77" s="73"/>
      <c r="B77" s="38"/>
      <c r="C77" s="1"/>
      <c r="D77" s="8"/>
      <c r="E77" s="1"/>
      <c r="F77" s="8"/>
      <c r="G77" s="8"/>
      <c r="H77" s="9"/>
      <c r="I77" s="11"/>
      <c r="J77" s="8"/>
      <c r="K77" s="1"/>
      <c r="L77" s="22"/>
      <c r="M77" s="1"/>
      <c r="N77" s="8"/>
      <c r="O77" s="1"/>
      <c r="P77" s="33"/>
      <c r="Q77" s="1"/>
      <c r="R77" s="8"/>
      <c r="S77" s="1"/>
      <c r="T77" s="9"/>
    </row>
    <row r="78" spans="1:20" x14ac:dyDescent="0.25">
      <c r="A78" s="73"/>
      <c r="B78" s="48" t="s">
        <v>12</v>
      </c>
      <c r="C78" s="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x14ac:dyDescent="0.25">
      <c r="A79" s="73">
        <v>331</v>
      </c>
      <c r="B79" s="27" t="s">
        <v>25</v>
      </c>
      <c r="C79" s="1"/>
      <c r="D79" s="30">
        <v>-4783172.32</v>
      </c>
      <c r="E79" s="1"/>
      <c r="F79" s="31">
        <v>93808.626981007488</v>
      </c>
      <c r="G79" s="9"/>
      <c r="H79" s="9">
        <v>-1.9612219820883954</v>
      </c>
      <c r="I79" s="10"/>
      <c r="J79" s="30">
        <v>-688757.22000000055</v>
      </c>
      <c r="K79" s="1"/>
      <c r="L79" s="31">
        <v>89538.438600000067</v>
      </c>
      <c r="M79" s="9"/>
      <c r="N79" s="9">
        <v>-13</v>
      </c>
      <c r="O79" s="1"/>
      <c r="P79" s="33">
        <v>-5471929.540000001</v>
      </c>
      <c r="Q79" s="1"/>
      <c r="R79" s="11">
        <v>183347.06558100757</v>
      </c>
      <c r="S79" s="1"/>
      <c r="T79" s="9">
        <v>-3</v>
      </c>
    </row>
    <row r="80" spans="1:20" x14ac:dyDescent="0.25">
      <c r="A80" s="73">
        <v>332</v>
      </c>
      <c r="B80" s="27" t="s">
        <v>30</v>
      </c>
      <c r="C80" s="1"/>
      <c r="D80" s="30">
        <v>-5296442.26</v>
      </c>
      <c r="E80" s="1"/>
      <c r="F80" s="31">
        <v>103874.98987173938</v>
      </c>
      <c r="G80" s="9"/>
      <c r="H80" s="9">
        <v>-1.9612219820883952</v>
      </c>
      <c r="I80" s="10"/>
      <c r="J80" s="30">
        <v>-1083110.2</v>
      </c>
      <c r="K80" s="1"/>
      <c r="L80" s="31">
        <v>140804.326</v>
      </c>
      <c r="M80" s="9"/>
      <c r="N80" s="9">
        <v>-13</v>
      </c>
      <c r="O80" s="1"/>
      <c r="P80" s="33">
        <v>-6379552.46</v>
      </c>
      <c r="Q80" s="1"/>
      <c r="R80" s="11">
        <v>244679.31587173938</v>
      </c>
      <c r="S80" s="1"/>
      <c r="T80" s="9">
        <v>-4</v>
      </c>
    </row>
    <row r="81" spans="1:20" x14ac:dyDescent="0.25">
      <c r="A81" s="73">
        <v>332.2</v>
      </c>
      <c r="B81" s="27" t="s">
        <v>38</v>
      </c>
      <c r="C81" s="1"/>
      <c r="D81" s="30">
        <v>-7092.31</v>
      </c>
      <c r="E81" s="1"/>
      <c r="F81" s="31">
        <v>139.09594275785346</v>
      </c>
      <c r="G81" s="9"/>
      <c r="H81" s="9">
        <v>-1.9612219820883952</v>
      </c>
      <c r="I81" s="10"/>
      <c r="J81" s="30">
        <v>-7273.2900000000018</v>
      </c>
      <c r="K81" s="1"/>
      <c r="L81" s="31">
        <v>945.52770000000021</v>
      </c>
      <c r="M81" s="9"/>
      <c r="N81" s="9">
        <v>-13</v>
      </c>
      <c r="O81" s="1"/>
      <c r="P81" s="33">
        <v>-14365.600000000002</v>
      </c>
      <c r="Q81" s="1"/>
      <c r="R81" s="11">
        <v>1084.6236427578538</v>
      </c>
      <c r="S81" s="1"/>
      <c r="T81" s="9">
        <v>-8</v>
      </c>
    </row>
    <row r="82" spans="1:20" x14ac:dyDescent="0.25">
      <c r="A82" s="73">
        <v>333</v>
      </c>
      <c r="B82" s="27" t="s">
        <v>39</v>
      </c>
      <c r="C82" s="1"/>
      <c r="D82" s="30">
        <v>-29983088.800000001</v>
      </c>
      <c r="E82" s="1"/>
      <c r="F82" s="31">
        <v>588034.92845468363</v>
      </c>
      <c r="G82" s="9"/>
      <c r="H82" s="9">
        <v>-1.9612219820883952</v>
      </c>
      <c r="I82" s="10"/>
      <c r="J82" s="30">
        <v>-9217450.4600000009</v>
      </c>
      <c r="K82" s="1"/>
      <c r="L82" s="31">
        <v>1198268.5598000002</v>
      </c>
      <c r="M82" s="9"/>
      <c r="N82" s="9">
        <v>-13</v>
      </c>
      <c r="O82" s="1"/>
      <c r="P82" s="33">
        <v>-39200539.260000005</v>
      </c>
      <c r="Q82" s="1"/>
      <c r="R82" s="11">
        <v>1786303.4882546838</v>
      </c>
      <c r="S82" s="1"/>
      <c r="T82" s="9">
        <v>-5</v>
      </c>
    </row>
    <row r="83" spans="1:20" x14ac:dyDescent="0.25">
      <c r="A83" s="73">
        <v>334</v>
      </c>
      <c r="B83" s="27" t="s">
        <v>27</v>
      </c>
      <c r="C83" s="1"/>
      <c r="D83" s="30">
        <v>-5918792.7300000004</v>
      </c>
      <c r="E83" s="1"/>
      <c r="F83" s="31">
        <v>116080.66409500984</v>
      </c>
      <c r="G83" s="9"/>
      <c r="H83" s="9">
        <v>-1.9612219820883952</v>
      </c>
      <c r="I83" s="10"/>
      <c r="J83" s="30">
        <v>-8045076.0899999999</v>
      </c>
      <c r="K83" s="1"/>
      <c r="L83" s="31">
        <v>1045859.8917</v>
      </c>
      <c r="M83" s="9"/>
      <c r="N83" s="9">
        <v>-13</v>
      </c>
      <c r="O83" s="1"/>
      <c r="P83" s="33">
        <v>-13963868.82</v>
      </c>
      <c r="Q83" s="1"/>
      <c r="R83" s="11">
        <v>1161940.5557950099</v>
      </c>
      <c r="S83" s="1"/>
      <c r="T83" s="9">
        <v>-8</v>
      </c>
    </row>
    <row r="84" spans="1:20" x14ac:dyDescent="0.25">
      <c r="A84" s="73">
        <v>335</v>
      </c>
      <c r="B84" s="27" t="s">
        <v>28</v>
      </c>
      <c r="C84" s="1"/>
      <c r="D84" s="34">
        <v>-402029.69</v>
      </c>
      <c r="E84" s="1"/>
      <c r="F84" s="35">
        <v>7884.6946548018304</v>
      </c>
      <c r="G84" s="9"/>
      <c r="H84" s="9">
        <v>-1.9612219820883952</v>
      </c>
      <c r="I84" s="10"/>
      <c r="J84" s="34">
        <v>-146918.7600000001</v>
      </c>
      <c r="K84" s="1"/>
      <c r="L84" s="35">
        <v>19099.438800000014</v>
      </c>
      <c r="M84" s="9"/>
      <c r="N84" s="9">
        <v>-13</v>
      </c>
      <c r="O84" s="1"/>
      <c r="P84" s="36">
        <v>-548948.45000000007</v>
      </c>
      <c r="Q84" s="1"/>
      <c r="R84" s="37">
        <v>26984.133454801846</v>
      </c>
      <c r="S84" s="1"/>
      <c r="T84" s="9">
        <v>-5</v>
      </c>
    </row>
    <row r="85" spans="1:20" x14ac:dyDescent="0.25">
      <c r="A85" s="73"/>
      <c r="B85" s="27"/>
      <c r="C85" s="1"/>
      <c r="D85" s="40"/>
      <c r="E85" s="1"/>
      <c r="F85" s="41"/>
      <c r="G85" s="9"/>
      <c r="H85" s="9"/>
      <c r="I85" s="10"/>
      <c r="J85" s="40"/>
      <c r="K85" s="1"/>
      <c r="L85" s="9"/>
      <c r="M85" s="9"/>
      <c r="N85" s="44"/>
      <c r="O85" s="1"/>
      <c r="P85" s="45"/>
      <c r="Q85" s="1"/>
      <c r="R85" s="46"/>
      <c r="S85" s="1"/>
      <c r="T85" s="9"/>
    </row>
    <row r="86" spans="1:20" x14ac:dyDescent="0.25">
      <c r="A86" s="73"/>
      <c r="B86" s="27" t="s">
        <v>56</v>
      </c>
      <c r="C86" s="1"/>
      <c r="D86" s="8">
        <f>SUBTOTAL(9,D79:D84)</f>
        <v>-46390618.109999999</v>
      </c>
      <c r="E86" s="1"/>
      <c r="F86" s="8">
        <f>SUBTOTAL(9,F79:F84)</f>
        <v>909823</v>
      </c>
      <c r="G86" s="8"/>
      <c r="H86" s="9">
        <f t="shared" ref="H86" si="11">F86/D86*100</f>
        <v>-1.9612219820883952</v>
      </c>
      <c r="I86" s="11"/>
      <c r="J86" s="8">
        <f>SUBTOTAL(9,J79:J85)</f>
        <v>-19188586.020000003</v>
      </c>
      <c r="K86" s="1"/>
      <c r="L86" s="22">
        <f>SUBTOTAL(9,L79:L85)</f>
        <v>2494516.1826000004</v>
      </c>
      <c r="M86" s="1"/>
      <c r="N86" s="9">
        <f>L86/J86*100</f>
        <v>-13</v>
      </c>
      <c r="O86" s="1"/>
      <c r="P86" s="33">
        <f>SUBTOTAL(9,P79:P85)</f>
        <v>-65579204.13000001</v>
      </c>
      <c r="Q86" s="1"/>
      <c r="R86" s="8">
        <f>SUBTOTAL(9,R79:R85)</f>
        <v>3404339.1826000004</v>
      </c>
      <c r="S86" s="1"/>
      <c r="T86" s="17">
        <f t="shared" ref="T86" si="12">ROUND(R86/P86*100,0)</f>
        <v>-5</v>
      </c>
    </row>
    <row r="87" spans="1:20" x14ac:dyDescent="0.25">
      <c r="A87" s="73"/>
      <c r="B87" s="27"/>
      <c r="C87" s="1"/>
      <c r="D87" s="40"/>
      <c r="E87" s="15"/>
      <c r="F87" s="41"/>
      <c r="G87" s="42"/>
      <c r="H87" s="42"/>
      <c r="I87" s="43"/>
      <c r="J87" s="40"/>
      <c r="K87" s="15"/>
      <c r="L87" s="42"/>
      <c r="M87" s="42"/>
      <c r="N87" s="44"/>
      <c r="O87" s="15"/>
      <c r="P87" s="45"/>
      <c r="Q87" s="15"/>
      <c r="R87" s="46"/>
      <c r="S87" s="15"/>
      <c r="T87" s="42"/>
    </row>
    <row r="88" spans="1:20" x14ac:dyDescent="0.25">
      <c r="A88" s="73"/>
      <c r="B88" s="48" t="s">
        <v>13</v>
      </c>
      <c r="C88" s="1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x14ac:dyDescent="0.25">
      <c r="A89" s="73">
        <v>331</v>
      </c>
      <c r="B89" s="27" t="s">
        <v>25</v>
      </c>
      <c r="C89" s="1"/>
      <c r="D89" s="30">
        <v>-6739869.6600000001</v>
      </c>
      <c r="E89" s="1"/>
      <c r="F89" s="31">
        <v>285061.73777134682</v>
      </c>
      <c r="G89" s="9"/>
      <c r="H89" s="9">
        <v>-4.2294844285066908</v>
      </c>
      <c r="I89" s="10"/>
      <c r="J89" s="30">
        <v>-946382.34999999881</v>
      </c>
      <c r="K89" s="1"/>
      <c r="L89" s="31">
        <v>123029.70549999984</v>
      </c>
      <c r="M89" s="9"/>
      <c r="N89" s="9">
        <v>-13</v>
      </c>
      <c r="O89" s="1"/>
      <c r="P89" s="33">
        <v>-7686252.0099999988</v>
      </c>
      <c r="Q89" s="1"/>
      <c r="R89" s="11">
        <v>408091.44327134662</v>
      </c>
      <c r="S89" s="1"/>
      <c r="T89" s="9">
        <v>-5</v>
      </c>
    </row>
    <row r="90" spans="1:20" x14ac:dyDescent="0.25">
      <c r="A90" s="73">
        <v>331.1</v>
      </c>
      <c r="B90" s="27" t="s">
        <v>34</v>
      </c>
      <c r="C90" s="1"/>
      <c r="D90" s="30">
        <v>-24509.370000000003</v>
      </c>
      <c r="E90" s="1"/>
      <c r="F90" s="31">
        <v>1036.6199876750902</v>
      </c>
      <c r="G90" s="9"/>
      <c r="H90" s="9">
        <v>-4.2294844285066899</v>
      </c>
      <c r="I90" s="10"/>
      <c r="J90" s="30">
        <v>-41868.959999999992</v>
      </c>
      <c r="K90" s="1"/>
      <c r="L90" s="31">
        <v>5442.9647999999988</v>
      </c>
      <c r="M90" s="9"/>
      <c r="N90" s="9">
        <v>-13</v>
      </c>
      <c r="O90" s="1"/>
      <c r="P90" s="33">
        <v>-66378.329999999987</v>
      </c>
      <c r="Q90" s="1"/>
      <c r="R90" s="11">
        <v>6479.5847876750886</v>
      </c>
      <c r="S90" s="1"/>
      <c r="T90" s="9">
        <v>-10</v>
      </c>
    </row>
    <row r="91" spans="1:20" x14ac:dyDescent="0.25">
      <c r="A91" s="73">
        <v>331.2</v>
      </c>
      <c r="B91" s="27" t="s">
        <v>35</v>
      </c>
      <c r="C91" s="1"/>
      <c r="D91" s="30">
        <v>-1266509.9099999999</v>
      </c>
      <c r="E91" s="1"/>
      <c r="F91" s="31">
        <v>53566.839428944091</v>
      </c>
      <c r="G91" s="9"/>
      <c r="H91" s="9">
        <v>-4.2294844285066899</v>
      </c>
      <c r="I91" s="10"/>
      <c r="J91" s="30">
        <v>-454171.99999999959</v>
      </c>
      <c r="K91" s="1"/>
      <c r="L91" s="31">
        <v>59042.359999999942</v>
      </c>
      <c r="M91" s="9"/>
      <c r="N91" s="9">
        <v>-13</v>
      </c>
      <c r="O91" s="1"/>
      <c r="P91" s="33">
        <v>-1720681.9099999995</v>
      </c>
      <c r="Q91" s="1"/>
      <c r="R91" s="11">
        <v>112609.19942894403</v>
      </c>
      <c r="S91" s="1"/>
      <c r="T91" s="9">
        <v>-7</v>
      </c>
    </row>
    <row r="92" spans="1:20" x14ac:dyDescent="0.25">
      <c r="A92" s="73">
        <v>332</v>
      </c>
      <c r="B92" s="27" t="s">
        <v>30</v>
      </c>
      <c r="C92" s="1"/>
      <c r="D92" s="30">
        <v>-32606895.550000001</v>
      </c>
      <c r="E92" s="1"/>
      <c r="F92" s="31">
        <v>1379103.5699066909</v>
      </c>
      <c r="G92" s="9"/>
      <c r="H92" s="9">
        <v>-4.2294844285066899</v>
      </c>
      <c r="I92" s="10"/>
      <c r="J92" s="30">
        <v>-5087979.4199999981</v>
      </c>
      <c r="K92" s="1"/>
      <c r="L92" s="31">
        <v>661437.32459999982</v>
      </c>
      <c r="M92" s="9"/>
      <c r="N92" s="9">
        <v>-13</v>
      </c>
      <c r="O92" s="1"/>
      <c r="P92" s="33">
        <v>-37694874.969999999</v>
      </c>
      <c r="Q92" s="1"/>
      <c r="R92" s="11">
        <v>2040540.8945066906</v>
      </c>
      <c r="S92" s="1"/>
      <c r="T92" s="9">
        <v>-5</v>
      </c>
    </row>
    <row r="93" spans="1:20" x14ac:dyDescent="0.25">
      <c r="A93" s="73">
        <v>332.1</v>
      </c>
      <c r="B93" s="27" t="s">
        <v>37</v>
      </c>
      <c r="C93" s="1"/>
      <c r="D93" s="30">
        <v>-72371.679999999993</v>
      </c>
      <c r="E93" s="1"/>
      <c r="F93" s="31">
        <v>3060.9489362486897</v>
      </c>
      <c r="G93" s="9"/>
      <c r="H93" s="9">
        <v>-4.229484428506689</v>
      </c>
      <c r="I93" s="10"/>
      <c r="J93" s="30">
        <v>-11408.940000000002</v>
      </c>
      <c r="K93" s="1"/>
      <c r="L93" s="31">
        <v>1483.1622000000002</v>
      </c>
      <c r="M93" s="9"/>
      <c r="N93" s="9">
        <v>-13</v>
      </c>
      <c r="O93" s="1"/>
      <c r="P93" s="33">
        <v>-83780.62</v>
      </c>
      <c r="Q93" s="1"/>
      <c r="R93" s="11">
        <v>4544.1111362486899</v>
      </c>
      <c r="S93" s="1"/>
      <c r="T93" s="9">
        <v>-5</v>
      </c>
    </row>
    <row r="94" spans="1:20" x14ac:dyDescent="0.25">
      <c r="A94" s="73">
        <v>332.2</v>
      </c>
      <c r="B94" s="27" t="s">
        <v>38</v>
      </c>
      <c r="C94" s="1"/>
      <c r="D94" s="30">
        <v>-47526.6</v>
      </c>
      <c r="E94" s="1"/>
      <c r="F94" s="31">
        <v>2010.1301463986606</v>
      </c>
      <c r="G94" s="9"/>
      <c r="H94" s="9">
        <v>-4.2294844285066908</v>
      </c>
      <c r="I94" s="10"/>
      <c r="J94" s="30">
        <v>-58112.830000000009</v>
      </c>
      <c r="K94" s="1"/>
      <c r="L94" s="31">
        <v>7554.6679000000013</v>
      </c>
      <c r="M94" s="9"/>
      <c r="N94" s="9">
        <v>-13</v>
      </c>
      <c r="O94" s="1"/>
      <c r="P94" s="33">
        <v>-105639.43000000001</v>
      </c>
      <c r="Q94" s="1"/>
      <c r="R94" s="11">
        <v>9564.7980463986623</v>
      </c>
      <c r="S94" s="1"/>
      <c r="T94" s="9">
        <v>-9</v>
      </c>
    </row>
    <row r="95" spans="1:20" x14ac:dyDescent="0.25">
      <c r="A95" s="73">
        <v>333</v>
      </c>
      <c r="B95" s="27" t="s">
        <v>39</v>
      </c>
      <c r="C95" s="1"/>
      <c r="D95" s="30">
        <v>-5213190.1899999995</v>
      </c>
      <c r="E95" s="1"/>
      <c r="F95" s="31">
        <v>220491.06731448832</v>
      </c>
      <c r="G95" s="9"/>
      <c r="H95" s="9">
        <v>-4.2294844285066908</v>
      </c>
      <c r="I95" s="10"/>
      <c r="J95" s="30">
        <v>-3522608.4199999934</v>
      </c>
      <c r="K95" s="1"/>
      <c r="L95" s="31">
        <v>457939.09459999914</v>
      </c>
      <c r="M95" s="9"/>
      <c r="N95" s="9">
        <v>-13</v>
      </c>
      <c r="O95" s="1"/>
      <c r="P95" s="33">
        <v>-8735798.609999992</v>
      </c>
      <c r="Q95" s="1"/>
      <c r="R95" s="11">
        <v>678430.16191448749</v>
      </c>
      <c r="S95" s="1"/>
      <c r="T95" s="9">
        <v>-8</v>
      </c>
    </row>
    <row r="96" spans="1:20" x14ac:dyDescent="0.25">
      <c r="A96" s="73">
        <v>334</v>
      </c>
      <c r="B96" s="27" t="s">
        <v>27</v>
      </c>
      <c r="C96" s="1"/>
      <c r="D96" s="30">
        <v>-1575319.1</v>
      </c>
      <c r="E96" s="1"/>
      <c r="F96" s="31">
        <v>66627.876033791734</v>
      </c>
      <c r="G96" s="9"/>
      <c r="H96" s="9">
        <v>-4.2294844285066899</v>
      </c>
      <c r="I96" s="10"/>
      <c r="J96" s="30">
        <v>-2928722.3899999992</v>
      </c>
      <c r="K96" s="1"/>
      <c r="L96" s="31">
        <v>380733.91069999995</v>
      </c>
      <c r="M96" s="9"/>
      <c r="N96" s="9">
        <v>-13</v>
      </c>
      <c r="O96" s="1"/>
      <c r="P96" s="33">
        <v>-4504041.4899999993</v>
      </c>
      <c r="Q96" s="1"/>
      <c r="R96" s="11">
        <v>447361.7867337917</v>
      </c>
      <c r="S96" s="1"/>
      <c r="T96" s="9">
        <v>-10</v>
      </c>
    </row>
    <row r="97" spans="1:20" s="53" customFormat="1" x14ac:dyDescent="0.25">
      <c r="A97" s="75">
        <v>335</v>
      </c>
      <c r="B97" s="54" t="s">
        <v>28</v>
      </c>
      <c r="C97" s="15"/>
      <c r="D97" s="40">
        <v>-590824.49</v>
      </c>
      <c r="E97" s="15"/>
      <c r="F97" s="41">
        <v>24988.829804354064</v>
      </c>
      <c r="G97" s="42"/>
      <c r="H97" s="42">
        <v>-4.2294844285066899</v>
      </c>
      <c r="I97" s="43"/>
      <c r="J97" s="40">
        <v>-220721.03999999957</v>
      </c>
      <c r="K97" s="15"/>
      <c r="L97" s="41">
        <v>28693.735199999945</v>
      </c>
      <c r="M97" s="42"/>
      <c r="N97" s="9">
        <v>-13</v>
      </c>
      <c r="O97" s="15"/>
      <c r="P97" s="45">
        <v>-811545.52999999956</v>
      </c>
      <c r="Q97" s="15"/>
      <c r="R97" s="46">
        <v>53682.565004354008</v>
      </c>
      <c r="S97" s="15"/>
      <c r="T97" s="42">
        <v>-7</v>
      </c>
    </row>
    <row r="98" spans="1:20" s="53" customFormat="1" x14ac:dyDescent="0.25">
      <c r="A98" s="75">
        <v>335.15</v>
      </c>
      <c r="B98" s="54" t="s">
        <v>40</v>
      </c>
      <c r="C98" s="15"/>
      <c r="D98" s="40">
        <v>-13070.67</v>
      </c>
      <c r="E98" s="15"/>
      <c r="F98" s="41">
        <v>552.82195235149538</v>
      </c>
      <c r="G98" s="42"/>
      <c r="H98" s="42">
        <v>-4.2294844285066899</v>
      </c>
      <c r="I98" s="43"/>
      <c r="J98" s="40">
        <v>-1521.4599999999998</v>
      </c>
      <c r="K98" s="15"/>
      <c r="L98" s="41">
        <v>197.78979999999996</v>
      </c>
      <c r="M98" s="42"/>
      <c r="N98" s="9">
        <v>-13</v>
      </c>
      <c r="O98" s="15"/>
      <c r="P98" s="45">
        <v>-14592.13</v>
      </c>
      <c r="Q98" s="15"/>
      <c r="R98" s="46">
        <v>750.6117523514954</v>
      </c>
      <c r="S98" s="15"/>
      <c r="T98" s="42">
        <v>-5</v>
      </c>
    </row>
    <row r="99" spans="1:20" s="53" customFormat="1" x14ac:dyDescent="0.25">
      <c r="A99" s="75">
        <v>335.2</v>
      </c>
      <c r="B99" s="27" t="s">
        <v>41</v>
      </c>
      <c r="C99" s="15"/>
      <c r="D99" s="34">
        <v>-23231.17</v>
      </c>
      <c r="E99" s="15"/>
      <c r="F99" s="35">
        <v>982.55871770991746</v>
      </c>
      <c r="G99" s="42"/>
      <c r="H99" s="42">
        <v>-4.2294844285066899</v>
      </c>
      <c r="I99" s="43"/>
      <c r="J99" s="34">
        <v>-2465.9700000000003</v>
      </c>
      <c r="K99" s="15"/>
      <c r="L99" s="35">
        <v>320.57610000000005</v>
      </c>
      <c r="M99" s="42"/>
      <c r="N99" s="9">
        <v>-13</v>
      </c>
      <c r="O99" s="15"/>
      <c r="P99" s="36">
        <v>-25697.14</v>
      </c>
      <c r="Q99" s="15"/>
      <c r="R99" s="37">
        <v>1303.1348177099176</v>
      </c>
      <c r="S99" s="15"/>
      <c r="T99" s="42">
        <v>-5</v>
      </c>
    </row>
    <row r="100" spans="1:20" x14ac:dyDescent="0.25">
      <c r="A100" s="73"/>
      <c r="B100" s="27"/>
      <c r="C100" s="1"/>
      <c r="D100" s="40"/>
      <c r="E100" s="1"/>
      <c r="F100" s="41"/>
      <c r="G100" s="9"/>
      <c r="H100" s="9"/>
      <c r="I100" s="10"/>
      <c r="J100" s="40"/>
      <c r="K100" s="1"/>
      <c r="L100" s="9"/>
      <c r="M100" s="9"/>
      <c r="N100" s="44"/>
      <c r="O100" s="1"/>
      <c r="P100" s="45"/>
      <c r="Q100" s="1"/>
      <c r="R100" s="46"/>
      <c r="S100" s="1"/>
      <c r="T100" s="9"/>
    </row>
    <row r="101" spans="1:20" x14ac:dyDescent="0.25">
      <c r="A101" s="73"/>
      <c r="B101" s="27" t="s">
        <v>57</v>
      </c>
      <c r="C101" s="1"/>
      <c r="D101" s="8">
        <f>SUBTOTAL(9,D89:D97)</f>
        <v>-48137016.550000004</v>
      </c>
      <c r="E101" s="1"/>
      <c r="F101" s="8">
        <f>SUBTOTAL(9,F89:F97)</f>
        <v>2035947.6193299384</v>
      </c>
      <c r="G101" s="8"/>
      <c r="H101" s="9">
        <f t="shared" ref="H101" si="13">F101/D101*100</f>
        <v>-4.2294844285066899</v>
      </c>
      <c r="I101" s="11"/>
      <c r="J101" s="8">
        <f>SUBTOTAL(9,J89:J100)</f>
        <v>-13275963.77999999</v>
      </c>
      <c r="K101" s="1"/>
      <c r="L101" s="22">
        <f>SUBTOTAL(9,L89:L100)</f>
        <v>1725875.2913999984</v>
      </c>
      <c r="M101" s="1"/>
      <c r="N101" s="9">
        <f>L101/J101*100</f>
        <v>-12.999999999999998</v>
      </c>
      <c r="O101" s="1"/>
      <c r="P101" s="33">
        <f>SUBTOTAL(9,P89:P100)</f>
        <v>-61449282.169999994</v>
      </c>
      <c r="Q101" s="1"/>
      <c r="R101" s="8">
        <f>SUBTOTAL(9,R89:R100)</f>
        <v>3763358.2913999981</v>
      </c>
      <c r="S101" s="1"/>
      <c r="T101" s="17">
        <f t="shared" ref="T101" si="14">ROUND(R101/P101*100,0)</f>
        <v>-6</v>
      </c>
    </row>
    <row r="102" spans="1:20" x14ac:dyDescent="0.25">
      <c r="A102" s="73"/>
      <c r="B102" s="27"/>
      <c r="C102" s="1"/>
      <c r="D102" s="30"/>
      <c r="E102" s="1"/>
      <c r="F102" s="31"/>
      <c r="G102" s="9"/>
      <c r="H102" s="9"/>
      <c r="I102" s="10"/>
      <c r="J102" s="30"/>
      <c r="K102" s="1"/>
      <c r="L102" s="9"/>
      <c r="M102" s="9"/>
      <c r="N102" s="32"/>
      <c r="O102" s="1"/>
      <c r="P102" s="33"/>
      <c r="Q102" s="1"/>
      <c r="R102" s="11"/>
      <c r="S102" s="1"/>
      <c r="T102" s="9"/>
    </row>
    <row r="103" spans="1:20" x14ac:dyDescent="0.25">
      <c r="A103" s="73"/>
      <c r="B103" s="48" t="s">
        <v>42</v>
      </c>
      <c r="C103" s="1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x14ac:dyDescent="0.25">
      <c r="A104" s="73">
        <v>331</v>
      </c>
      <c r="B104" s="27" t="s">
        <v>25</v>
      </c>
      <c r="C104" s="1"/>
      <c r="D104" s="30">
        <v>-865552.41999999993</v>
      </c>
      <c r="E104" s="1"/>
      <c r="F104" s="31">
        <v>23932.883110620285</v>
      </c>
      <c r="G104" s="9"/>
      <c r="H104" s="9">
        <v>-2.7650414414669751</v>
      </c>
      <c r="I104" s="10"/>
      <c r="J104" s="30">
        <v>-249027.19000000003</v>
      </c>
      <c r="K104" s="1"/>
      <c r="L104" s="31">
        <v>32373.534700000004</v>
      </c>
      <c r="M104" s="9"/>
      <c r="N104" s="9">
        <v>-13</v>
      </c>
      <c r="O104" s="1"/>
      <c r="P104" s="33">
        <v>-1114579.6099999999</v>
      </c>
      <c r="Q104" s="1"/>
      <c r="R104" s="11">
        <v>56306.417810620289</v>
      </c>
      <c r="S104" s="1"/>
      <c r="T104" s="9">
        <v>-5</v>
      </c>
    </row>
    <row r="105" spans="1:20" x14ac:dyDescent="0.25">
      <c r="A105" s="73">
        <v>331.2</v>
      </c>
      <c r="B105" s="27" t="s">
        <v>35</v>
      </c>
      <c r="C105" s="1"/>
      <c r="D105" s="30">
        <v>-33.96</v>
      </c>
      <c r="E105" s="1"/>
      <c r="F105" s="31">
        <v>0.93900807352218485</v>
      </c>
      <c r="G105" s="9"/>
      <c r="H105" s="9">
        <v>-2.7650414414669755</v>
      </c>
      <c r="I105" s="10"/>
      <c r="J105" s="30">
        <v>-5945.7400000000007</v>
      </c>
      <c r="K105" s="1"/>
      <c r="L105" s="31">
        <v>772.94620000000009</v>
      </c>
      <c r="M105" s="9"/>
      <c r="N105" s="9">
        <v>-13</v>
      </c>
      <c r="O105" s="1"/>
      <c r="P105" s="33">
        <v>-5979.7000000000007</v>
      </c>
      <c r="Q105" s="1"/>
      <c r="R105" s="11">
        <v>773.88520807352222</v>
      </c>
      <c r="S105" s="1"/>
      <c r="T105" s="9">
        <v>-13</v>
      </c>
    </row>
    <row r="106" spans="1:20" x14ac:dyDescent="0.25">
      <c r="A106" s="73">
        <v>332</v>
      </c>
      <c r="B106" s="27" t="s">
        <v>30</v>
      </c>
      <c r="C106" s="1"/>
      <c r="D106" s="30">
        <v>-6518919.3700000001</v>
      </c>
      <c r="E106" s="1"/>
      <c r="F106" s="31">
        <v>180250.82211631787</v>
      </c>
      <c r="G106" s="9"/>
      <c r="H106" s="9">
        <v>-2.7650414414669751</v>
      </c>
      <c r="I106" s="10"/>
      <c r="J106" s="30">
        <v>-1209654.0199999989</v>
      </c>
      <c r="K106" s="1"/>
      <c r="L106" s="31">
        <v>157255.02259999985</v>
      </c>
      <c r="M106" s="9"/>
      <c r="N106" s="9">
        <v>-13</v>
      </c>
      <c r="O106" s="1"/>
      <c r="P106" s="33">
        <v>-7728573.3899999987</v>
      </c>
      <c r="Q106" s="1"/>
      <c r="R106" s="11">
        <v>337505.84471631772</v>
      </c>
      <c r="S106" s="1"/>
      <c r="T106" s="9">
        <v>-4</v>
      </c>
    </row>
    <row r="107" spans="1:20" x14ac:dyDescent="0.25">
      <c r="A107" s="73">
        <v>333</v>
      </c>
      <c r="B107" s="27" t="s">
        <v>39</v>
      </c>
      <c r="C107" s="1"/>
      <c r="D107" s="30">
        <v>-530653.80000000005</v>
      </c>
      <c r="E107" s="1"/>
      <c r="F107" s="31">
        <v>14672.79748071928</v>
      </c>
      <c r="G107" s="9"/>
      <c r="H107" s="9">
        <v>-2.7650414414669751</v>
      </c>
      <c r="I107" s="10"/>
      <c r="J107" s="30">
        <v>-650388.16999999923</v>
      </c>
      <c r="K107" s="1"/>
      <c r="L107" s="31">
        <v>84550.462099999902</v>
      </c>
      <c r="M107" s="9"/>
      <c r="N107" s="9">
        <v>-13</v>
      </c>
      <c r="O107" s="1"/>
      <c r="P107" s="33">
        <v>-1181041.9699999993</v>
      </c>
      <c r="Q107" s="1"/>
      <c r="R107" s="11">
        <v>99223.259580719183</v>
      </c>
      <c r="S107" s="1"/>
      <c r="T107" s="9">
        <v>-8</v>
      </c>
    </row>
    <row r="108" spans="1:20" x14ac:dyDescent="0.25">
      <c r="A108" s="73">
        <v>334</v>
      </c>
      <c r="B108" s="27" t="s">
        <v>27</v>
      </c>
      <c r="C108" s="1"/>
      <c r="D108" s="30">
        <v>-1286137.5699999998</v>
      </c>
      <c r="E108" s="1"/>
      <c r="F108" s="31">
        <v>35562.236804776323</v>
      </c>
      <c r="G108" s="9"/>
      <c r="H108" s="9">
        <v>-2.7650414414669751</v>
      </c>
      <c r="I108" s="10"/>
      <c r="J108" s="30">
        <v>-3012660.5099999984</v>
      </c>
      <c r="K108" s="1"/>
      <c r="L108" s="31">
        <v>391645.86629999982</v>
      </c>
      <c r="M108" s="9"/>
      <c r="N108" s="9">
        <v>-13</v>
      </c>
      <c r="O108" s="1"/>
      <c r="P108" s="33">
        <v>-4298798.0799999982</v>
      </c>
      <c r="Q108" s="1"/>
      <c r="R108" s="11">
        <v>427208.10310477612</v>
      </c>
      <c r="S108" s="1"/>
      <c r="T108" s="9">
        <v>-10</v>
      </c>
    </row>
    <row r="109" spans="1:20" x14ac:dyDescent="0.25">
      <c r="A109" s="73">
        <v>335</v>
      </c>
      <c r="B109" s="27" t="s">
        <v>28</v>
      </c>
      <c r="C109" s="1"/>
      <c r="D109" s="30">
        <v>-64493.87</v>
      </c>
      <c r="E109" s="1"/>
      <c r="F109" s="31">
        <v>1783.282232705837</v>
      </c>
      <c r="G109" s="9"/>
      <c r="H109" s="9">
        <v>-2.7650414414669751</v>
      </c>
      <c r="I109" s="10"/>
      <c r="J109" s="30">
        <v>-39955.950000000019</v>
      </c>
      <c r="K109" s="1"/>
      <c r="L109" s="31">
        <v>5194.273500000003</v>
      </c>
      <c r="M109" s="9"/>
      <c r="N109" s="9">
        <v>-13</v>
      </c>
      <c r="O109" s="1"/>
      <c r="P109" s="33">
        <v>-104449.82000000002</v>
      </c>
      <c r="Q109" s="1"/>
      <c r="R109" s="11">
        <v>6977.5557327058395</v>
      </c>
      <c r="S109" s="1"/>
      <c r="T109" s="9">
        <v>-7</v>
      </c>
    </row>
    <row r="110" spans="1:20" x14ac:dyDescent="0.25">
      <c r="A110" s="73">
        <v>336</v>
      </c>
      <c r="B110" s="27" t="s">
        <v>31</v>
      </c>
      <c r="C110" s="1"/>
      <c r="D110" s="34">
        <v>-397608.48000000004</v>
      </c>
      <c r="E110" s="1"/>
      <c r="F110" s="35">
        <v>10994.039246786931</v>
      </c>
      <c r="G110" s="9"/>
      <c r="H110" s="9">
        <v>-2.7650414414669755</v>
      </c>
      <c r="I110" s="10"/>
      <c r="J110" s="34">
        <v>-110633.86000000002</v>
      </c>
      <c r="K110" s="1"/>
      <c r="L110" s="35">
        <v>14382.401800000001</v>
      </c>
      <c r="M110" s="9"/>
      <c r="N110" s="9">
        <v>-13</v>
      </c>
      <c r="O110" s="1"/>
      <c r="P110" s="36">
        <v>-508242.34000000008</v>
      </c>
      <c r="Q110" s="1"/>
      <c r="R110" s="37">
        <v>25376.441046786931</v>
      </c>
      <c r="S110" s="1"/>
      <c r="T110" s="9">
        <v>-5</v>
      </c>
    </row>
    <row r="111" spans="1:20" x14ac:dyDescent="0.25">
      <c r="A111" s="73"/>
      <c r="B111" s="27"/>
      <c r="C111" s="1"/>
      <c r="D111" s="40"/>
      <c r="E111" s="1"/>
      <c r="F111" s="41"/>
      <c r="G111" s="9"/>
      <c r="H111" s="9"/>
      <c r="I111" s="10"/>
      <c r="J111" s="40"/>
      <c r="K111" s="1"/>
      <c r="L111" s="9"/>
      <c r="M111" s="9"/>
      <c r="N111" s="44"/>
      <c r="O111" s="1"/>
      <c r="P111" s="45"/>
      <c r="Q111" s="1"/>
      <c r="R111" s="46"/>
      <c r="S111" s="1"/>
      <c r="T111" s="9"/>
    </row>
    <row r="112" spans="1:20" x14ac:dyDescent="0.25">
      <c r="A112" s="73"/>
      <c r="B112" s="27" t="s">
        <v>58</v>
      </c>
      <c r="C112" s="1"/>
      <c r="D112" s="8">
        <f>SUBTOTAL(9,D104:D110)</f>
        <v>-9663399.4699999988</v>
      </c>
      <c r="E112" s="1"/>
      <c r="F112" s="8">
        <f>SUBTOTAL(9,F104:F110)</f>
        <v>267197.00000000006</v>
      </c>
      <c r="G112" s="8"/>
      <c r="H112" s="9">
        <f t="shared" ref="H112" si="15">F112/D112*100</f>
        <v>-2.7650414414669759</v>
      </c>
      <c r="I112" s="11"/>
      <c r="J112" s="8">
        <f>SUBTOTAL(9,J104:J111)</f>
        <v>-5278265.4399999976</v>
      </c>
      <c r="K112" s="1"/>
      <c r="L112" s="22">
        <f>SUBTOTAL(9,L104:L111)</f>
        <v>686174.50719999964</v>
      </c>
      <c r="M112" s="1"/>
      <c r="N112" s="9">
        <f>L112/J112*100</f>
        <v>-13</v>
      </c>
      <c r="O112" s="1"/>
      <c r="P112" s="33">
        <f>SUBTOTAL(9,P104:P111)</f>
        <v>-14941664.909999996</v>
      </c>
      <c r="Q112" s="1"/>
      <c r="R112" s="8">
        <f>SUBTOTAL(9,R104:R111)</f>
        <v>953371.50719999964</v>
      </c>
      <c r="S112" s="1"/>
      <c r="T112" s="17">
        <f t="shared" ref="T112" si="16">ROUND(R112/P112*100,0)</f>
        <v>-6</v>
      </c>
    </row>
    <row r="113" spans="1:20" x14ac:dyDescent="0.25">
      <c r="A113" s="73"/>
      <c r="B113" s="27"/>
      <c r="C113" s="1"/>
      <c r="D113" s="30"/>
      <c r="E113" s="1"/>
      <c r="F113" s="31"/>
      <c r="G113" s="9"/>
      <c r="H113" s="9"/>
      <c r="I113" s="10"/>
      <c r="J113" s="30"/>
      <c r="K113" s="1"/>
      <c r="L113" s="9"/>
      <c r="M113" s="9"/>
      <c r="N113" s="32"/>
      <c r="O113" s="1"/>
      <c r="P113" s="33"/>
      <c r="Q113" s="1"/>
      <c r="R113" s="11"/>
      <c r="S113" s="1"/>
      <c r="T113" s="9"/>
    </row>
    <row r="114" spans="1:20" x14ac:dyDescent="0.25">
      <c r="A114" s="73"/>
      <c r="B114" s="48" t="s">
        <v>14</v>
      </c>
      <c r="C114" s="1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x14ac:dyDescent="0.25">
      <c r="A115" s="73">
        <v>331</v>
      </c>
      <c r="B115" s="27" t="s">
        <v>25</v>
      </c>
      <c r="C115" s="1"/>
      <c r="D115" s="30">
        <v>-17967471.560000002</v>
      </c>
      <c r="E115" s="1"/>
      <c r="F115" s="31">
        <v>109057.39247020514</v>
      </c>
      <c r="G115" s="9"/>
      <c r="H115" s="9">
        <v>-0.60697128199714889</v>
      </c>
      <c r="I115" s="10"/>
      <c r="J115" s="30">
        <v>-2081587.9599999986</v>
      </c>
      <c r="K115" s="1"/>
      <c r="L115" s="31">
        <v>270606.43479999981</v>
      </c>
      <c r="M115" s="9"/>
      <c r="N115" s="9">
        <v>-13</v>
      </c>
      <c r="O115" s="1"/>
      <c r="P115" s="33">
        <v>-20049059.52</v>
      </c>
      <c r="Q115" s="1"/>
      <c r="R115" s="11">
        <v>379663.82727020496</v>
      </c>
      <c r="S115" s="1"/>
      <c r="T115" s="9">
        <v>-2</v>
      </c>
    </row>
    <row r="116" spans="1:20" x14ac:dyDescent="0.25">
      <c r="A116" s="73">
        <v>331.2</v>
      </c>
      <c r="B116" s="27" t="s">
        <v>35</v>
      </c>
      <c r="C116" s="1"/>
      <c r="D116" s="30">
        <v>-252375.56999999998</v>
      </c>
      <c r="E116" s="1"/>
      <c r="F116" s="31">
        <v>1531.8472326766116</v>
      </c>
      <c r="G116" s="9"/>
      <c r="H116" s="9">
        <v>-0.60697128199714878</v>
      </c>
      <c r="I116" s="10"/>
      <c r="J116" s="30">
        <v>-118376.08999999998</v>
      </c>
      <c r="K116" s="1"/>
      <c r="L116" s="31">
        <v>15388.891699999996</v>
      </c>
      <c r="M116" s="9"/>
      <c r="N116" s="9">
        <v>-13</v>
      </c>
      <c r="O116" s="1"/>
      <c r="P116" s="33">
        <v>-370751.66</v>
      </c>
      <c r="Q116" s="1"/>
      <c r="R116" s="11">
        <v>16920.73893267661</v>
      </c>
      <c r="S116" s="1"/>
      <c r="T116" s="9">
        <v>-5</v>
      </c>
    </row>
    <row r="117" spans="1:20" x14ac:dyDescent="0.25">
      <c r="A117" s="73">
        <v>332</v>
      </c>
      <c r="B117" s="27" t="s">
        <v>30</v>
      </c>
      <c r="C117" s="1"/>
      <c r="D117" s="30">
        <v>-26767941.030000001</v>
      </c>
      <c r="E117" s="1"/>
      <c r="F117" s="31">
        <v>162473.71483403182</v>
      </c>
      <c r="G117" s="9"/>
      <c r="H117" s="9">
        <v>-0.60697128199714889</v>
      </c>
      <c r="I117" s="10"/>
      <c r="J117" s="30">
        <v>-4024830.8700000038</v>
      </c>
      <c r="K117" s="1"/>
      <c r="L117" s="31">
        <v>523228.01310000045</v>
      </c>
      <c r="M117" s="9"/>
      <c r="N117" s="9">
        <v>-13</v>
      </c>
      <c r="O117" s="1"/>
      <c r="P117" s="33">
        <v>-30792771.900000006</v>
      </c>
      <c r="Q117" s="1"/>
      <c r="R117" s="11">
        <v>685701.72793403221</v>
      </c>
      <c r="S117" s="1"/>
      <c r="T117" s="9">
        <v>-2</v>
      </c>
    </row>
    <row r="118" spans="1:20" x14ac:dyDescent="0.25">
      <c r="A118" s="73">
        <v>332.1</v>
      </c>
      <c r="B118" s="27" t="s">
        <v>37</v>
      </c>
      <c r="C118" s="1"/>
      <c r="D118" s="30">
        <v>-67174.3</v>
      </c>
      <c r="E118" s="1"/>
      <c r="F118" s="31">
        <v>407.72870988261081</v>
      </c>
      <c r="G118" s="9"/>
      <c r="H118" s="9">
        <v>-0.60697128199714889</v>
      </c>
      <c r="I118" s="10"/>
      <c r="J118" s="30">
        <v>-15283.630000000001</v>
      </c>
      <c r="K118" s="1"/>
      <c r="L118" s="31">
        <v>1986.8719000000001</v>
      </c>
      <c r="M118" s="9"/>
      <c r="N118" s="9">
        <v>-13</v>
      </c>
      <c r="O118" s="1"/>
      <c r="P118" s="33">
        <v>-82457.930000000008</v>
      </c>
      <c r="Q118" s="1"/>
      <c r="R118" s="11">
        <v>2394.600609882611</v>
      </c>
      <c r="S118" s="1"/>
      <c r="T118" s="9">
        <v>-3</v>
      </c>
    </row>
    <row r="119" spans="1:20" x14ac:dyDescent="0.25">
      <c r="A119" s="73">
        <v>332.15</v>
      </c>
      <c r="B119" s="27" t="s">
        <v>37</v>
      </c>
      <c r="C119" s="1"/>
      <c r="D119" s="30">
        <v>-8848.5</v>
      </c>
      <c r="E119" s="1"/>
      <c r="F119" s="31">
        <v>53.707853887517714</v>
      </c>
      <c r="G119" s="9"/>
      <c r="H119" s="9">
        <v>-0.60697128199714878</v>
      </c>
      <c r="I119" s="10"/>
      <c r="J119" s="30">
        <v>-2185.5</v>
      </c>
      <c r="K119" s="1"/>
      <c r="L119" s="31">
        <v>284.11500000000001</v>
      </c>
      <c r="M119" s="9"/>
      <c r="N119" s="9">
        <v>-13</v>
      </c>
      <c r="O119" s="1"/>
      <c r="P119" s="33">
        <v>-11034</v>
      </c>
      <c r="Q119" s="1"/>
      <c r="R119" s="11">
        <v>337.82285388751774</v>
      </c>
      <c r="S119" s="1"/>
      <c r="T119" s="9">
        <v>-3</v>
      </c>
    </row>
    <row r="120" spans="1:20" x14ac:dyDescent="0.25">
      <c r="A120" s="73">
        <v>332.2</v>
      </c>
      <c r="B120" s="27" t="s">
        <v>38</v>
      </c>
      <c r="C120" s="1"/>
      <c r="D120" s="30">
        <v>-23230.28</v>
      </c>
      <c r="E120" s="1"/>
      <c r="F120" s="31">
        <v>141.00112832752728</v>
      </c>
      <c r="G120" s="9"/>
      <c r="H120" s="9">
        <v>-0.606971281997149</v>
      </c>
      <c r="I120" s="10"/>
      <c r="J120" s="30">
        <v>-24141.620000000003</v>
      </c>
      <c r="K120" s="1"/>
      <c r="L120" s="31">
        <v>3138.4106000000006</v>
      </c>
      <c r="M120" s="9"/>
      <c r="N120" s="9">
        <v>-13</v>
      </c>
      <c r="O120" s="1"/>
      <c r="P120" s="33">
        <v>-47371.9</v>
      </c>
      <c r="Q120" s="1"/>
      <c r="R120" s="11">
        <v>3279.4117283275277</v>
      </c>
      <c r="S120" s="1"/>
      <c r="T120" s="9">
        <v>-7</v>
      </c>
    </row>
    <row r="121" spans="1:20" x14ac:dyDescent="0.25">
      <c r="A121" s="73">
        <v>333</v>
      </c>
      <c r="B121" s="27" t="s">
        <v>39</v>
      </c>
      <c r="C121" s="1"/>
      <c r="D121" s="30">
        <v>-30657856.490000002</v>
      </c>
      <c r="E121" s="1"/>
      <c r="F121" s="31">
        <v>186084.38457019912</v>
      </c>
      <c r="G121" s="9"/>
      <c r="H121" s="9">
        <v>-0.60697128199714889</v>
      </c>
      <c r="I121" s="10"/>
      <c r="J121" s="30">
        <v>-10476611.500000002</v>
      </c>
      <c r="K121" s="1"/>
      <c r="L121" s="31">
        <v>1361959.4950000003</v>
      </c>
      <c r="M121" s="9"/>
      <c r="N121" s="9">
        <v>-13</v>
      </c>
      <c r="O121" s="1"/>
      <c r="P121" s="33">
        <v>-41134467.990000002</v>
      </c>
      <c r="Q121" s="1"/>
      <c r="R121" s="11">
        <v>1548043.8795701994</v>
      </c>
      <c r="S121" s="1"/>
      <c r="T121" s="9">
        <v>-4</v>
      </c>
    </row>
    <row r="122" spans="1:20" x14ac:dyDescent="0.25">
      <c r="A122" s="73">
        <v>334</v>
      </c>
      <c r="B122" s="27" t="s">
        <v>27</v>
      </c>
      <c r="C122" s="1"/>
      <c r="D122" s="30">
        <v>-7431886.9500000002</v>
      </c>
      <c r="E122" s="1"/>
      <c r="F122" s="31">
        <v>45109.419496993803</v>
      </c>
      <c r="G122" s="9"/>
      <c r="H122" s="9">
        <v>-0.60697128199714878</v>
      </c>
      <c r="I122" s="10"/>
      <c r="J122" s="30">
        <v>-11148562.220000004</v>
      </c>
      <c r="K122" s="1"/>
      <c r="L122" s="31">
        <v>1449313.0886000004</v>
      </c>
      <c r="M122" s="9"/>
      <c r="N122" s="9">
        <v>-13</v>
      </c>
      <c r="O122" s="1"/>
      <c r="P122" s="33">
        <v>-18580449.170000006</v>
      </c>
      <c r="Q122" s="1"/>
      <c r="R122" s="11">
        <v>1494422.5080969941</v>
      </c>
      <c r="S122" s="1"/>
      <c r="T122" s="9">
        <v>-8</v>
      </c>
    </row>
    <row r="123" spans="1:20" x14ac:dyDescent="0.25">
      <c r="A123" s="73">
        <v>335</v>
      </c>
      <c r="B123" s="27" t="s">
        <v>28</v>
      </c>
      <c r="C123" s="1"/>
      <c r="D123" s="30">
        <v>-737106.97</v>
      </c>
      <c r="E123" s="1"/>
      <c r="F123" s="31">
        <v>4474.0276254993396</v>
      </c>
      <c r="G123" s="9"/>
      <c r="H123" s="9">
        <v>-0.60697128199714889</v>
      </c>
      <c r="I123" s="10"/>
      <c r="J123" s="30">
        <v>-285043.59999999998</v>
      </c>
      <c r="K123" s="1"/>
      <c r="L123" s="31">
        <v>37055.667999999998</v>
      </c>
      <c r="M123" s="9"/>
      <c r="N123" s="9">
        <v>-13</v>
      </c>
      <c r="O123" s="1"/>
      <c r="P123" s="33">
        <v>-1022150.57</v>
      </c>
      <c r="Q123" s="1"/>
      <c r="R123" s="11">
        <v>41529.695625499335</v>
      </c>
      <c r="S123" s="1"/>
      <c r="T123" s="9">
        <v>-4</v>
      </c>
    </row>
    <row r="124" spans="1:20" x14ac:dyDescent="0.25">
      <c r="A124" s="73">
        <v>335.2</v>
      </c>
      <c r="B124" s="27" t="s">
        <v>41</v>
      </c>
      <c r="C124" s="1"/>
      <c r="D124" s="30">
        <v>-14208.53</v>
      </c>
      <c r="E124" s="1"/>
      <c r="F124" s="31">
        <v>86.241696693949493</v>
      </c>
      <c r="G124" s="9"/>
      <c r="H124" s="9">
        <v>-0.60697128199714878</v>
      </c>
      <c r="I124" s="10"/>
      <c r="J124" s="30">
        <v>-4532.6799999999994</v>
      </c>
      <c r="K124" s="1"/>
      <c r="L124" s="31">
        <v>589.24839999999995</v>
      </c>
      <c r="M124" s="9"/>
      <c r="N124" s="9">
        <v>-13</v>
      </c>
      <c r="O124" s="1"/>
      <c r="P124" s="33">
        <v>-18741.21</v>
      </c>
      <c r="Q124" s="1"/>
      <c r="R124" s="11">
        <v>675.49009669394945</v>
      </c>
      <c r="S124" s="1"/>
      <c r="T124" s="9">
        <v>-4</v>
      </c>
    </row>
    <row r="125" spans="1:20" x14ac:dyDescent="0.25">
      <c r="A125" s="73">
        <v>336</v>
      </c>
      <c r="B125" s="27" t="s">
        <v>31</v>
      </c>
      <c r="C125" s="1"/>
      <c r="D125" s="34">
        <v>-230247.19999999998</v>
      </c>
      <c r="E125" s="1"/>
      <c r="F125" s="35">
        <v>1397.5343816025393</v>
      </c>
      <c r="G125" s="9"/>
      <c r="H125" s="9">
        <v>-0.60697128199714889</v>
      </c>
      <c r="I125" s="10"/>
      <c r="J125" s="34">
        <v>-364622.8600000001</v>
      </c>
      <c r="K125" s="1"/>
      <c r="L125" s="35">
        <v>47400.971800000014</v>
      </c>
      <c r="M125" s="9"/>
      <c r="N125" s="9">
        <v>-13</v>
      </c>
      <c r="O125" s="1"/>
      <c r="P125" s="36">
        <v>-594870.06000000006</v>
      </c>
      <c r="Q125" s="1"/>
      <c r="R125" s="37">
        <v>48798.506181602555</v>
      </c>
      <c r="S125" s="1"/>
      <c r="T125" s="9">
        <v>-8</v>
      </c>
    </row>
    <row r="126" spans="1:20" x14ac:dyDescent="0.25">
      <c r="A126" s="73"/>
      <c r="B126" s="27"/>
      <c r="C126" s="1"/>
      <c r="D126" s="40"/>
      <c r="E126" s="1"/>
      <c r="F126" s="41"/>
      <c r="G126" s="9"/>
      <c r="H126" s="9"/>
      <c r="I126" s="10"/>
      <c r="J126" s="40"/>
      <c r="K126" s="1"/>
      <c r="L126" s="9"/>
      <c r="M126" s="9"/>
      <c r="N126" s="44"/>
      <c r="O126" s="1"/>
      <c r="P126" s="45"/>
      <c r="Q126" s="1"/>
      <c r="R126" s="46"/>
      <c r="S126" s="1"/>
      <c r="T126" s="9"/>
    </row>
    <row r="127" spans="1:20" x14ac:dyDescent="0.25">
      <c r="A127" s="73"/>
      <c r="B127" s="27" t="s">
        <v>59</v>
      </c>
      <c r="C127" s="1"/>
      <c r="D127" s="8">
        <f>SUBTOTAL(9,D115:D125)</f>
        <v>-84158347.38000001</v>
      </c>
      <c r="E127" s="1"/>
      <c r="F127" s="8">
        <f>SUBTOTAL(9,F115:F125)</f>
        <v>510816.99999999994</v>
      </c>
      <c r="G127" s="8"/>
      <c r="H127" s="9">
        <f t="shared" ref="H127" si="17">F127/D127*100</f>
        <v>-0.60697128199714878</v>
      </c>
      <c r="I127" s="11"/>
      <c r="J127" s="8">
        <f>SUBTOTAL(9,J115:J126)</f>
        <v>-28545778.530000009</v>
      </c>
      <c r="K127" s="1"/>
      <c r="L127" s="22">
        <f>SUBTOTAL(9,L115:L126)</f>
        <v>3710951.2089000009</v>
      </c>
      <c r="M127" s="1"/>
      <c r="N127" s="9">
        <f>L127/J127*100</f>
        <v>-13</v>
      </c>
      <c r="O127" s="1"/>
      <c r="P127" s="33">
        <f>SUBTOTAL(9,P115:P126)</f>
        <v>-112704125.91</v>
      </c>
      <c r="Q127" s="1"/>
      <c r="R127" s="8">
        <f>SUBTOTAL(9,R115:R126)</f>
        <v>4221768.2089000009</v>
      </c>
      <c r="S127" s="1"/>
      <c r="T127" s="17">
        <f t="shared" ref="T127" si="18">ROUND(R127/P127*100,0)</f>
        <v>-4</v>
      </c>
    </row>
    <row r="128" spans="1:20" x14ac:dyDescent="0.25">
      <c r="A128" s="76"/>
    </row>
    <row r="129" spans="1:20" x14ac:dyDescent="0.25">
      <c r="A129" s="73"/>
      <c r="B129" s="48" t="s">
        <v>15</v>
      </c>
      <c r="C129" s="1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x14ac:dyDescent="0.25">
      <c r="A130" s="73">
        <v>331</v>
      </c>
      <c r="B130" s="27" t="s">
        <v>25</v>
      </c>
      <c r="C130" s="1"/>
      <c r="D130" s="30">
        <v>-6030898.3099999996</v>
      </c>
      <c r="E130" s="1"/>
      <c r="F130" s="31">
        <v>75902.911049489019</v>
      </c>
      <c r="G130" s="9"/>
      <c r="H130" s="9">
        <v>-1.2585672506470935</v>
      </c>
      <c r="I130" s="10"/>
      <c r="J130" s="30">
        <v>-720767.8499999987</v>
      </c>
      <c r="K130" s="1"/>
      <c r="L130" s="31">
        <v>93699.820499999827</v>
      </c>
      <c r="M130" s="9"/>
      <c r="N130" s="9">
        <v>-13</v>
      </c>
      <c r="O130" s="1"/>
      <c r="P130" s="33">
        <v>-6751666.1599999983</v>
      </c>
      <c r="Q130" s="1"/>
      <c r="R130" s="11">
        <v>169602.73154948885</v>
      </c>
      <c r="S130" s="1"/>
      <c r="T130" s="9">
        <v>-3</v>
      </c>
    </row>
    <row r="131" spans="1:20" x14ac:dyDescent="0.25">
      <c r="A131" s="73">
        <v>331.1</v>
      </c>
      <c r="B131" s="27" t="s">
        <v>34</v>
      </c>
      <c r="C131" s="1"/>
      <c r="D131" s="30">
        <v>-4047.96</v>
      </c>
      <c r="E131" s="1"/>
      <c r="F131" s="31">
        <v>50.946298879294091</v>
      </c>
      <c r="G131" s="9"/>
      <c r="H131" s="9">
        <v>-1.2585672506470935</v>
      </c>
      <c r="I131" s="10"/>
      <c r="J131" s="30">
        <v>-2133.13</v>
      </c>
      <c r="K131" s="1"/>
      <c r="L131" s="31">
        <v>277.30690000000004</v>
      </c>
      <c r="M131" s="9"/>
      <c r="N131" s="9">
        <v>-13</v>
      </c>
      <c r="O131" s="1"/>
      <c r="P131" s="33">
        <v>-6181.09</v>
      </c>
      <c r="Q131" s="1"/>
      <c r="R131" s="11">
        <v>328.25319887929413</v>
      </c>
      <c r="S131" s="1"/>
      <c r="T131" s="9">
        <v>-5</v>
      </c>
    </row>
    <row r="132" spans="1:20" x14ac:dyDescent="0.25">
      <c r="A132" s="73">
        <v>331.2</v>
      </c>
      <c r="B132" s="27" t="s">
        <v>35</v>
      </c>
      <c r="C132" s="1"/>
      <c r="D132" s="30">
        <v>-573351.16999999993</v>
      </c>
      <c r="E132" s="1"/>
      <c r="F132" s="31">
        <v>7216.0100568219432</v>
      </c>
      <c r="G132" s="9"/>
      <c r="H132" s="9">
        <v>-1.2585672506470937</v>
      </c>
      <c r="I132" s="10"/>
      <c r="J132" s="30">
        <v>-327827.57000000007</v>
      </c>
      <c r="K132" s="1"/>
      <c r="L132" s="31">
        <v>42617.584100000007</v>
      </c>
      <c r="M132" s="9"/>
      <c r="N132" s="9">
        <v>-13</v>
      </c>
      <c r="O132" s="1"/>
      <c r="P132" s="33">
        <v>-901178.74</v>
      </c>
      <c r="Q132" s="1"/>
      <c r="R132" s="11">
        <v>49833.59415682195</v>
      </c>
      <c r="S132" s="1"/>
      <c r="T132" s="9">
        <v>-6</v>
      </c>
    </row>
    <row r="133" spans="1:20" x14ac:dyDescent="0.25">
      <c r="A133" s="73">
        <v>332</v>
      </c>
      <c r="B133" s="27" t="s">
        <v>30</v>
      </c>
      <c r="C133" s="1"/>
      <c r="D133" s="30">
        <v>-21137237.640000001</v>
      </c>
      <c r="E133" s="1"/>
      <c r="F133" s="31">
        <v>266026.35062849062</v>
      </c>
      <c r="G133" s="9"/>
      <c r="H133" s="9">
        <v>-1.2585672506470935</v>
      </c>
      <c r="I133" s="10"/>
      <c r="J133" s="30">
        <v>-3218632.4700000118</v>
      </c>
      <c r="K133" s="1"/>
      <c r="L133" s="31">
        <v>418422.22110000154</v>
      </c>
      <c r="M133" s="9"/>
      <c r="N133" s="9">
        <v>-13</v>
      </c>
      <c r="O133" s="1"/>
      <c r="P133" s="33">
        <v>-24355870.110000014</v>
      </c>
      <c r="Q133" s="1"/>
      <c r="R133" s="11">
        <v>684448.57172849216</v>
      </c>
      <c r="S133" s="1"/>
      <c r="T133" s="9">
        <v>-3</v>
      </c>
    </row>
    <row r="134" spans="1:20" x14ac:dyDescent="0.25">
      <c r="A134" s="73">
        <v>332.1</v>
      </c>
      <c r="B134" s="27" t="s">
        <v>37</v>
      </c>
      <c r="C134" s="1"/>
      <c r="D134" s="30">
        <v>-1109038.3900000001</v>
      </c>
      <c r="E134" s="1"/>
      <c r="F134" s="31">
        <v>13957.993973643794</v>
      </c>
      <c r="G134" s="9"/>
      <c r="H134" s="9">
        <v>-1.2585672506470937</v>
      </c>
      <c r="I134" s="10"/>
      <c r="J134" s="30">
        <v>-260209.43</v>
      </c>
      <c r="K134" s="1"/>
      <c r="L134" s="31">
        <v>33827.225899999998</v>
      </c>
      <c r="M134" s="9"/>
      <c r="N134" s="9">
        <v>-13</v>
      </c>
      <c r="O134" s="1"/>
      <c r="P134" s="33">
        <v>-1369247.82</v>
      </c>
      <c r="Q134" s="1"/>
      <c r="R134" s="11">
        <v>47785.219873643793</v>
      </c>
      <c r="S134" s="1"/>
      <c r="T134" s="9">
        <v>-3</v>
      </c>
    </row>
    <row r="135" spans="1:20" x14ac:dyDescent="0.25">
      <c r="A135" s="73">
        <v>332.2</v>
      </c>
      <c r="B135" s="27" t="s">
        <v>38</v>
      </c>
      <c r="C135" s="1"/>
      <c r="D135" s="30">
        <v>-198444.66999999998</v>
      </c>
      <c r="E135" s="1"/>
      <c r="F135" s="31">
        <v>2497.5596272746975</v>
      </c>
      <c r="G135" s="9"/>
      <c r="H135" s="9">
        <v>-1.2585672506470935</v>
      </c>
      <c r="I135" s="10"/>
      <c r="J135" s="30">
        <v>-140425.77999999997</v>
      </c>
      <c r="K135" s="1"/>
      <c r="L135" s="31">
        <v>18255.351399999996</v>
      </c>
      <c r="M135" s="9"/>
      <c r="N135" s="9">
        <v>-13</v>
      </c>
      <c r="O135" s="1"/>
      <c r="P135" s="33">
        <v>-338870.44999999995</v>
      </c>
      <c r="Q135" s="1"/>
      <c r="R135" s="11">
        <v>20752.911027274695</v>
      </c>
      <c r="S135" s="1"/>
      <c r="T135" s="9">
        <v>-6</v>
      </c>
    </row>
    <row r="136" spans="1:20" x14ac:dyDescent="0.25">
      <c r="A136" s="73">
        <v>333</v>
      </c>
      <c r="B136" s="27" t="s">
        <v>39</v>
      </c>
      <c r="C136" s="1"/>
      <c r="D136" s="30">
        <v>-1044212.07</v>
      </c>
      <c r="E136" s="1"/>
      <c r="F136" s="31">
        <v>13142.111140324103</v>
      </c>
      <c r="G136" s="9"/>
      <c r="H136" s="9">
        <v>-1.2585672506470935</v>
      </c>
      <c r="I136" s="10"/>
      <c r="J136" s="30">
        <v>-1189438.8000000026</v>
      </c>
      <c r="K136" s="1"/>
      <c r="L136" s="31">
        <v>154627.04400000034</v>
      </c>
      <c r="M136" s="9"/>
      <c r="N136" s="9">
        <v>-13</v>
      </c>
      <c r="O136" s="1"/>
      <c r="P136" s="33">
        <v>-2233650.8700000024</v>
      </c>
      <c r="Q136" s="1"/>
      <c r="R136" s="11">
        <v>167769.15514032444</v>
      </c>
      <c r="S136" s="1"/>
      <c r="T136" s="9">
        <v>-8</v>
      </c>
    </row>
    <row r="137" spans="1:20" x14ac:dyDescent="0.25">
      <c r="A137" s="73">
        <v>334</v>
      </c>
      <c r="B137" s="27" t="s">
        <v>27</v>
      </c>
      <c r="C137" s="1"/>
      <c r="D137" s="30">
        <v>-865271.81</v>
      </c>
      <c r="E137" s="1"/>
      <c r="F137" s="31">
        <v>10890.027629741344</v>
      </c>
      <c r="G137" s="9"/>
      <c r="H137" s="9">
        <v>-1.2585672506470935</v>
      </c>
      <c r="I137" s="10"/>
      <c r="J137" s="30">
        <v>-1583001.8699999989</v>
      </c>
      <c r="K137" s="1"/>
      <c r="L137" s="31">
        <v>205790.24309999988</v>
      </c>
      <c r="M137" s="9"/>
      <c r="N137" s="9">
        <v>-13</v>
      </c>
      <c r="O137" s="1"/>
      <c r="P137" s="33">
        <v>-2448273.6799999988</v>
      </c>
      <c r="Q137" s="1"/>
      <c r="R137" s="11">
        <v>216680.27072974123</v>
      </c>
      <c r="S137" s="1"/>
      <c r="T137" s="9">
        <v>-9</v>
      </c>
    </row>
    <row r="138" spans="1:20" s="53" customFormat="1" x14ac:dyDescent="0.25">
      <c r="A138" s="75">
        <v>335</v>
      </c>
      <c r="B138" s="54" t="s">
        <v>28</v>
      </c>
      <c r="C138" s="15"/>
      <c r="D138" s="40">
        <v>-587792.73</v>
      </c>
      <c r="E138" s="15"/>
      <c r="F138" s="41">
        <v>7397.7668014644942</v>
      </c>
      <c r="G138" s="42"/>
      <c r="H138" s="42">
        <v>-1.2585672506470937</v>
      </c>
      <c r="I138" s="43"/>
      <c r="J138" s="40">
        <v>-221547.17000000004</v>
      </c>
      <c r="K138" s="15"/>
      <c r="L138" s="41">
        <v>28801.132100000003</v>
      </c>
      <c r="M138" s="42"/>
      <c r="N138" s="9">
        <v>-13</v>
      </c>
      <c r="O138" s="15"/>
      <c r="P138" s="45">
        <v>-809339.9</v>
      </c>
      <c r="Q138" s="15"/>
      <c r="R138" s="46">
        <v>36198.898901464498</v>
      </c>
      <c r="S138" s="15"/>
      <c r="T138" s="42">
        <v>-4</v>
      </c>
    </row>
    <row r="139" spans="1:20" s="53" customFormat="1" x14ac:dyDescent="0.25">
      <c r="A139" s="75">
        <v>335.15</v>
      </c>
      <c r="B139" s="54" t="s">
        <v>40</v>
      </c>
      <c r="C139" s="15"/>
      <c r="D139" s="40">
        <v>-14276.29</v>
      </c>
      <c r="E139" s="15"/>
      <c r="F139" s="41">
        <v>179.67671054740597</v>
      </c>
      <c r="G139" s="42"/>
      <c r="H139" s="42">
        <v>-1.2585672506470935</v>
      </c>
      <c r="I139" s="43"/>
      <c r="J139" s="40">
        <v>-2648.7700000000004</v>
      </c>
      <c r="K139" s="15"/>
      <c r="L139" s="41">
        <v>344.34010000000012</v>
      </c>
      <c r="M139" s="42"/>
      <c r="N139" s="9">
        <v>-13</v>
      </c>
      <c r="O139" s="15"/>
      <c r="P139" s="45">
        <v>-16925.060000000001</v>
      </c>
      <c r="Q139" s="15"/>
      <c r="R139" s="46">
        <v>524.01681054740607</v>
      </c>
      <c r="S139" s="15"/>
      <c r="T139" s="42">
        <v>-3</v>
      </c>
    </row>
    <row r="140" spans="1:20" s="53" customFormat="1" x14ac:dyDescent="0.25">
      <c r="A140" s="75">
        <v>336</v>
      </c>
      <c r="B140" s="27" t="s">
        <v>31</v>
      </c>
      <c r="C140" s="15"/>
      <c r="D140" s="34">
        <v>-488861.13</v>
      </c>
      <c r="E140" s="15"/>
      <c r="F140" s="35">
        <v>6152.6460833233141</v>
      </c>
      <c r="G140" s="42"/>
      <c r="H140" s="42">
        <v>-1.2585672506470935</v>
      </c>
      <c r="I140" s="43"/>
      <c r="J140" s="34">
        <v>-89082.59</v>
      </c>
      <c r="K140" s="15"/>
      <c r="L140" s="35">
        <v>11580.736699999999</v>
      </c>
      <c r="M140" s="42"/>
      <c r="N140" s="9">
        <v>-13</v>
      </c>
      <c r="O140" s="15"/>
      <c r="P140" s="36">
        <v>-577943.72</v>
      </c>
      <c r="Q140" s="15"/>
      <c r="R140" s="37">
        <v>17733.382783323315</v>
      </c>
      <c r="S140" s="15"/>
      <c r="T140" s="42">
        <v>-3</v>
      </c>
    </row>
    <row r="141" spans="1:20" x14ac:dyDescent="0.25">
      <c r="A141" s="73"/>
      <c r="B141" s="27"/>
      <c r="C141" s="1"/>
      <c r="D141" s="40"/>
      <c r="E141" s="1"/>
      <c r="F141" s="41"/>
      <c r="G141" s="9"/>
      <c r="H141" s="9"/>
      <c r="I141" s="10"/>
      <c r="J141" s="40"/>
      <c r="K141" s="1"/>
      <c r="L141" s="9"/>
      <c r="M141" s="9"/>
      <c r="N141" s="44"/>
      <c r="O141" s="1"/>
      <c r="P141" s="45"/>
      <c r="Q141" s="1"/>
      <c r="R141" s="46"/>
      <c r="S141" s="1"/>
      <c r="T141" s="9"/>
    </row>
    <row r="142" spans="1:20" x14ac:dyDescent="0.25">
      <c r="A142" s="73"/>
      <c r="B142" s="27" t="s">
        <v>60</v>
      </c>
      <c r="C142" s="1"/>
      <c r="D142" s="8">
        <f>SUBTOTAL(9,D130:D138)</f>
        <v>-31550294.75</v>
      </c>
      <c r="E142" s="1"/>
      <c r="F142" s="8">
        <f>SUBTOTAL(9,F130:F138)</f>
        <v>397081.6772061293</v>
      </c>
      <c r="G142" s="8"/>
      <c r="H142" s="9">
        <f t="shared" ref="H142" si="19">F142/D142*100</f>
        <v>-1.2585672506470935</v>
      </c>
      <c r="I142" s="11"/>
      <c r="J142" s="8">
        <f>SUBTOTAL(9,J130:J141)</f>
        <v>-7755715.4300000118</v>
      </c>
      <c r="K142" s="1"/>
      <c r="L142" s="22">
        <f>SUBTOTAL(9,L130:L141)</f>
        <v>1008243.0059000016</v>
      </c>
      <c r="M142" s="1"/>
      <c r="N142" s="9">
        <f>L142/J142*100</f>
        <v>-13</v>
      </c>
      <c r="O142" s="1"/>
      <c r="P142" s="33">
        <f>SUBTOTAL(9,P130:P141)</f>
        <v>-39809147.600000016</v>
      </c>
      <c r="Q142" s="1"/>
      <c r="R142" s="8">
        <f>SUBTOTAL(9,R130:R141)</f>
        <v>1411657.0059000016</v>
      </c>
      <c r="S142" s="1"/>
      <c r="T142" s="17">
        <f t="shared" ref="T142" si="20">ROUND(R142/P142*100,0)</f>
        <v>-4</v>
      </c>
    </row>
    <row r="143" spans="1:20" x14ac:dyDescent="0.25">
      <c r="A143" s="76"/>
    </row>
    <row r="144" spans="1:20" x14ac:dyDescent="0.25">
      <c r="A144" s="73"/>
      <c r="B144" s="48" t="s">
        <v>16</v>
      </c>
      <c r="C144" s="1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x14ac:dyDescent="0.25">
      <c r="A145" s="73">
        <v>331</v>
      </c>
      <c r="B145" s="27" t="s">
        <v>25</v>
      </c>
      <c r="C145" s="1"/>
      <c r="D145" s="30">
        <v>-18226354.120000001</v>
      </c>
      <c r="E145" s="1"/>
      <c r="F145" s="31">
        <v>2230236.6439800034</v>
      </c>
      <c r="G145" s="9"/>
      <c r="H145" s="9">
        <v>-12.236328940480409</v>
      </c>
      <c r="I145" s="10"/>
      <c r="J145" s="30">
        <v>-5208514.58</v>
      </c>
      <c r="K145" s="1"/>
      <c r="L145" s="31">
        <v>677106.89540000004</v>
      </c>
      <c r="M145" s="9"/>
      <c r="N145" s="9">
        <v>-13</v>
      </c>
      <c r="O145" s="1"/>
      <c r="P145" s="33">
        <v>-23434868.700000003</v>
      </c>
      <c r="Q145" s="1"/>
      <c r="R145" s="11">
        <v>2907343.5393800037</v>
      </c>
      <c r="S145" s="1"/>
      <c r="T145" s="9">
        <v>-12</v>
      </c>
    </row>
    <row r="146" spans="1:20" x14ac:dyDescent="0.25">
      <c r="A146" s="73">
        <v>331.1</v>
      </c>
      <c r="B146" s="27" t="s">
        <v>34</v>
      </c>
      <c r="C146" s="1"/>
      <c r="D146" s="30">
        <v>-9773.7699999999986</v>
      </c>
      <c r="E146" s="1"/>
      <c r="F146" s="31">
        <v>1195.9506470859917</v>
      </c>
      <c r="G146" s="9"/>
      <c r="H146" s="9">
        <v>-12.236328940480407</v>
      </c>
      <c r="I146" s="10"/>
      <c r="J146" s="30">
        <v>-21876.299999999996</v>
      </c>
      <c r="K146" s="1"/>
      <c r="L146" s="31">
        <v>2843.9189999999999</v>
      </c>
      <c r="M146" s="9"/>
      <c r="N146" s="9">
        <v>-13</v>
      </c>
      <c r="O146" s="1"/>
      <c r="P146" s="33">
        <v>-31650.069999999992</v>
      </c>
      <c r="Q146" s="1"/>
      <c r="R146" s="11">
        <v>4039.8696470859913</v>
      </c>
      <c r="S146" s="1"/>
      <c r="T146" s="9">
        <v>-13</v>
      </c>
    </row>
    <row r="147" spans="1:20" x14ac:dyDescent="0.25">
      <c r="A147" s="73">
        <v>331.2</v>
      </c>
      <c r="B147" s="27" t="s">
        <v>35</v>
      </c>
      <c r="C147" s="1"/>
      <c r="D147" s="30">
        <v>-870584.91999999993</v>
      </c>
      <c r="E147" s="1"/>
      <c r="F147" s="31">
        <v>106527.63451741819</v>
      </c>
      <c r="G147" s="9"/>
      <c r="H147" s="9">
        <v>-12.236328940480407</v>
      </c>
      <c r="I147" s="10"/>
      <c r="J147" s="30">
        <v>-1483457.3399999985</v>
      </c>
      <c r="K147" s="1"/>
      <c r="L147" s="31">
        <v>192849.4541999998</v>
      </c>
      <c r="M147" s="9"/>
      <c r="N147" s="9">
        <v>-13</v>
      </c>
      <c r="O147" s="1"/>
      <c r="P147" s="33">
        <v>-2354042.2599999984</v>
      </c>
      <c r="Q147" s="1"/>
      <c r="R147" s="11">
        <v>299377.08871741802</v>
      </c>
      <c r="S147" s="1"/>
      <c r="T147" s="9">
        <v>-13</v>
      </c>
    </row>
    <row r="148" spans="1:20" x14ac:dyDescent="0.25">
      <c r="A148" s="73">
        <v>331.26</v>
      </c>
      <c r="B148" s="27" t="s">
        <v>36</v>
      </c>
      <c r="C148" s="1"/>
      <c r="D148" s="30">
        <v>-8763.73</v>
      </c>
      <c r="E148" s="1"/>
      <c r="F148" s="31">
        <v>1072.3588302555636</v>
      </c>
      <c r="G148" s="9"/>
      <c r="H148" s="9">
        <v>-12.236328940480409</v>
      </c>
      <c r="I148" s="10"/>
      <c r="J148" s="30">
        <v>-29147.18</v>
      </c>
      <c r="K148" s="1"/>
      <c r="L148" s="31">
        <v>3789.1334000000002</v>
      </c>
      <c r="M148" s="9"/>
      <c r="N148" s="9">
        <v>-13</v>
      </c>
      <c r="O148" s="1"/>
      <c r="P148" s="33">
        <v>-37910.910000000003</v>
      </c>
      <c r="Q148" s="1"/>
      <c r="R148" s="11">
        <v>4861.4922302555642</v>
      </c>
      <c r="S148" s="1"/>
      <c r="T148" s="9">
        <v>-13</v>
      </c>
    </row>
    <row r="149" spans="1:20" x14ac:dyDescent="0.25">
      <c r="A149" s="73">
        <v>332</v>
      </c>
      <c r="B149" s="27" t="s">
        <v>30</v>
      </c>
      <c r="C149" s="1"/>
      <c r="D149" s="30">
        <v>-18703140.210000005</v>
      </c>
      <c r="E149" s="1"/>
      <c r="F149" s="31">
        <v>2288577.758294859</v>
      </c>
      <c r="G149" s="9"/>
      <c r="H149" s="9">
        <v>-12.236328940480409</v>
      </c>
      <c r="I149" s="10"/>
      <c r="J149" s="30">
        <v>-8137821.9800000051</v>
      </c>
      <c r="K149" s="1"/>
      <c r="L149" s="31">
        <v>1057916.8574000008</v>
      </c>
      <c r="M149" s="9"/>
      <c r="N149" s="9">
        <v>-13</v>
      </c>
      <c r="O149" s="1"/>
      <c r="P149" s="33">
        <v>-26840962.190000009</v>
      </c>
      <c r="Q149" s="1"/>
      <c r="R149" s="11">
        <v>3346494.61569486</v>
      </c>
      <c r="S149" s="1"/>
      <c r="T149" s="9">
        <v>-12</v>
      </c>
    </row>
    <row r="150" spans="1:20" x14ac:dyDescent="0.25">
      <c r="A150" s="73">
        <v>332.1</v>
      </c>
      <c r="B150" s="27" t="s">
        <v>37</v>
      </c>
      <c r="C150" s="1"/>
      <c r="D150" s="30">
        <v>-8416307.8499999978</v>
      </c>
      <c r="E150" s="1"/>
      <c r="F150" s="31">
        <v>1029847.1131694741</v>
      </c>
      <c r="G150" s="9"/>
      <c r="H150" s="9">
        <v>-12.236328940480407</v>
      </c>
      <c r="I150" s="10"/>
      <c r="J150" s="30">
        <v>-7937203.6399999941</v>
      </c>
      <c r="K150" s="1"/>
      <c r="L150" s="31">
        <v>1031836.4731999992</v>
      </c>
      <c r="M150" s="9"/>
      <c r="N150" s="9">
        <v>-13</v>
      </c>
      <c r="O150" s="1"/>
      <c r="P150" s="33">
        <v>-16353511.489999991</v>
      </c>
      <c r="Q150" s="1"/>
      <c r="R150" s="11">
        <v>2061683.5863694733</v>
      </c>
      <c r="S150" s="1"/>
      <c r="T150" s="9">
        <v>-13</v>
      </c>
    </row>
    <row r="151" spans="1:20" x14ac:dyDescent="0.25">
      <c r="A151" s="73">
        <v>332.15</v>
      </c>
      <c r="B151" s="27" t="s">
        <v>37</v>
      </c>
      <c r="C151" s="1"/>
      <c r="D151" s="30">
        <v>-804010.54</v>
      </c>
      <c r="E151" s="1"/>
      <c r="F151" s="31">
        <v>98381.374390532816</v>
      </c>
      <c r="G151" s="9"/>
      <c r="H151" s="9">
        <v>-12.236328940480409</v>
      </c>
      <c r="I151" s="10"/>
      <c r="J151" s="30">
        <v>-690650.49000000011</v>
      </c>
      <c r="K151" s="1"/>
      <c r="L151" s="31">
        <v>89784.563700000013</v>
      </c>
      <c r="M151" s="9"/>
      <c r="N151" s="9">
        <v>-13</v>
      </c>
      <c r="O151" s="1"/>
      <c r="P151" s="33">
        <v>-1494661.0300000003</v>
      </c>
      <c r="Q151" s="1"/>
      <c r="R151" s="11">
        <v>188165.93809053284</v>
      </c>
      <c r="S151" s="1"/>
      <c r="T151" s="9">
        <v>-13</v>
      </c>
    </row>
    <row r="152" spans="1:20" x14ac:dyDescent="0.25">
      <c r="A152" s="73">
        <v>332.2</v>
      </c>
      <c r="B152" s="27" t="s">
        <v>38</v>
      </c>
      <c r="C152" s="1"/>
      <c r="D152" s="30">
        <v>-28311.700000000004</v>
      </c>
      <c r="E152" s="1"/>
      <c r="F152" s="31">
        <v>3464.3127406419921</v>
      </c>
      <c r="G152" s="9"/>
      <c r="H152" s="9">
        <v>-12.236328940480409</v>
      </c>
      <c r="I152" s="10"/>
      <c r="J152" s="30">
        <v>-74258.649999999994</v>
      </c>
      <c r="K152" s="1"/>
      <c r="L152" s="31">
        <v>9653.6244999999999</v>
      </c>
      <c r="M152" s="9"/>
      <c r="N152" s="9">
        <v>-13</v>
      </c>
      <c r="O152" s="1"/>
      <c r="P152" s="33">
        <v>-102570.35</v>
      </c>
      <c r="Q152" s="1"/>
      <c r="R152" s="11">
        <v>13117.937240641992</v>
      </c>
      <c r="S152" s="1"/>
      <c r="T152" s="9">
        <v>-13</v>
      </c>
    </row>
    <row r="153" spans="1:20" x14ac:dyDescent="0.25">
      <c r="A153" s="73">
        <v>333</v>
      </c>
      <c r="B153" s="27" t="s">
        <v>39</v>
      </c>
      <c r="C153" s="1"/>
      <c r="D153" s="30">
        <v>-24706649.489999998</v>
      </c>
      <c r="E153" s="1"/>
      <c r="F153" s="31">
        <v>3023186.9017679249</v>
      </c>
      <c r="G153" s="9"/>
      <c r="H153" s="9">
        <v>-12.236328940480409</v>
      </c>
      <c r="I153" s="10"/>
      <c r="J153" s="30">
        <v>-22163313.34999999</v>
      </c>
      <c r="K153" s="1"/>
      <c r="L153" s="31">
        <v>2881230.735499999</v>
      </c>
      <c r="M153" s="9"/>
      <c r="N153" s="9">
        <v>-13</v>
      </c>
      <c r="O153" s="1"/>
      <c r="P153" s="33">
        <v>-46869962.839999989</v>
      </c>
      <c r="Q153" s="1"/>
      <c r="R153" s="11">
        <v>5904417.6372679239</v>
      </c>
      <c r="S153" s="1"/>
      <c r="T153" s="9">
        <v>-13</v>
      </c>
    </row>
    <row r="154" spans="1:20" x14ac:dyDescent="0.25">
      <c r="A154" s="73">
        <v>334</v>
      </c>
      <c r="B154" s="27" t="s">
        <v>27</v>
      </c>
      <c r="C154" s="1"/>
      <c r="D154" s="30">
        <v>-3531325.13</v>
      </c>
      <c r="E154" s="1"/>
      <c r="F154" s="31">
        <v>432104.55886464741</v>
      </c>
      <c r="G154" s="9"/>
      <c r="H154" s="9">
        <v>-12.236328940480409</v>
      </c>
      <c r="I154" s="10"/>
      <c r="J154" s="30">
        <v>-13850974.610000024</v>
      </c>
      <c r="K154" s="1"/>
      <c r="L154" s="31">
        <v>1800626.699300003</v>
      </c>
      <c r="M154" s="9"/>
      <c r="N154" s="9">
        <v>-13</v>
      </c>
      <c r="O154" s="1"/>
      <c r="P154" s="33">
        <v>-17382299.740000024</v>
      </c>
      <c r="Q154" s="1"/>
      <c r="R154" s="11">
        <v>2232731.2581646503</v>
      </c>
      <c r="S154" s="1"/>
      <c r="T154" s="9">
        <v>-13</v>
      </c>
    </row>
    <row r="155" spans="1:20" x14ac:dyDescent="0.25">
      <c r="A155" s="73">
        <v>335</v>
      </c>
      <c r="B155" s="27" t="s">
        <v>28</v>
      </c>
      <c r="C155" s="1"/>
      <c r="D155" s="30">
        <v>-2711878.67</v>
      </c>
      <c r="E155" s="1"/>
      <c r="F155" s="31">
        <v>331834.39452792518</v>
      </c>
      <c r="G155" s="9"/>
      <c r="H155" s="9">
        <v>-12.236328940480409</v>
      </c>
      <c r="I155" s="10"/>
      <c r="J155" s="30">
        <v>-2608156.3800000045</v>
      </c>
      <c r="K155" s="1"/>
      <c r="L155" s="31">
        <v>339060.32940000057</v>
      </c>
      <c r="M155" s="9"/>
      <c r="N155" s="9">
        <v>-13</v>
      </c>
      <c r="O155" s="1"/>
      <c r="P155" s="33">
        <v>-5320035.0500000045</v>
      </c>
      <c r="Q155" s="1"/>
      <c r="R155" s="11">
        <v>670894.72392792581</v>
      </c>
      <c r="S155" s="1"/>
      <c r="T155" s="9">
        <v>-13</v>
      </c>
    </row>
    <row r="156" spans="1:20" x14ac:dyDescent="0.25">
      <c r="A156" s="73">
        <v>335.1</v>
      </c>
      <c r="B156" s="27" t="s">
        <v>40</v>
      </c>
      <c r="C156" s="1"/>
      <c r="D156" s="30">
        <v>-27538.9</v>
      </c>
      <c r="E156" s="1"/>
      <c r="F156" s="31">
        <v>3369.7503905899589</v>
      </c>
      <c r="G156" s="9"/>
      <c r="H156" s="9">
        <v>-12.236328940480407</v>
      </c>
      <c r="I156" s="10"/>
      <c r="J156" s="30">
        <v>-89896.910000000033</v>
      </c>
      <c r="K156" s="1"/>
      <c r="L156" s="31">
        <v>11686.598300000005</v>
      </c>
      <c r="M156" s="9"/>
      <c r="N156" s="9">
        <v>-13</v>
      </c>
      <c r="O156" s="1"/>
      <c r="P156" s="33">
        <v>-117435.81000000003</v>
      </c>
      <c r="Q156" s="1"/>
      <c r="R156" s="11">
        <v>15056.348690589964</v>
      </c>
      <c r="S156" s="1"/>
      <c r="T156" s="9">
        <v>-13</v>
      </c>
    </row>
    <row r="157" spans="1:20" x14ac:dyDescent="0.25">
      <c r="A157" s="73">
        <v>335.15</v>
      </c>
      <c r="B157" s="27" t="s">
        <v>40</v>
      </c>
      <c r="C157" s="1"/>
      <c r="D157" s="30">
        <v>-147890.66</v>
      </c>
      <c r="E157" s="1"/>
      <c r="F157" s="31">
        <v>18096.387629847482</v>
      </c>
      <c r="G157" s="9"/>
      <c r="H157" s="9">
        <v>-12.236328940480409</v>
      </c>
      <c r="I157" s="10"/>
      <c r="J157" s="30">
        <v>-98817</v>
      </c>
      <c r="K157" s="1"/>
      <c r="L157" s="31">
        <v>12846.21</v>
      </c>
      <c r="M157" s="9"/>
      <c r="N157" s="9">
        <v>-13</v>
      </c>
      <c r="O157" s="1"/>
      <c r="P157" s="33">
        <v>-246707.66</v>
      </c>
      <c r="Q157" s="1"/>
      <c r="R157" s="11">
        <v>30942.597629847482</v>
      </c>
      <c r="S157" s="1"/>
      <c r="T157" s="9">
        <v>-13</v>
      </c>
    </row>
    <row r="158" spans="1:20" x14ac:dyDescent="0.25">
      <c r="A158" s="73">
        <v>335.2</v>
      </c>
      <c r="B158" s="27" t="s">
        <v>41</v>
      </c>
      <c r="C158" s="1"/>
      <c r="D158" s="30">
        <v>-20915.37</v>
      </c>
      <c r="E158" s="1"/>
      <c r="F158" s="31">
        <v>2559.2734723185572</v>
      </c>
      <c r="G158" s="9"/>
      <c r="H158" s="9">
        <v>-12.236328940480409</v>
      </c>
      <c r="I158" s="10"/>
      <c r="J158" s="30">
        <v>-28392.959999999999</v>
      </c>
      <c r="K158" s="1"/>
      <c r="L158" s="31">
        <v>3691.0847999999996</v>
      </c>
      <c r="M158" s="9"/>
      <c r="N158" s="9">
        <v>-13</v>
      </c>
      <c r="O158" s="1"/>
      <c r="P158" s="33">
        <v>-49308.33</v>
      </c>
      <c r="Q158" s="1"/>
      <c r="R158" s="11">
        <v>6250.3582723185573</v>
      </c>
      <c r="S158" s="1"/>
      <c r="T158" s="9">
        <v>-13</v>
      </c>
    </row>
    <row r="159" spans="1:20" x14ac:dyDescent="0.25">
      <c r="A159" s="73">
        <v>336</v>
      </c>
      <c r="B159" s="27" t="s">
        <v>31</v>
      </c>
      <c r="C159" s="1"/>
      <c r="D159" s="34">
        <v>-387653.74</v>
      </c>
      <c r="E159" s="1"/>
      <c r="F159" s="35">
        <v>47434.586776474673</v>
      </c>
      <c r="G159" s="9"/>
      <c r="H159" s="9">
        <v>-12.236328940480409</v>
      </c>
      <c r="I159" s="10"/>
      <c r="J159" s="34">
        <v>-1283358.8400000005</v>
      </c>
      <c r="K159" s="1"/>
      <c r="L159" s="35">
        <v>166836.64920000007</v>
      </c>
      <c r="M159" s="9"/>
      <c r="N159" s="9">
        <v>-13</v>
      </c>
      <c r="O159" s="1"/>
      <c r="P159" s="36">
        <v>-1671012.5800000005</v>
      </c>
      <c r="Q159" s="1"/>
      <c r="R159" s="37">
        <v>214271.23597647474</v>
      </c>
      <c r="S159" s="1"/>
      <c r="T159" s="9">
        <v>-13</v>
      </c>
    </row>
    <row r="160" spans="1:20" x14ac:dyDescent="0.25">
      <c r="A160" s="73"/>
      <c r="B160" s="27"/>
      <c r="C160" s="1"/>
      <c r="D160" s="40"/>
      <c r="E160" s="1"/>
      <c r="F160" s="41"/>
      <c r="G160" s="9"/>
      <c r="H160" s="9"/>
      <c r="I160" s="10"/>
      <c r="J160" s="40"/>
      <c r="K160" s="1"/>
      <c r="L160" s="9"/>
      <c r="M160" s="9"/>
      <c r="N160" s="44"/>
      <c r="O160" s="1"/>
      <c r="P160" s="45"/>
      <c r="Q160" s="1"/>
      <c r="R160" s="46"/>
      <c r="S160" s="1"/>
      <c r="T160" s="9"/>
    </row>
    <row r="161" spans="1:20" x14ac:dyDescent="0.25">
      <c r="A161" s="73"/>
      <c r="B161" s="27" t="s">
        <v>61</v>
      </c>
      <c r="C161" s="1"/>
      <c r="D161" s="8">
        <f>SUBTOTAL(9,D145:D159)</f>
        <v>-78601098.800000012</v>
      </c>
      <c r="E161" s="1"/>
      <c r="F161" s="8">
        <f>SUBTOTAL(9,F145:F159)</f>
        <v>9617889</v>
      </c>
      <c r="G161" s="8"/>
      <c r="H161" s="9">
        <f t="shared" ref="H161" si="21">F161/D161*100</f>
        <v>-12.236328940480409</v>
      </c>
      <c r="I161" s="11"/>
      <c r="J161" s="8">
        <f>SUBTOTAL(9,J145:J160)</f>
        <v>-63705840.210000008</v>
      </c>
      <c r="K161" s="1"/>
      <c r="L161" s="22">
        <f>SUBTOTAL(9,L145:L160)</f>
        <v>8281759.2273000022</v>
      </c>
      <c r="M161" s="1"/>
      <c r="N161" s="9">
        <f>L161/J161*100</f>
        <v>-13</v>
      </c>
      <c r="O161" s="1"/>
      <c r="P161" s="33">
        <f>SUBTOTAL(9,P145:P160)</f>
        <v>-142306939.01000005</v>
      </c>
      <c r="Q161" s="1"/>
      <c r="R161" s="8">
        <f>SUBTOTAL(9,R145:R160)</f>
        <v>17899648.227300007</v>
      </c>
      <c r="S161" s="1"/>
      <c r="T161" s="17">
        <f t="shared" ref="T161" si="22">ROUND(R161/P161*100,0)</f>
        <v>-13</v>
      </c>
    </row>
    <row r="162" spans="1:20" x14ac:dyDescent="0.25">
      <c r="A162" s="76"/>
    </row>
    <row r="163" spans="1:20" x14ac:dyDescent="0.25">
      <c r="A163" s="73"/>
      <c r="B163" s="48" t="s">
        <v>23</v>
      </c>
      <c r="C163" s="1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x14ac:dyDescent="0.25">
      <c r="A164" s="73">
        <v>331</v>
      </c>
      <c r="B164" s="27" t="s">
        <v>25</v>
      </c>
      <c r="C164" s="1"/>
      <c r="D164" s="30">
        <v>-15571806.369999999</v>
      </c>
      <c r="E164" s="1"/>
      <c r="F164" s="31">
        <v>4569908.3625676334</v>
      </c>
      <c r="G164" s="9"/>
      <c r="H164" s="9">
        <v>-29.347323322564751</v>
      </c>
      <c r="I164" s="10"/>
      <c r="J164" s="30">
        <v>-5915953.48000002</v>
      </c>
      <c r="K164" s="1"/>
      <c r="L164" s="31">
        <v>769073.95240000263</v>
      </c>
      <c r="M164" s="9"/>
      <c r="N164" s="9">
        <v>-13</v>
      </c>
      <c r="O164" s="1"/>
      <c r="P164" s="33">
        <v>-21487759.85000002</v>
      </c>
      <c r="Q164" s="1"/>
      <c r="R164" s="11">
        <v>5338982.314967636</v>
      </c>
      <c r="S164" s="1"/>
      <c r="T164" s="9">
        <v>-25</v>
      </c>
    </row>
    <row r="165" spans="1:20" x14ac:dyDescent="0.25">
      <c r="A165" s="73">
        <v>331.1</v>
      </c>
      <c r="B165" s="27" t="s">
        <v>34</v>
      </c>
      <c r="C165" s="1"/>
      <c r="D165" s="30">
        <v>-299580.09999999998</v>
      </c>
      <c r="E165" s="1"/>
      <c r="F165" s="31">
        <v>87918.740557062803</v>
      </c>
      <c r="G165" s="9"/>
      <c r="H165" s="9">
        <v>-29.347323322564755</v>
      </c>
      <c r="I165" s="10"/>
      <c r="J165" s="30">
        <v>-790540.96999999962</v>
      </c>
      <c r="K165" s="1"/>
      <c r="L165" s="31">
        <v>102770.32609999996</v>
      </c>
      <c r="M165" s="9"/>
      <c r="N165" s="9">
        <v>-13</v>
      </c>
      <c r="O165" s="1"/>
      <c r="P165" s="33">
        <v>-1090121.0699999996</v>
      </c>
      <c r="Q165" s="1"/>
      <c r="R165" s="11">
        <v>190689.06665706277</v>
      </c>
      <c r="S165" s="1"/>
      <c r="T165" s="9">
        <v>-17</v>
      </c>
    </row>
    <row r="166" spans="1:20" x14ac:dyDescent="0.25">
      <c r="A166" s="73">
        <v>331.2</v>
      </c>
      <c r="B166" s="27" t="s">
        <v>35</v>
      </c>
      <c r="C166" s="1"/>
      <c r="D166" s="30">
        <v>-423641.8</v>
      </c>
      <c r="E166" s="1"/>
      <c r="F166" s="31">
        <v>124327.52877553314</v>
      </c>
      <c r="G166" s="9"/>
      <c r="H166" s="9">
        <v>-29.347323322564755</v>
      </c>
      <c r="I166" s="10"/>
      <c r="J166" s="30">
        <v>-1908667.7099999997</v>
      </c>
      <c r="K166" s="1"/>
      <c r="L166" s="31">
        <v>248126.80229999998</v>
      </c>
      <c r="M166" s="9"/>
      <c r="N166" s="9">
        <v>-13</v>
      </c>
      <c r="O166" s="1"/>
      <c r="P166" s="33">
        <v>-2332309.5099999998</v>
      </c>
      <c r="Q166" s="1"/>
      <c r="R166" s="11">
        <v>372454.33107553312</v>
      </c>
      <c r="S166" s="1"/>
      <c r="T166" s="9">
        <v>-16</v>
      </c>
    </row>
    <row r="167" spans="1:20" x14ac:dyDescent="0.25">
      <c r="A167" s="73">
        <v>331.26</v>
      </c>
      <c r="B167" s="27" t="s">
        <v>36</v>
      </c>
      <c r="C167" s="1"/>
      <c r="D167" s="30">
        <v>-852.48</v>
      </c>
      <c r="E167" s="1"/>
      <c r="F167" s="31">
        <v>250.1800618602</v>
      </c>
      <c r="G167" s="9"/>
      <c r="H167" s="9">
        <v>-29.347323322564751</v>
      </c>
      <c r="I167" s="10"/>
      <c r="J167" s="30">
        <v>-12753.079999999998</v>
      </c>
      <c r="K167" s="1"/>
      <c r="L167" s="31">
        <v>1657.9003999999998</v>
      </c>
      <c r="M167" s="9"/>
      <c r="N167" s="9">
        <v>-13</v>
      </c>
      <c r="O167" s="1"/>
      <c r="P167" s="33">
        <v>-13605.559999999998</v>
      </c>
      <c r="Q167" s="1"/>
      <c r="R167" s="11">
        <v>1908.0804618601996</v>
      </c>
      <c r="S167" s="1"/>
      <c r="T167" s="9">
        <v>-14</v>
      </c>
    </row>
    <row r="168" spans="1:20" x14ac:dyDescent="0.25">
      <c r="A168" s="73">
        <v>332</v>
      </c>
      <c r="B168" s="27" t="s">
        <v>30</v>
      </c>
      <c r="C168" s="1"/>
      <c r="D168" s="30">
        <v>-19940514.06000001</v>
      </c>
      <c r="E168" s="1"/>
      <c r="F168" s="31">
        <v>5852007.133369687</v>
      </c>
      <c r="G168" s="9"/>
      <c r="H168" s="9">
        <v>-29.347323322564755</v>
      </c>
      <c r="I168" s="10"/>
      <c r="J168" s="30">
        <v>-12659803.849999977</v>
      </c>
      <c r="K168" s="1"/>
      <c r="L168" s="31">
        <v>1645774.5004999971</v>
      </c>
      <c r="M168" s="9"/>
      <c r="N168" s="9">
        <v>-13</v>
      </c>
      <c r="O168" s="1"/>
      <c r="P168" s="33">
        <v>-32600317.909999989</v>
      </c>
      <c r="Q168" s="1"/>
      <c r="R168" s="11">
        <v>7497781.6338696843</v>
      </c>
      <c r="S168" s="1"/>
      <c r="T168" s="9">
        <v>-23</v>
      </c>
    </row>
    <row r="169" spans="1:20" x14ac:dyDescent="0.25">
      <c r="A169" s="73">
        <v>332.1</v>
      </c>
      <c r="B169" s="27" t="s">
        <v>37</v>
      </c>
      <c r="C169" s="1"/>
      <c r="D169" s="30">
        <v>-898288.85999999987</v>
      </c>
      <c r="E169" s="1"/>
      <c r="F169" s="31">
        <v>263623.736114781</v>
      </c>
      <c r="G169" s="9"/>
      <c r="H169" s="9">
        <v>-29.347323322564751</v>
      </c>
      <c r="I169" s="10"/>
      <c r="J169" s="30">
        <v>-1434936.5100000016</v>
      </c>
      <c r="K169" s="1"/>
      <c r="L169" s="31">
        <v>186541.7463000002</v>
      </c>
      <c r="M169" s="9"/>
      <c r="N169" s="9">
        <v>-13</v>
      </c>
      <c r="O169" s="1"/>
      <c r="P169" s="33">
        <v>-2333225.3700000015</v>
      </c>
      <c r="Q169" s="1"/>
      <c r="R169" s="11">
        <v>450165.48241478123</v>
      </c>
      <c r="S169" s="1"/>
      <c r="T169" s="9">
        <v>-19</v>
      </c>
    </row>
    <row r="170" spans="1:20" x14ac:dyDescent="0.25">
      <c r="A170" s="73">
        <v>332.15</v>
      </c>
      <c r="B170" s="27" t="s">
        <v>37</v>
      </c>
      <c r="C170" s="1"/>
      <c r="D170" s="30">
        <v>-417295.28</v>
      </c>
      <c r="E170" s="1"/>
      <c r="F170" s="31">
        <v>122464.99503140191</v>
      </c>
      <c r="G170" s="9"/>
      <c r="H170" s="9">
        <v>-29.347323322564755</v>
      </c>
      <c r="I170" s="10"/>
      <c r="J170" s="30">
        <v>-538883.46999999986</v>
      </c>
      <c r="K170" s="1"/>
      <c r="L170" s="31">
        <v>70054.851099999985</v>
      </c>
      <c r="M170" s="9"/>
      <c r="N170" s="9">
        <v>-13</v>
      </c>
      <c r="O170" s="1"/>
      <c r="P170" s="33">
        <v>-956178.74999999988</v>
      </c>
      <c r="Q170" s="1"/>
      <c r="R170" s="11">
        <v>192519.84613140189</v>
      </c>
      <c r="S170" s="1"/>
      <c r="T170" s="9">
        <v>-20</v>
      </c>
    </row>
    <row r="171" spans="1:20" x14ac:dyDescent="0.25">
      <c r="A171" s="73">
        <v>332.2</v>
      </c>
      <c r="B171" s="27" t="s">
        <v>38</v>
      </c>
      <c r="C171" s="1"/>
      <c r="D171" s="30">
        <v>-13971.849999999999</v>
      </c>
      <c r="E171" s="1"/>
      <c r="F171" s="31">
        <v>4100.363993643763</v>
      </c>
      <c r="G171" s="9"/>
      <c r="H171" s="9">
        <v>-29.347323322564755</v>
      </c>
      <c r="I171" s="10"/>
      <c r="J171" s="30">
        <v>-53097.069999999978</v>
      </c>
      <c r="K171" s="1"/>
      <c r="L171" s="31">
        <v>6902.6190999999972</v>
      </c>
      <c r="M171" s="9"/>
      <c r="N171" s="9">
        <v>-13</v>
      </c>
      <c r="O171" s="1"/>
      <c r="P171" s="33">
        <v>-67068.919999999984</v>
      </c>
      <c r="Q171" s="1"/>
      <c r="R171" s="11">
        <v>11002.983093643761</v>
      </c>
      <c r="S171" s="1"/>
      <c r="T171" s="9">
        <v>-16</v>
      </c>
    </row>
    <row r="172" spans="1:20" x14ac:dyDescent="0.25">
      <c r="A172" s="73">
        <v>333</v>
      </c>
      <c r="B172" s="27" t="s">
        <v>39</v>
      </c>
      <c r="C172" s="1"/>
      <c r="D172" s="30">
        <v>-39951586.780000001</v>
      </c>
      <c r="E172" s="1"/>
      <c r="F172" s="31">
        <v>11724721.344821637</v>
      </c>
      <c r="G172" s="9"/>
      <c r="H172" s="9">
        <v>-29.347323322564755</v>
      </c>
      <c r="I172" s="10"/>
      <c r="J172" s="30">
        <v>-48870743.42999994</v>
      </c>
      <c r="K172" s="1"/>
      <c r="L172" s="31">
        <v>6353196.6458999924</v>
      </c>
      <c r="M172" s="9"/>
      <c r="N172" s="9">
        <v>-13</v>
      </c>
      <c r="O172" s="1"/>
      <c r="P172" s="33">
        <v>-88822330.209999949</v>
      </c>
      <c r="Q172" s="1"/>
      <c r="R172" s="11">
        <v>18077917.990721628</v>
      </c>
      <c r="S172" s="1"/>
      <c r="T172" s="9">
        <v>-20</v>
      </c>
    </row>
    <row r="173" spans="1:20" x14ac:dyDescent="0.25">
      <c r="A173" s="73">
        <v>334</v>
      </c>
      <c r="B173" s="27" t="s">
        <v>27</v>
      </c>
      <c r="C173" s="1"/>
      <c r="D173" s="30">
        <v>-1216486.8799999999</v>
      </c>
      <c r="E173" s="1"/>
      <c r="F173" s="31">
        <v>357006.33785018028</v>
      </c>
      <c r="G173" s="9"/>
      <c r="H173" s="9">
        <v>-29.347323322564755</v>
      </c>
      <c r="I173" s="10"/>
      <c r="J173" s="30">
        <v>-18399274.20999999</v>
      </c>
      <c r="K173" s="1"/>
      <c r="L173" s="31">
        <v>2391905.6472999989</v>
      </c>
      <c r="M173" s="9"/>
      <c r="N173" s="9">
        <v>-13</v>
      </c>
      <c r="O173" s="1"/>
      <c r="P173" s="33">
        <v>-19615761.089999989</v>
      </c>
      <c r="Q173" s="1"/>
      <c r="R173" s="11">
        <v>2748911.9851501794</v>
      </c>
      <c r="S173" s="1"/>
      <c r="T173" s="9">
        <v>-14</v>
      </c>
    </row>
    <row r="174" spans="1:20" x14ac:dyDescent="0.25">
      <c r="A174" s="73">
        <v>335</v>
      </c>
      <c r="B174" s="27" t="s">
        <v>28</v>
      </c>
      <c r="C174" s="1"/>
      <c r="D174" s="30">
        <v>-1248741.93</v>
      </c>
      <c r="E174" s="1"/>
      <c r="F174" s="31">
        <v>366472.33166153519</v>
      </c>
      <c r="G174" s="9"/>
      <c r="H174" s="9">
        <v>-29.347323322564751</v>
      </c>
      <c r="I174" s="10"/>
      <c r="J174" s="30">
        <v>-2104570.3999999994</v>
      </c>
      <c r="K174" s="1"/>
      <c r="L174" s="31">
        <v>273594.15199999994</v>
      </c>
      <c r="M174" s="9"/>
      <c r="N174" s="9">
        <v>-13</v>
      </c>
      <c r="O174" s="1"/>
      <c r="P174" s="33">
        <v>-3353312.3299999991</v>
      </c>
      <c r="Q174" s="1"/>
      <c r="R174" s="11">
        <v>640066.4836615352</v>
      </c>
      <c r="S174" s="1"/>
      <c r="T174" s="9">
        <v>-19</v>
      </c>
    </row>
    <row r="175" spans="1:20" x14ac:dyDescent="0.25">
      <c r="A175" s="73">
        <v>335.1</v>
      </c>
      <c r="B175" s="27" t="s">
        <v>40</v>
      </c>
      <c r="C175" s="1"/>
      <c r="D175" s="30">
        <v>-15885.99</v>
      </c>
      <c r="E175" s="1"/>
      <c r="F175" s="31">
        <v>4662.1128482903041</v>
      </c>
      <c r="G175" s="9"/>
      <c r="H175" s="9">
        <v>-29.347323322564751</v>
      </c>
      <c r="I175" s="10"/>
      <c r="J175" s="30">
        <v>-340094.03000000009</v>
      </c>
      <c r="K175" s="1"/>
      <c r="L175" s="31">
        <v>44212.223900000012</v>
      </c>
      <c r="M175" s="9"/>
      <c r="N175" s="9">
        <v>-13</v>
      </c>
      <c r="O175" s="1"/>
      <c r="P175" s="33">
        <v>-355980.02000000008</v>
      </c>
      <c r="Q175" s="1"/>
      <c r="R175" s="11">
        <v>48874.336748290312</v>
      </c>
      <c r="S175" s="1"/>
      <c r="T175" s="9">
        <v>-14</v>
      </c>
    </row>
    <row r="176" spans="1:20" x14ac:dyDescent="0.25">
      <c r="A176" s="73">
        <v>335.15</v>
      </c>
      <c r="B176" s="27" t="s">
        <v>40</v>
      </c>
      <c r="C176" s="1"/>
      <c r="D176" s="30">
        <v>-209630.02999999997</v>
      </c>
      <c r="E176" s="1"/>
      <c r="F176" s="31">
        <v>61520.802685289476</v>
      </c>
      <c r="G176" s="9"/>
      <c r="H176" s="9">
        <v>-29.347323322564751</v>
      </c>
      <c r="I176" s="10"/>
      <c r="J176" s="30">
        <v>-368999.81999999995</v>
      </c>
      <c r="K176" s="1"/>
      <c r="L176" s="31">
        <v>47969.976599999995</v>
      </c>
      <c r="M176" s="9"/>
      <c r="N176" s="9">
        <v>-13</v>
      </c>
      <c r="O176" s="1"/>
      <c r="P176" s="33">
        <v>-578629.84999999986</v>
      </c>
      <c r="Q176" s="1"/>
      <c r="R176" s="11">
        <v>109490.77928528946</v>
      </c>
      <c r="S176" s="1"/>
      <c r="T176" s="9">
        <v>-19</v>
      </c>
    </row>
    <row r="177" spans="1:20" x14ac:dyDescent="0.25">
      <c r="A177" s="73">
        <v>335.2</v>
      </c>
      <c r="B177" s="27" t="s">
        <v>41</v>
      </c>
      <c r="C177" s="1"/>
      <c r="D177" s="30">
        <v>-11497.05</v>
      </c>
      <c r="E177" s="1"/>
      <c r="F177" s="31">
        <v>3374.076436056931</v>
      </c>
      <c r="G177" s="9"/>
      <c r="H177" s="9">
        <v>-29.347323322564755</v>
      </c>
      <c r="I177" s="10"/>
      <c r="J177" s="30">
        <v>-33891.270000000004</v>
      </c>
      <c r="K177" s="1"/>
      <c r="L177" s="31">
        <v>4405.8651000000009</v>
      </c>
      <c r="M177" s="9"/>
      <c r="N177" s="9">
        <v>-13</v>
      </c>
      <c r="O177" s="1"/>
      <c r="P177" s="33">
        <v>-45388.320000000007</v>
      </c>
      <c r="Q177" s="1"/>
      <c r="R177" s="11">
        <v>7779.9415360569319</v>
      </c>
      <c r="S177" s="1"/>
      <c r="T177" s="9">
        <v>-17</v>
      </c>
    </row>
    <row r="178" spans="1:20" x14ac:dyDescent="0.25">
      <c r="A178" s="73">
        <v>336</v>
      </c>
      <c r="B178" s="27" t="s">
        <v>31</v>
      </c>
      <c r="C178" s="1"/>
      <c r="D178" s="34">
        <v>-33171.519999999997</v>
      </c>
      <c r="E178" s="1"/>
      <c r="F178" s="35">
        <v>9734.9532254092319</v>
      </c>
      <c r="G178" s="9"/>
      <c r="H178" s="9">
        <v>-29.347323322564755</v>
      </c>
      <c r="I178" s="10"/>
      <c r="J178" s="34">
        <v>-226578.11000000007</v>
      </c>
      <c r="K178" s="1"/>
      <c r="L178" s="35">
        <v>29455.154300000009</v>
      </c>
      <c r="M178" s="9"/>
      <c r="N178" s="9">
        <v>-13</v>
      </c>
      <c r="O178" s="1"/>
      <c r="P178" s="36">
        <v>-259749.63000000006</v>
      </c>
      <c r="Q178" s="1"/>
      <c r="R178" s="37">
        <v>39190.107525409243</v>
      </c>
      <c r="S178" s="1"/>
      <c r="T178" s="9">
        <v>-15</v>
      </c>
    </row>
    <row r="179" spans="1:20" x14ac:dyDescent="0.25">
      <c r="A179" s="73"/>
      <c r="B179" s="27"/>
      <c r="C179" s="1"/>
      <c r="D179" s="40"/>
      <c r="E179" s="1"/>
      <c r="F179" s="41"/>
      <c r="G179" s="9"/>
      <c r="H179" s="9"/>
      <c r="I179" s="10"/>
      <c r="J179" s="40"/>
      <c r="K179" s="1"/>
      <c r="L179" s="9"/>
      <c r="M179" s="9"/>
      <c r="N179" s="44"/>
      <c r="O179" s="1"/>
      <c r="P179" s="45"/>
      <c r="Q179" s="1"/>
      <c r="R179" s="46"/>
      <c r="S179" s="1"/>
      <c r="T179" s="9"/>
    </row>
    <row r="180" spans="1:20" x14ac:dyDescent="0.25">
      <c r="A180" s="73"/>
      <c r="B180" s="27" t="s">
        <v>62</v>
      </c>
      <c r="C180" s="1"/>
      <c r="D180" s="12">
        <f>SUBTOTAL(9,D164:D178)</f>
        <v>-80252950.980000004</v>
      </c>
      <c r="E180" s="1"/>
      <c r="F180" s="12">
        <f>SUBTOTAL(9,F164:F178)</f>
        <v>23552092.999999996</v>
      </c>
      <c r="G180" s="8"/>
      <c r="H180" s="9">
        <f t="shared" ref="H180" si="23">F180/D180*100</f>
        <v>-29.347323322564751</v>
      </c>
      <c r="I180" s="11"/>
      <c r="J180" s="12">
        <f>SUBTOTAL(9,J164:J179)</f>
        <v>-93658787.409999922</v>
      </c>
      <c r="K180" s="1"/>
      <c r="L180" s="52">
        <f>SUBTOTAL(9,L164:L179)</f>
        <v>12175642.363299992</v>
      </c>
      <c r="M180" s="1"/>
      <c r="N180" s="9">
        <f>L180/J180*100</f>
        <v>-13.000000000000004</v>
      </c>
      <c r="O180" s="1"/>
      <c r="P180" s="36">
        <f>SUBTOTAL(9,P164:P179)</f>
        <v>-173911738.38999996</v>
      </c>
      <c r="Q180" s="1"/>
      <c r="R180" s="12">
        <f>SUBTOTAL(9,R164:R179)</f>
        <v>35727735.363299981</v>
      </c>
      <c r="S180" s="1"/>
      <c r="T180" s="17">
        <f t="shared" ref="T180" si="24">ROUND(R180/P180*100,0)</f>
        <v>-21</v>
      </c>
    </row>
    <row r="181" spans="1:20" x14ac:dyDescent="0.25">
      <c r="A181" s="73"/>
      <c r="B181" s="38"/>
      <c r="C181" s="1"/>
      <c r="D181" s="8"/>
      <c r="E181" s="1"/>
      <c r="F181" s="8"/>
      <c r="G181" s="8"/>
      <c r="H181" s="9"/>
      <c r="I181" s="11"/>
      <c r="J181" s="8"/>
      <c r="K181" s="1"/>
      <c r="L181" s="22"/>
      <c r="M181" s="1"/>
      <c r="N181" s="8"/>
      <c r="O181" s="1"/>
      <c r="P181" s="33"/>
      <c r="Q181" s="1"/>
      <c r="R181" s="8"/>
      <c r="S181" s="1"/>
      <c r="T181" s="9"/>
    </row>
    <row r="182" spans="1:20" x14ac:dyDescent="0.25">
      <c r="A182" s="77" t="s">
        <v>50</v>
      </c>
      <c r="D182" s="30">
        <f>SUBTOTAL(9,D68:D181)</f>
        <v>-400742456.10000002</v>
      </c>
      <c r="F182" s="31">
        <f>SUBTOTAL(9,F68:F181)</f>
        <v>37827171.000000015</v>
      </c>
      <c r="H182" s="9">
        <f t="shared" ref="H182" si="25">F182/D182*100</f>
        <v>-9.4392721370557116</v>
      </c>
      <c r="I182" s="11"/>
      <c r="J182" s="30">
        <f>SUBTOTAL(9,J68:J181)</f>
        <v>-246860902.44999996</v>
      </c>
      <c r="K182" s="1"/>
      <c r="L182" s="30">
        <f>SUBTOTAL(9,L68:L181)</f>
        <v>32091917.318499994</v>
      </c>
      <c r="M182" s="1"/>
      <c r="N182" s="9">
        <f>L182/J182*100</f>
        <v>-13</v>
      </c>
      <c r="O182" s="1"/>
      <c r="P182" s="30">
        <f>SUBTOTAL(9,P68:P181)</f>
        <v>-647603358.55000007</v>
      </c>
      <c r="Q182" s="1"/>
      <c r="R182" s="30">
        <f>SUBTOTAL(9,R68:R181)</f>
        <v>69919088.318499982</v>
      </c>
      <c r="S182" s="1"/>
      <c r="T182" s="17">
        <f t="shared" ref="T182" si="26">ROUND(R182/P182*100,0)</f>
        <v>-11</v>
      </c>
    </row>
    <row r="183" spans="1:20" x14ac:dyDescent="0.25">
      <c r="A183" s="78"/>
    </row>
    <row r="184" spans="1:20" x14ac:dyDescent="0.25">
      <c r="A184" s="78" t="s">
        <v>51</v>
      </c>
      <c r="K184" s="53"/>
    </row>
    <row r="185" spans="1:20" x14ac:dyDescent="0.25">
      <c r="A185" s="76"/>
    </row>
    <row r="186" spans="1:20" x14ac:dyDescent="0.25">
      <c r="A186" s="73"/>
      <c r="B186" s="48" t="s">
        <v>11</v>
      </c>
      <c r="C186" s="1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x14ac:dyDescent="0.25">
      <c r="A187" s="73">
        <v>341</v>
      </c>
      <c r="B187" s="27" t="s">
        <v>25</v>
      </c>
      <c r="C187" s="1"/>
      <c r="D187" s="30">
        <v>-8985.25</v>
      </c>
      <c r="E187" s="1"/>
      <c r="F187" s="31">
        <v>109.50708335141563</v>
      </c>
      <c r="G187" s="9"/>
      <c r="H187" s="9">
        <v>-1.2187427545300979</v>
      </c>
      <c r="I187" s="10"/>
      <c r="J187" s="30">
        <v>-43.55</v>
      </c>
      <c r="K187" s="1"/>
      <c r="L187" s="31">
        <v>0.4355</v>
      </c>
      <c r="M187" s="9"/>
      <c r="N187" s="9">
        <v>-1</v>
      </c>
      <c r="O187" s="1"/>
      <c r="P187" s="33">
        <v>-9028.7999999999993</v>
      </c>
      <c r="Q187" s="1"/>
      <c r="R187" s="11">
        <v>109.94258335141564</v>
      </c>
      <c r="S187" s="1"/>
      <c r="T187" s="9">
        <v>-1</v>
      </c>
    </row>
    <row r="188" spans="1:20" x14ac:dyDescent="0.25">
      <c r="A188" s="73">
        <v>342</v>
      </c>
      <c r="B188" s="27" t="s">
        <v>43</v>
      </c>
      <c r="C188" s="1"/>
      <c r="D188" s="30">
        <v>-80952.399999999994</v>
      </c>
      <c r="E188" s="1"/>
      <c r="F188" s="31">
        <v>986.60150961822296</v>
      </c>
      <c r="G188" s="9"/>
      <c r="H188" s="9">
        <v>-1.2187427545300979</v>
      </c>
      <c r="I188" s="10"/>
      <c r="J188" s="30">
        <v>-8279.7900000000009</v>
      </c>
      <c r="K188" s="1"/>
      <c r="L188" s="31">
        <v>82.797900000000013</v>
      </c>
      <c r="M188" s="9"/>
      <c r="N188" s="9">
        <v>-1</v>
      </c>
      <c r="O188" s="1"/>
      <c r="P188" s="33">
        <v>-89232.19</v>
      </c>
      <c r="Q188" s="1"/>
      <c r="R188" s="11">
        <v>1069.399409618223</v>
      </c>
      <c r="S188" s="1"/>
      <c r="T188" s="9">
        <v>-1</v>
      </c>
    </row>
    <row r="189" spans="1:20" x14ac:dyDescent="0.25">
      <c r="A189" s="73">
        <v>343</v>
      </c>
      <c r="B189" s="27" t="s">
        <v>44</v>
      </c>
      <c r="C189" s="1"/>
      <c r="D189" s="30">
        <v>-7871723.8399999999</v>
      </c>
      <c r="E189" s="1"/>
      <c r="F189" s="31">
        <v>95936.063956618411</v>
      </c>
      <c r="G189" s="9"/>
      <c r="H189" s="9">
        <v>-1.2187427545300979</v>
      </c>
      <c r="I189" s="10"/>
      <c r="J189" s="30">
        <v>-798360.54</v>
      </c>
      <c r="K189" s="1"/>
      <c r="L189" s="31">
        <v>7983.6054000000004</v>
      </c>
      <c r="M189" s="9"/>
      <c r="N189" s="9">
        <v>-1</v>
      </c>
      <c r="O189" s="1"/>
      <c r="P189" s="33">
        <v>-8670084.379999999</v>
      </c>
      <c r="Q189" s="1"/>
      <c r="R189" s="11">
        <v>103919.66935661841</v>
      </c>
      <c r="S189" s="1"/>
      <c r="T189" s="9">
        <v>-1</v>
      </c>
    </row>
    <row r="190" spans="1:20" x14ac:dyDescent="0.25">
      <c r="A190" s="73">
        <v>344</v>
      </c>
      <c r="B190" s="27" t="s">
        <v>45</v>
      </c>
      <c r="C190" s="1"/>
      <c r="D190" s="30">
        <v>-208419.33000000002</v>
      </c>
      <c r="E190" s="1"/>
      <c r="F190" s="31">
        <v>2540.0954834151748</v>
      </c>
      <c r="G190" s="9"/>
      <c r="H190" s="9">
        <v>-1.2187427545300979</v>
      </c>
      <c r="I190" s="10"/>
      <c r="J190" s="30">
        <v>-25841.599999999999</v>
      </c>
      <c r="K190" s="1"/>
      <c r="L190" s="31">
        <v>258.416</v>
      </c>
      <c r="M190" s="9"/>
      <c r="N190" s="9">
        <v>-1</v>
      </c>
      <c r="O190" s="1"/>
      <c r="P190" s="33">
        <v>-234260.93000000002</v>
      </c>
      <c r="Q190" s="1"/>
      <c r="R190" s="11">
        <v>2798.511483415175</v>
      </c>
      <c r="S190" s="1"/>
      <c r="T190" s="9">
        <v>-1</v>
      </c>
    </row>
    <row r="191" spans="1:20" x14ac:dyDescent="0.25">
      <c r="A191" s="73">
        <v>345</v>
      </c>
      <c r="B191" s="27" t="s">
        <v>27</v>
      </c>
      <c r="C191" s="1"/>
      <c r="D191" s="34">
        <v>-444698.6</v>
      </c>
      <c r="E191" s="1"/>
      <c r="F191" s="35">
        <v>5419.7319669967819</v>
      </c>
      <c r="G191" s="9"/>
      <c r="H191" s="9">
        <v>-1.2187427545300979</v>
      </c>
      <c r="I191" s="10"/>
      <c r="J191" s="34">
        <v>-93824.039999999979</v>
      </c>
      <c r="K191" s="1"/>
      <c r="L191" s="35">
        <v>938.24039999999979</v>
      </c>
      <c r="M191" s="9"/>
      <c r="N191" s="9">
        <v>-1</v>
      </c>
      <c r="O191" s="1"/>
      <c r="P191" s="36">
        <v>-538522.6399999999</v>
      </c>
      <c r="Q191" s="1"/>
      <c r="R191" s="37">
        <v>6357.9723669967816</v>
      </c>
      <c r="S191" s="1"/>
      <c r="T191" s="9">
        <v>-1</v>
      </c>
    </row>
    <row r="192" spans="1:20" x14ac:dyDescent="0.25">
      <c r="A192" s="73"/>
      <c r="B192" s="27"/>
      <c r="C192" s="1"/>
      <c r="D192" s="40"/>
      <c r="E192" s="1"/>
      <c r="F192" s="41"/>
      <c r="G192" s="9"/>
      <c r="H192" s="9"/>
      <c r="I192" s="10"/>
      <c r="J192" s="40"/>
      <c r="K192" s="1"/>
      <c r="L192" s="9"/>
      <c r="M192" s="9"/>
      <c r="N192" s="44"/>
      <c r="O192" s="1"/>
      <c r="P192" s="45"/>
      <c r="Q192" s="1"/>
      <c r="R192" s="46"/>
      <c r="S192" s="1"/>
      <c r="T192" s="9"/>
    </row>
    <row r="193" spans="1:20" x14ac:dyDescent="0.25">
      <c r="A193" s="73"/>
      <c r="B193" s="27" t="s">
        <v>54</v>
      </c>
      <c r="C193" s="1"/>
      <c r="D193" s="8">
        <f>SUBTOTAL(9,D187:D191)</f>
        <v>-8614779.4199999999</v>
      </c>
      <c r="E193" s="1"/>
      <c r="F193" s="8">
        <f>SUBTOTAL(9,F187:F191)</f>
        <v>104992.00000000001</v>
      </c>
      <c r="G193" s="8"/>
      <c r="H193" s="9">
        <f t="shared" ref="H193" si="27">F193/D193*100</f>
        <v>-1.2187427545300982</v>
      </c>
      <c r="I193" s="11"/>
      <c r="J193" s="8">
        <f>SUBTOTAL(9,J187:J191)</f>
        <v>-926349.52</v>
      </c>
      <c r="K193" s="1"/>
      <c r="L193" s="8">
        <f>SUBTOTAL(9,L187:L191)</f>
        <v>9263.4952000000012</v>
      </c>
      <c r="M193" s="1"/>
      <c r="N193" s="9">
        <f>L193/J193*100</f>
        <v>-1.0000000000000002</v>
      </c>
      <c r="O193" s="1"/>
      <c r="P193" s="8">
        <f>SUBTOTAL(9,P187:P191)</f>
        <v>-9541128.9399999995</v>
      </c>
      <c r="Q193" s="1"/>
      <c r="R193" s="8">
        <f>SUBTOTAL(9,R187:R191)</f>
        <v>114255.4952</v>
      </c>
      <c r="S193" s="1"/>
      <c r="T193" s="17">
        <f t="shared" ref="T193" si="28">ROUND(R193/P193*100,0)</f>
        <v>-1</v>
      </c>
    </row>
    <row r="194" spans="1:20" x14ac:dyDescent="0.25">
      <c r="A194" s="76"/>
    </row>
    <row r="195" spans="1:20" s="55" customFormat="1" ht="16.5" customHeight="1" x14ac:dyDescent="0.25">
      <c r="A195" s="79"/>
      <c r="B195" s="56" t="s">
        <v>18</v>
      </c>
      <c r="C195" s="1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</row>
    <row r="196" spans="1:20" s="55" customFormat="1" x14ac:dyDescent="0.25">
      <c r="A196" s="79">
        <v>341</v>
      </c>
      <c r="B196" s="57" t="s">
        <v>25</v>
      </c>
      <c r="C196" s="16"/>
      <c r="D196" s="39">
        <v>-644261.35</v>
      </c>
      <c r="E196" s="16"/>
      <c r="F196" s="58">
        <v>54052.72477301192</v>
      </c>
      <c r="G196" s="17"/>
      <c r="H196" s="17">
        <v>-8.3898754399921582</v>
      </c>
      <c r="I196" s="59"/>
      <c r="J196" s="39">
        <v>-106763.99999999999</v>
      </c>
      <c r="K196" s="16"/>
      <c r="L196" s="58">
        <v>1067.6399999999999</v>
      </c>
      <c r="M196" s="17"/>
      <c r="N196" s="9">
        <v>-1</v>
      </c>
      <c r="O196" s="16"/>
      <c r="P196" s="60">
        <v>-751025.35</v>
      </c>
      <c r="Q196" s="16"/>
      <c r="R196" s="61">
        <v>55120.364773011919</v>
      </c>
      <c r="S196" s="16"/>
      <c r="T196" s="17">
        <v>-7</v>
      </c>
    </row>
    <row r="197" spans="1:20" s="55" customFormat="1" x14ac:dyDescent="0.25">
      <c r="A197" s="79">
        <v>342</v>
      </c>
      <c r="B197" s="57" t="s">
        <v>43</v>
      </c>
      <c r="C197" s="16"/>
      <c r="D197" s="39">
        <v>-33021.599999999999</v>
      </c>
      <c r="E197" s="16"/>
      <c r="F197" s="58">
        <v>2770.4711082924505</v>
      </c>
      <c r="G197" s="17"/>
      <c r="H197" s="17">
        <v>-8.3898754399921582</v>
      </c>
      <c r="I197" s="59"/>
      <c r="J197" s="39">
        <v>-3875.2399999999989</v>
      </c>
      <c r="K197" s="16"/>
      <c r="L197" s="58">
        <v>38.752399999999987</v>
      </c>
      <c r="M197" s="17"/>
      <c r="N197" s="9">
        <v>-1</v>
      </c>
      <c r="O197" s="16"/>
      <c r="P197" s="60">
        <v>-36896.839999999997</v>
      </c>
      <c r="Q197" s="16"/>
      <c r="R197" s="61">
        <v>2809.2235082924503</v>
      </c>
      <c r="S197" s="16"/>
      <c r="T197" s="17">
        <v>-8</v>
      </c>
    </row>
    <row r="198" spans="1:20" s="55" customFormat="1" x14ac:dyDescent="0.25">
      <c r="A198" s="79">
        <v>343</v>
      </c>
      <c r="B198" s="57" t="s">
        <v>44</v>
      </c>
      <c r="C198" s="16"/>
      <c r="D198" s="39">
        <v>-7092993.5700000003</v>
      </c>
      <c r="E198" s="16"/>
      <c r="F198" s="58">
        <v>595093.32548965304</v>
      </c>
      <c r="G198" s="17"/>
      <c r="H198" s="17">
        <v>-8.3898754399921582</v>
      </c>
      <c r="I198" s="59"/>
      <c r="J198" s="39">
        <v>-1965280.6500000004</v>
      </c>
      <c r="K198" s="16"/>
      <c r="L198" s="58">
        <v>19652.806500000002</v>
      </c>
      <c r="M198" s="17"/>
      <c r="N198" s="9">
        <v>-1</v>
      </c>
      <c r="O198" s="16"/>
      <c r="P198" s="60">
        <v>-9058274.2200000007</v>
      </c>
      <c r="Q198" s="16"/>
      <c r="R198" s="61">
        <v>614746.13198965299</v>
      </c>
      <c r="S198" s="16"/>
      <c r="T198" s="17">
        <v>-7</v>
      </c>
    </row>
    <row r="199" spans="1:20" s="55" customFormat="1" x14ac:dyDescent="0.25">
      <c r="A199" s="79">
        <v>344</v>
      </c>
      <c r="B199" s="57" t="s">
        <v>45</v>
      </c>
      <c r="C199" s="16"/>
      <c r="D199" s="39">
        <v>-2054347.4100000001</v>
      </c>
      <c r="E199" s="16"/>
      <c r="F199" s="58">
        <v>172357.18880370504</v>
      </c>
      <c r="G199" s="17"/>
      <c r="H199" s="17">
        <v>-8.3898754399921582</v>
      </c>
      <c r="I199" s="59"/>
      <c r="J199" s="39">
        <v>-802320.00999999989</v>
      </c>
      <c r="K199" s="16"/>
      <c r="L199" s="58">
        <v>8023.2000999999991</v>
      </c>
      <c r="M199" s="17"/>
      <c r="N199" s="9">
        <v>-1</v>
      </c>
      <c r="O199" s="16"/>
      <c r="P199" s="60">
        <v>-2856667.42</v>
      </c>
      <c r="Q199" s="16"/>
      <c r="R199" s="61">
        <v>180380.38890370502</v>
      </c>
      <c r="S199" s="16"/>
      <c r="T199" s="17">
        <v>-6</v>
      </c>
    </row>
    <row r="200" spans="1:20" s="55" customFormat="1" x14ac:dyDescent="0.25">
      <c r="A200" s="79">
        <v>345</v>
      </c>
      <c r="B200" s="57" t="s">
        <v>27</v>
      </c>
      <c r="C200" s="16"/>
      <c r="D200" s="39">
        <v>-874306.62999999989</v>
      </c>
      <c r="E200" s="16"/>
      <c r="F200" s="58">
        <v>73353.237220593102</v>
      </c>
      <c r="G200" s="17"/>
      <c r="H200" s="17">
        <v>-8.3898754399921582</v>
      </c>
      <c r="I200" s="59"/>
      <c r="J200" s="39">
        <v>-368753.9</v>
      </c>
      <c r="K200" s="16"/>
      <c r="L200" s="58">
        <v>3687.5390000000002</v>
      </c>
      <c r="M200" s="17"/>
      <c r="N200" s="9">
        <v>-1</v>
      </c>
      <c r="O200" s="16"/>
      <c r="P200" s="60">
        <v>-1243060.5299999998</v>
      </c>
      <c r="Q200" s="16"/>
      <c r="R200" s="61">
        <v>77040.776220593107</v>
      </c>
      <c r="S200" s="16"/>
      <c r="T200" s="17">
        <v>-6</v>
      </c>
    </row>
    <row r="201" spans="1:20" s="55" customFormat="1" x14ac:dyDescent="0.25">
      <c r="A201" s="79">
        <v>346</v>
      </c>
      <c r="B201" s="57" t="s">
        <v>28</v>
      </c>
      <c r="C201" s="16"/>
      <c r="D201" s="62">
        <v>-214306.55</v>
      </c>
      <c r="E201" s="16"/>
      <c r="F201" s="63">
        <v>17980.052604744513</v>
      </c>
      <c r="G201" s="17"/>
      <c r="H201" s="17">
        <v>-8.3898754399921582</v>
      </c>
      <c r="I201" s="59"/>
      <c r="J201" s="62">
        <v>-184690.88999999993</v>
      </c>
      <c r="K201" s="16"/>
      <c r="L201" s="63">
        <v>1846.9088999999992</v>
      </c>
      <c r="M201" s="17"/>
      <c r="N201" s="9">
        <v>-1</v>
      </c>
      <c r="O201" s="16"/>
      <c r="P201" s="64">
        <v>-398997.43999999994</v>
      </c>
      <c r="Q201" s="16"/>
      <c r="R201" s="65">
        <v>19826.961504744511</v>
      </c>
      <c r="S201" s="16"/>
      <c r="T201" s="17">
        <v>-5</v>
      </c>
    </row>
    <row r="202" spans="1:20" s="55" customFormat="1" x14ac:dyDescent="0.25">
      <c r="A202" s="79"/>
      <c r="B202" s="57"/>
      <c r="C202" s="16"/>
      <c r="D202" s="66"/>
      <c r="E202" s="16"/>
      <c r="F202" s="67"/>
      <c r="G202" s="17"/>
      <c r="H202" s="17"/>
      <c r="I202" s="59"/>
      <c r="J202" s="66"/>
      <c r="K202" s="16"/>
      <c r="L202" s="17"/>
      <c r="M202" s="17"/>
      <c r="N202" s="68"/>
      <c r="O202" s="16"/>
      <c r="P202" s="69"/>
      <c r="Q202" s="16"/>
      <c r="R202" s="70"/>
      <c r="S202" s="16"/>
      <c r="T202" s="17"/>
    </row>
    <row r="203" spans="1:20" s="55" customFormat="1" x14ac:dyDescent="0.25">
      <c r="A203" s="79"/>
      <c r="B203" s="57" t="s">
        <v>63</v>
      </c>
      <c r="C203" s="16"/>
      <c r="D203" s="71">
        <f>SUBTOTAL(9,D196:D201)</f>
        <v>-10913237.109999999</v>
      </c>
      <c r="E203" s="16"/>
      <c r="F203" s="71">
        <f>SUBTOTAL(9,F196:F201)</f>
        <v>915607.00000000012</v>
      </c>
      <c r="G203" s="71"/>
      <c r="H203" s="17">
        <f t="shared" ref="H203" si="29">F203/D203*100</f>
        <v>-8.38987543999216</v>
      </c>
      <c r="I203" s="61"/>
      <c r="J203" s="71">
        <f>SUBTOTAL(9,J196:J202)</f>
        <v>-3431684.6900000004</v>
      </c>
      <c r="K203" s="16"/>
      <c r="L203" s="72">
        <f>SUBTOTAL(9,L196:L202)</f>
        <v>34316.846900000004</v>
      </c>
      <c r="M203" s="16"/>
      <c r="N203" s="17">
        <f>L203/J203*100</f>
        <v>-1</v>
      </c>
      <c r="O203" s="16"/>
      <c r="P203" s="60">
        <f>SUBTOTAL(9,P196:P202)</f>
        <v>-14344921.799999999</v>
      </c>
      <c r="Q203" s="16"/>
      <c r="R203" s="71">
        <f>SUBTOTAL(9,R196:R202)</f>
        <v>949923.8469</v>
      </c>
      <c r="S203" s="16"/>
      <c r="T203" s="17">
        <f>ROUND(R203/P203*100,0)</f>
        <v>-7</v>
      </c>
    </row>
    <row r="204" spans="1:20" x14ac:dyDescent="0.25">
      <c r="A204" s="76"/>
    </row>
    <row r="205" spans="1:20" x14ac:dyDescent="0.25">
      <c r="A205" s="73"/>
      <c r="B205" s="48" t="s">
        <v>19</v>
      </c>
      <c r="C205" s="1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x14ac:dyDescent="0.25">
      <c r="A206" s="73">
        <v>341</v>
      </c>
      <c r="B206" s="27" t="s">
        <v>25</v>
      </c>
      <c r="C206" s="1"/>
      <c r="D206" s="30">
        <v>-1188160.3900000001</v>
      </c>
      <c r="E206" s="1"/>
      <c r="F206" s="31">
        <v>18178.174333945655</v>
      </c>
      <c r="G206" s="9"/>
      <c r="H206" s="9">
        <v>-1.529942799552984</v>
      </c>
      <c r="I206" s="10"/>
      <c r="J206" s="30">
        <v>-85731.560000000027</v>
      </c>
      <c r="K206" s="1"/>
      <c r="L206" s="31">
        <v>857.31560000000025</v>
      </c>
      <c r="M206" s="9"/>
      <c r="N206" s="9">
        <v>-1</v>
      </c>
      <c r="O206" s="1"/>
      <c r="P206" s="33">
        <v>-1273891.9500000002</v>
      </c>
      <c r="Q206" s="1"/>
      <c r="R206" s="11">
        <v>19035.489933945657</v>
      </c>
      <c r="S206" s="1"/>
      <c r="T206" s="9">
        <v>-1</v>
      </c>
    </row>
    <row r="207" spans="1:20" x14ac:dyDescent="0.25">
      <c r="A207" s="73">
        <v>342</v>
      </c>
      <c r="B207" s="27" t="s">
        <v>43</v>
      </c>
      <c r="C207" s="1"/>
      <c r="D207" s="30">
        <v>-154581.32999999999</v>
      </c>
      <c r="E207" s="1"/>
      <c r="F207" s="31">
        <v>2365.0059277882365</v>
      </c>
      <c r="G207" s="9"/>
      <c r="H207" s="9">
        <v>-1.529942799552984</v>
      </c>
      <c r="I207" s="10"/>
      <c r="J207" s="30">
        <v>-7562.1100000000024</v>
      </c>
      <c r="K207" s="1"/>
      <c r="L207" s="31">
        <v>75.621100000000027</v>
      </c>
      <c r="M207" s="9"/>
      <c r="N207" s="9">
        <v>-1</v>
      </c>
      <c r="O207" s="1"/>
      <c r="P207" s="33">
        <v>-162143.44</v>
      </c>
      <c r="Q207" s="1"/>
      <c r="R207" s="11">
        <v>2440.6270277882363</v>
      </c>
      <c r="S207" s="1"/>
      <c r="T207" s="9">
        <v>-2</v>
      </c>
    </row>
    <row r="208" spans="1:20" x14ac:dyDescent="0.25">
      <c r="A208" s="73">
        <v>343</v>
      </c>
      <c r="B208" s="27" t="s">
        <v>44</v>
      </c>
      <c r="C208" s="1"/>
      <c r="D208" s="30">
        <v>-50634.29</v>
      </c>
      <c r="E208" s="1"/>
      <c r="F208" s="31">
        <v>774.67567395977665</v>
      </c>
      <c r="G208" s="9"/>
      <c r="H208" s="9">
        <v>-1.529942799552984</v>
      </c>
      <c r="I208" s="10"/>
      <c r="J208" s="30">
        <v>-6581.99</v>
      </c>
      <c r="K208" s="1"/>
      <c r="L208" s="31">
        <v>65.819900000000004</v>
      </c>
      <c r="M208" s="9"/>
      <c r="N208" s="9">
        <v>-1</v>
      </c>
      <c r="O208" s="1"/>
      <c r="P208" s="33">
        <v>-57216.28</v>
      </c>
      <c r="Q208" s="1"/>
      <c r="R208" s="11">
        <v>840.49557395977661</v>
      </c>
      <c r="S208" s="1"/>
      <c r="T208" s="9">
        <v>-1</v>
      </c>
    </row>
    <row r="209" spans="1:20" x14ac:dyDescent="0.25">
      <c r="A209" s="73">
        <v>344</v>
      </c>
      <c r="B209" s="27" t="s">
        <v>45</v>
      </c>
      <c r="C209" s="1"/>
      <c r="D209" s="30">
        <v>-24331185.240000002</v>
      </c>
      <c r="E209" s="1"/>
      <c r="F209" s="31">
        <v>372253.21662527841</v>
      </c>
      <c r="G209" s="9"/>
      <c r="H209" s="9">
        <v>-1.5299427995529837</v>
      </c>
      <c r="I209" s="10"/>
      <c r="J209" s="30">
        <v>-7039273.8200000022</v>
      </c>
      <c r="K209" s="1"/>
      <c r="L209" s="31">
        <v>70392.738200000022</v>
      </c>
      <c r="M209" s="9"/>
      <c r="N209" s="9">
        <v>-1</v>
      </c>
      <c r="O209" s="1"/>
      <c r="P209" s="33">
        <v>-31370459.060000002</v>
      </c>
      <c r="Q209" s="1"/>
      <c r="R209" s="11">
        <v>442645.95482527843</v>
      </c>
      <c r="S209" s="1"/>
      <c r="T209" s="9">
        <v>-1</v>
      </c>
    </row>
    <row r="210" spans="1:20" x14ac:dyDescent="0.25">
      <c r="A210" s="73">
        <v>344.01</v>
      </c>
      <c r="B210" s="27" t="s">
        <v>46</v>
      </c>
      <c r="C210" s="1"/>
      <c r="D210" s="30">
        <v>-10632.94</v>
      </c>
      <c r="E210" s="1"/>
      <c r="F210" s="31">
        <v>162.67789991078905</v>
      </c>
      <c r="G210" s="9"/>
      <c r="H210" s="9">
        <v>-1.5299427995529837</v>
      </c>
      <c r="I210" s="10"/>
      <c r="J210" s="30">
        <v>-11848.68</v>
      </c>
      <c r="K210" s="1"/>
      <c r="L210" s="31">
        <v>118.4868</v>
      </c>
      <c r="M210" s="9"/>
      <c r="N210" s="9">
        <v>-1</v>
      </c>
      <c r="O210" s="1"/>
      <c r="P210" s="33">
        <v>-22481.620000000003</v>
      </c>
      <c r="Q210" s="1"/>
      <c r="R210" s="11">
        <v>281.16469991078907</v>
      </c>
      <c r="S210" s="1"/>
      <c r="T210" s="9">
        <v>-1</v>
      </c>
    </row>
    <row r="211" spans="1:20" x14ac:dyDescent="0.25">
      <c r="A211" s="73">
        <v>345</v>
      </c>
      <c r="B211" s="27" t="s">
        <v>27</v>
      </c>
      <c r="C211" s="1"/>
      <c r="D211" s="30">
        <v>-560090.19999999995</v>
      </c>
      <c r="E211" s="1"/>
      <c r="F211" s="31">
        <v>8569.0596859019061</v>
      </c>
      <c r="G211" s="9"/>
      <c r="H211" s="9">
        <v>-1.529942799552984</v>
      </c>
      <c r="I211" s="10"/>
      <c r="J211" s="30">
        <v>-364713.16000000015</v>
      </c>
      <c r="K211" s="1"/>
      <c r="L211" s="31">
        <v>3647.1316000000015</v>
      </c>
      <c r="M211" s="9"/>
      <c r="N211" s="9">
        <v>-1</v>
      </c>
      <c r="O211" s="1"/>
      <c r="P211" s="33">
        <v>-924803.3600000001</v>
      </c>
      <c r="Q211" s="1"/>
      <c r="R211" s="11">
        <v>12216.191285901907</v>
      </c>
      <c r="S211" s="1"/>
      <c r="T211" s="9">
        <v>-1</v>
      </c>
    </row>
    <row r="212" spans="1:20" x14ac:dyDescent="0.25">
      <c r="A212" s="73">
        <v>346</v>
      </c>
      <c r="B212" s="27" t="s">
        <v>28</v>
      </c>
      <c r="C212" s="1"/>
      <c r="D212" s="34">
        <v>-52105.86</v>
      </c>
      <c r="E212" s="1"/>
      <c r="F212" s="35">
        <v>797.18985321515845</v>
      </c>
      <c r="G212" s="9"/>
      <c r="H212" s="9">
        <v>-1.529942799552984</v>
      </c>
      <c r="I212" s="10"/>
      <c r="J212" s="34">
        <v>-12546.56</v>
      </c>
      <c r="K212" s="1"/>
      <c r="L212" s="35">
        <v>125.46559999999999</v>
      </c>
      <c r="M212" s="9"/>
      <c r="N212" s="9">
        <v>-1</v>
      </c>
      <c r="O212" s="1"/>
      <c r="P212" s="36">
        <v>-64652.42</v>
      </c>
      <c r="Q212" s="1"/>
      <c r="R212" s="37">
        <v>922.65545321515845</v>
      </c>
      <c r="S212" s="1"/>
      <c r="T212" s="9">
        <v>-1</v>
      </c>
    </row>
    <row r="213" spans="1:20" x14ac:dyDescent="0.25">
      <c r="A213" s="73"/>
      <c r="B213" s="27"/>
      <c r="C213" s="1"/>
      <c r="D213" s="40"/>
      <c r="E213" s="1"/>
      <c r="F213" s="41"/>
      <c r="G213" s="9"/>
      <c r="H213" s="9"/>
      <c r="I213" s="10"/>
      <c r="J213" s="40"/>
      <c r="K213" s="1"/>
      <c r="L213" s="9"/>
      <c r="M213" s="9"/>
      <c r="N213" s="44"/>
      <c r="O213" s="1"/>
      <c r="P213" s="45"/>
      <c r="Q213" s="1"/>
      <c r="R213" s="46"/>
      <c r="S213" s="1"/>
      <c r="T213" s="9"/>
    </row>
    <row r="214" spans="1:20" x14ac:dyDescent="0.25">
      <c r="A214" s="73"/>
      <c r="B214" s="27" t="s">
        <v>64</v>
      </c>
      <c r="C214" s="1"/>
      <c r="D214" s="8">
        <f>SUBTOTAL(9,D206:D212)</f>
        <v>-26347390.250000004</v>
      </c>
      <c r="E214" s="1"/>
      <c r="F214" s="8">
        <f>SUBTOTAL(9,F206:F212)</f>
        <v>403099.99999999994</v>
      </c>
      <c r="G214" s="8"/>
      <c r="H214" s="9">
        <f t="shared" ref="H214" si="30">F214/D214*100</f>
        <v>-1.5299427995529837</v>
      </c>
      <c r="I214" s="11"/>
      <c r="J214" s="8">
        <f>SUBTOTAL(9,J206:J213)</f>
        <v>-7528257.8800000018</v>
      </c>
      <c r="K214" s="1"/>
      <c r="L214" s="22">
        <f>SUBTOTAL(9,L206:L213)</f>
        <v>75282.578800000018</v>
      </c>
      <c r="M214" s="1"/>
      <c r="N214" s="9">
        <f>L214/J214*100</f>
        <v>-1</v>
      </c>
      <c r="O214" s="1"/>
      <c r="P214" s="33">
        <f>SUBTOTAL(9,P206:P213)</f>
        <v>-33875648.13000001</v>
      </c>
      <c r="Q214" s="1"/>
      <c r="R214" s="8">
        <f>SUBTOTAL(9,R206:R213)</f>
        <v>478382.57879999996</v>
      </c>
      <c r="S214" s="1"/>
      <c r="T214" s="17">
        <f t="shared" ref="T214" si="31">ROUND(R214/P214*100,0)</f>
        <v>-1</v>
      </c>
    </row>
    <row r="215" spans="1:20" x14ac:dyDescent="0.25">
      <c r="A215" s="76"/>
    </row>
    <row r="216" spans="1:20" x14ac:dyDescent="0.25">
      <c r="A216" s="73"/>
      <c r="B216" s="48" t="s">
        <v>20</v>
      </c>
      <c r="C216" s="1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 x14ac:dyDescent="0.25">
      <c r="A217" s="73">
        <v>341</v>
      </c>
      <c r="B217" s="27" t="s">
        <v>25</v>
      </c>
      <c r="C217" s="1"/>
      <c r="D217" s="30">
        <v>-3518410.6900000004</v>
      </c>
      <c r="E217" s="1"/>
      <c r="F217" s="31">
        <v>139029.33618796998</v>
      </c>
      <c r="G217" s="9"/>
      <c r="H217" s="9">
        <v>-3.9514811782239661</v>
      </c>
      <c r="I217" s="10"/>
      <c r="J217" s="30">
        <v>-66091.240000000005</v>
      </c>
      <c r="K217" s="1"/>
      <c r="L217" s="31">
        <v>660.91240000000005</v>
      </c>
      <c r="M217" s="9"/>
      <c r="N217" s="9">
        <v>-1</v>
      </c>
      <c r="O217" s="1"/>
      <c r="P217" s="33">
        <v>-3584501.9300000006</v>
      </c>
      <c r="Q217" s="1"/>
      <c r="R217" s="11">
        <v>139690.24858796998</v>
      </c>
      <c r="S217" s="1"/>
      <c r="T217" s="9">
        <v>-4</v>
      </c>
    </row>
    <row r="218" spans="1:20" x14ac:dyDescent="0.25">
      <c r="A218" s="73">
        <v>342</v>
      </c>
      <c r="B218" s="27" t="s">
        <v>43</v>
      </c>
      <c r="C218" s="1"/>
      <c r="D218" s="30">
        <v>-1618255.11</v>
      </c>
      <c r="E218" s="1"/>
      <c r="F218" s="31">
        <v>63945.046087297538</v>
      </c>
      <c r="G218" s="9"/>
      <c r="H218" s="9">
        <v>-3.9514811782239661</v>
      </c>
      <c r="I218" s="10"/>
      <c r="J218" s="30">
        <v>-77553.290000000008</v>
      </c>
      <c r="K218" s="1"/>
      <c r="L218" s="31">
        <v>775.53290000000004</v>
      </c>
      <c r="M218" s="9"/>
      <c r="N218" s="9">
        <v>-1</v>
      </c>
      <c r="O218" s="1"/>
      <c r="P218" s="33">
        <v>-1695808.4000000001</v>
      </c>
      <c r="Q218" s="1"/>
      <c r="R218" s="11">
        <v>64720.578987297537</v>
      </c>
      <c r="S218" s="1"/>
      <c r="T218" s="9">
        <v>-4</v>
      </c>
    </row>
    <row r="219" spans="1:20" x14ac:dyDescent="0.25">
      <c r="A219" s="73">
        <v>343</v>
      </c>
      <c r="B219" s="27" t="s">
        <v>44</v>
      </c>
      <c r="C219" s="1"/>
      <c r="D219" s="30">
        <v>-3451326.26</v>
      </c>
      <c r="E219" s="1"/>
      <c r="F219" s="31">
        <v>136378.50756300113</v>
      </c>
      <c r="G219" s="9"/>
      <c r="H219" s="9">
        <v>-3.9514811782239661</v>
      </c>
      <c r="I219" s="10"/>
      <c r="J219" s="30">
        <v>-207001.7699999999</v>
      </c>
      <c r="K219" s="1"/>
      <c r="L219" s="31">
        <v>2070.017699999999</v>
      </c>
      <c r="M219" s="9"/>
      <c r="N219" s="9">
        <v>-1</v>
      </c>
      <c r="O219" s="1"/>
      <c r="P219" s="33">
        <v>-3658328.03</v>
      </c>
      <c r="Q219" s="1"/>
      <c r="R219" s="11">
        <v>138448.52526300112</v>
      </c>
      <c r="S219" s="1"/>
      <c r="T219" s="9">
        <v>-4</v>
      </c>
    </row>
    <row r="220" spans="1:20" x14ac:dyDescent="0.25">
      <c r="A220" s="73">
        <v>344</v>
      </c>
      <c r="B220" s="27" t="s">
        <v>45</v>
      </c>
      <c r="C220" s="1"/>
      <c r="D220" s="30">
        <v>-45464434.409999996</v>
      </c>
      <c r="E220" s="1"/>
      <c r="F220" s="31">
        <v>1796518.5684971302</v>
      </c>
      <c r="G220" s="9"/>
      <c r="H220" s="9">
        <v>-3.9514811782239661</v>
      </c>
      <c r="I220" s="10"/>
      <c r="J220" s="30">
        <v>-5738038.0199999977</v>
      </c>
      <c r="K220" s="1"/>
      <c r="L220" s="31">
        <v>57380.380199999978</v>
      </c>
      <c r="M220" s="9"/>
      <c r="N220" s="9">
        <v>-1</v>
      </c>
      <c r="O220" s="1"/>
      <c r="P220" s="33">
        <v>-51202472.429999992</v>
      </c>
      <c r="Q220" s="1"/>
      <c r="R220" s="11">
        <v>1853898.9486971302</v>
      </c>
      <c r="S220" s="1"/>
      <c r="T220" s="9">
        <v>-4</v>
      </c>
    </row>
    <row r="221" spans="1:20" x14ac:dyDescent="0.25">
      <c r="A221" s="73">
        <v>345</v>
      </c>
      <c r="B221" s="27" t="s">
        <v>27</v>
      </c>
      <c r="C221" s="1"/>
      <c r="D221" s="30">
        <v>-3807883.12</v>
      </c>
      <c r="E221" s="1"/>
      <c r="F221" s="31">
        <v>150467.78477556753</v>
      </c>
      <c r="G221" s="9"/>
      <c r="H221" s="9">
        <v>-3.9514811782239665</v>
      </c>
      <c r="I221" s="10"/>
      <c r="J221" s="30">
        <v>-1000186.5300000001</v>
      </c>
      <c r="K221" s="1"/>
      <c r="L221" s="31">
        <v>10001.865300000001</v>
      </c>
      <c r="M221" s="9"/>
      <c r="N221" s="9">
        <v>-1</v>
      </c>
      <c r="O221" s="1"/>
      <c r="P221" s="33">
        <v>-4808069.6500000004</v>
      </c>
      <c r="Q221" s="1"/>
      <c r="R221" s="11">
        <v>160469.65007556754</v>
      </c>
      <c r="S221" s="1"/>
      <c r="T221" s="9">
        <v>-3</v>
      </c>
    </row>
    <row r="222" spans="1:20" x14ac:dyDescent="0.25">
      <c r="A222" s="73">
        <v>346</v>
      </c>
      <c r="B222" s="27" t="s">
        <v>28</v>
      </c>
      <c r="C222" s="1"/>
      <c r="D222" s="34">
        <v>-224770.32</v>
      </c>
      <c r="E222" s="1"/>
      <c r="F222" s="35">
        <v>8881.7568890337789</v>
      </c>
      <c r="G222" s="9"/>
      <c r="H222" s="9">
        <v>-3.9514811782239661</v>
      </c>
      <c r="I222" s="10"/>
      <c r="J222" s="34">
        <v>-24701.89</v>
      </c>
      <c r="K222" s="1"/>
      <c r="L222" s="35">
        <v>247.0189</v>
      </c>
      <c r="M222" s="9"/>
      <c r="N222" s="9">
        <v>-1</v>
      </c>
      <c r="O222" s="1"/>
      <c r="P222" s="36">
        <v>-249472.21000000002</v>
      </c>
      <c r="Q222" s="1"/>
      <c r="R222" s="37">
        <v>9128.775789033778</v>
      </c>
      <c r="S222" s="1"/>
      <c r="T222" s="9">
        <v>-4</v>
      </c>
    </row>
    <row r="223" spans="1:20" x14ac:dyDescent="0.25">
      <c r="A223" s="73"/>
      <c r="B223" s="27"/>
      <c r="C223" s="1"/>
      <c r="D223" s="40"/>
      <c r="E223" s="1"/>
      <c r="F223" s="41"/>
      <c r="G223" s="9"/>
      <c r="H223" s="9"/>
      <c r="I223" s="10"/>
      <c r="J223" s="40"/>
      <c r="K223" s="1"/>
      <c r="L223" s="9"/>
      <c r="M223" s="9"/>
      <c r="N223" s="44"/>
      <c r="O223" s="1"/>
      <c r="P223" s="45"/>
      <c r="Q223" s="1"/>
      <c r="R223" s="46"/>
      <c r="S223" s="1"/>
      <c r="T223" s="9"/>
    </row>
    <row r="224" spans="1:20" x14ac:dyDescent="0.25">
      <c r="A224" s="73"/>
      <c r="B224" s="27" t="s">
        <v>65</v>
      </c>
      <c r="C224" s="1"/>
      <c r="D224" s="8">
        <f>SUBTOTAL(9,D217:D222)</f>
        <v>-58085079.909999996</v>
      </c>
      <c r="E224" s="1"/>
      <c r="F224" s="8">
        <f>SUBTOTAL(9,F217:F222)</f>
        <v>2295221</v>
      </c>
      <c r="G224" s="8"/>
      <c r="H224" s="9">
        <f t="shared" ref="H224" si="32">F224/D224*100</f>
        <v>-3.9514811782239661</v>
      </c>
      <c r="I224" s="11"/>
      <c r="J224" s="8">
        <f>SUBTOTAL(9,J217:J223)</f>
        <v>-7113572.7399999974</v>
      </c>
      <c r="K224" s="1"/>
      <c r="L224" s="22">
        <f>SUBTOTAL(9,L217:L223)</f>
        <v>71135.727399999974</v>
      </c>
      <c r="M224" s="1"/>
      <c r="N224" s="9">
        <f>L224/J224*100</f>
        <v>-1</v>
      </c>
      <c r="O224" s="1"/>
      <c r="P224" s="33">
        <f>SUBTOTAL(9,P217:P223)</f>
        <v>-65198652.649999991</v>
      </c>
      <c r="Q224" s="1"/>
      <c r="R224" s="8">
        <f>SUBTOTAL(9,R217:R223)</f>
        <v>2366356.7273999997</v>
      </c>
      <c r="S224" s="1"/>
      <c r="T224" s="17">
        <f t="shared" ref="T224" si="33">ROUND(R224/P224*100,0)</f>
        <v>-4</v>
      </c>
    </row>
    <row r="225" spans="1:20" x14ac:dyDescent="0.25">
      <c r="A225" s="76"/>
    </row>
    <row r="226" spans="1:20" x14ac:dyDescent="0.25">
      <c r="A226" s="73"/>
      <c r="B226" s="48" t="s">
        <v>22</v>
      </c>
      <c r="C226" s="1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x14ac:dyDescent="0.25">
      <c r="A227" s="73">
        <v>342</v>
      </c>
      <c r="B227" s="27" t="s">
        <v>43</v>
      </c>
      <c r="C227" s="1"/>
      <c r="D227" s="30">
        <v>-86467.93</v>
      </c>
      <c r="E227" s="1"/>
      <c r="F227" s="31">
        <v>2778.5203360138344</v>
      </c>
      <c r="G227" s="9"/>
      <c r="H227" s="9">
        <v>-3.2133535936547046</v>
      </c>
      <c r="I227" s="10"/>
      <c r="J227" s="30">
        <v>-5509.9900000000016</v>
      </c>
      <c r="K227" s="1"/>
      <c r="L227" s="31">
        <v>55.099900000000019</v>
      </c>
      <c r="M227" s="9"/>
      <c r="N227" s="9">
        <v>-1</v>
      </c>
      <c r="O227" s="1"/>
      <c r="P227" s="33">
        <v>-91977.919999999998</v>
      </c>
      <c r="Q227" s="1"/>
      <c r="R227" s="11">
        <v>2833.6202360138345</v>
      </c>
      <c r="S227" s="1"/>
      <c r="T227" s="9">
        <v>-3</v>
      </c>
    </row>
    <row r="228" spans="1:20" x14ac:dyDescent="0.25">
      <c r="A228" s="73">
        <v>344</v>
      </c>
      <c r="B228" s="27" t="s">
        <v>45</v>
      </c>
      <c r="C228" s="1"/>
      <c r="D228" s="30">
        <v>-175571.01</v>
      </c>
      <c r="E228" s="1"/>
      <c r="F228" s="31">
        <v>5641.7173592508625</v>
      </c>
      <c r="G228" s="9"/>
      <c r="H228" s="9">
        <v>-3.2133535936547055</v>
      </c>
      <c r="I228" s="10"/>
      <c r="J228" s="30">
        <v>-32934.810000000005</v>
      </c>
      <c r="K228" s="1"/>
      <c r="L228" s="31">
        <v>329.34810000000004</v>
      </c>
      <c r="M228" s="9"/>
      <c r="N228" s="9">
        <v>-1</v>
      </c>
      <c r="O228" s="1"/>
      <c r="P228" s="33">
        <v>-208505.82</v>
      </c>
      <c r="Q228" s="1"/>
      <c r="R228" s="11">
        <v>5971.0654592508627</v>
      </c>
      <c r="S228" s="1"/>
      <c r="T228" s="9">
        <v>-3</v>
      </c>
    </row>
    <row r="229" spans="1:20" x14ac:dyDescent="0.25">
      <c r="A229" s="73">
        <v>345</v>
      </c>
      <c r="B229" s="27" t="s">
        <v>27</v>
      </c>
      <c r="C229" s="1"/>
      <c r="D229" s="34">
        <v>-235478.66999999998</v>
      </c>
      <c r="E229" s="1"/>
      <c r="F229" s="35">
        <v>7566.7623047353036</v>
      </c>
      <c r="G229" s="9"/>
      <c r="H229" s="9">
        <v>-3.2133535936547055</v>
      </c>
      <c r="I229" s="10"/>
      <c r="J229" s="34">
        <v>-72601.710000000021</v>
      </c>
      <c r="K229" s="1"/>
      <c r="L229" s="35">
        <v>726.01710000000026</v>
      </c>
      <c r="M229" s="9"/>
      <c r="N229" s="9">
        <v>-1</v>
      </c>
      <c r="O229" s="1"/>
      <c r="P229" s="36">
        <v>-308080.38</v>
      </c>
      <c r="Q229" s="1"/>
      <c r="R229" s="37">
        <v>8292.7794047353036</v>
      </c>
      <c r="S229" s="1"/>
      <c r="T229" s="9">
        <v>-3</v>
      </c>
    </row>
    <row r="230" spans="1:20" x14ac:dyDescent="0.25">
      <c r="A230" s="73"/>
      <c r="B230" s="27"/>
      <c r="C230" s="1"/>
      <c r="D230" s="40"/>
      <c r="E230" s="1"/>
      <c r="F230" s="41"/>
      <c r="G230" s="9"/>
      <c r="H230" s="9"/>
      <c r="I230" s="10"/>
      <c r="J230" s="40"/>
      <c r="K230" s="1"/>
      <c r="L230" s="9"/>
      <c r="M230" s="9"/>
      <c r="N230" s="44"/>
      <c r="O230" s="1"/>
      <c r="P230" s="45"/>
      <c r="Q230" s="1"/>
      <c r="R230" s="46"/>
      <c r="S230" s="1"/>
      <c r="T230" s="9"/>
    </row>
    <row r="231" spans="1:20" x14ac:dyDescent="0.25">
      <c r="A231" s="73"/>
      <c r="B231" s="27" t="s">
        <v>66</v>
      </c>
      <c r="C231" s="1"/>
      <c r="D231" s="8">
        <f>SUBTOTAL(9,D227:D229)</f>
        <v>-497517.61</v>
      </c>
      <c r="E231" s="1"/>
      <c r="F231" s="8">
        <f>SUBTOTAL(9,F227:F229)</f>
        <v>15987</v>
      </c>
      <c r="G231" s="8"/>
      <c r="H231" s="9">
        <f t="shared" ref="H231" si="34">F231/D231*100</f>
        <v>-3.2133535936547055</v>
      </c>
      <c r="I231" s="11"/>
      <c r="J231" s="8">
        <f>SUBTOTAL(9,J227:J230)</f>
        <v>-111046.51000000002</v>
      </c>
      <c r="K231" s="1"/>
      <c r="L231" s="22">
        <f>SUBTOTAL(9,L227:L230)</f>
        <v>1110.4651000000003</v>
      </c>
      <c r="M231" s="1"/>
      <c r="N231" s="9">
        <f>L231/J231*100</f>
        <v>-1</v>
      </c>
      <c r="O231" s="1"/>
      <c r="P231" s="33">
        <f>SUBTOTAL(9,P227:P230)</f>
        <v>-608564.12</v>
      </c>
      <c r="Q231" s="1"/>
      <c r="R231" s="8">
        <f>SUBTOTAL(9,R227:R230)</f>
        <v>17097.465100000001</v>
      </c>
      <c r="S231" s="1"/>
      <c r="T231" s="17">
        <f t="shared" ref="T231" si="35">ROUND(R231/P231*100,0)</f>
        <v>-3</v>
      </c>
    </row>
    <row r="232" spans="1:20" x14ac:dyDescent="0.25">
      <c r="A232" s="76"/>
    </row>
    <row r="233" spans="1:20" x14ac:dyDescent="0.25">
      <c r="A233" s="73"/>
      <c r="B233" s="48" t="s">
        <v>21</v>
      </c>
      <c r="C233" s="1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 x14ac:dyDescent="0.25">
      <c r="A234" s="73">
        <v>341</v>
      </c>
      <c r="B234" s="27" t="s">
        <v>25</v>
      </c>
      <c r="C234" s="1"/>
      <c r="D234" s="30">
        <v>-10742759.440000001</v>
      </c>
      <c r="E234" s="1"/>
      <c r="F234" s="31">
        <v>334245.00403295312</v>
      </c>
      <c r="G234" s="9"/>
      <c r="H234" s="9">
        <v>-3.1113514725873177</v>
      </c>
      <c r="I234" s="10"/>
      <c r="J234" s="30">
        <v>-1015165.7700000003</v>
      </c>
      <c r="K234" s="1"/>
      <c r="L234" s="31">
        <v>10151.657700000003</v>
      </c>
      <c r="M234" s="9"/>
      <c r="N234" s="9">
        <v>-1</v>
      </c>
      <c r="O234" s="1"/>
      <c r="P234" s="33">
        <v>-11757925.210000001</v>
      </c>
      <c r="Q234" s="1"/>
      <c r="R234" s="11">
        <v>344396.6617329531</v>
      </c>
      <c r="S234" s="1"/>
      <c r="T234" s="9">
        <v>-3</v>
      </c>
    </row>
    <row r="235" spans="1:20" x14ac:dyDescent="0.25">
      <c r="A235" s="73">
        <v>342</v>
      </c>
      <c r="B235" s="27" t="s">
        <v>43</v>
      </c>
      <c r="C235" s="1"/>
      <c r="D235" s="30">
        <v>-16493092.569999997</v>
      </c>
      <c r="E235" s="1"/>
      <c r="F235" s="31">
        <v>513158.07855188433</v>
      </c>
      <c r="G235" s="9"/>
      <c r="H235" s="9">
        <v>-3.1113514725873177</v>
      </c>
      <c r="I235" s="10"/>
      <c r="J235" s="30">
        <v>-2507196.5300000026</v>
      </c>
      <c r="K235" s="1"/>
      <c r="L235" s="31">
        <v>25071.965300000025</v>
      </c>
      <c r="M235" s="9"/>
      <c r="N235" s="9">
        <v>-1</v>
      </c>
      <c r="O235" s="1"/>
      <c r="P235" s="33">
        <v>-19000289.099999998</v>
      </c>
      <c r="Q235" s="1"/>
      <c r="R235" s="11">
        <v>538230.04385188431</v>
      </c>
      <c r="S235" s="1"/>
      <c r="T235" s="9">
        <v>-3</v>
      </c>
    </row>
    <row r="236" spans="1:20" x14ac:dyDescent="0.25">
      <c r="A236" s="73">
        <v>344</v>
      </c>
      <c r="B236" s="27" t="s">
        <v>45</v>
      </c>
      <c r="C236" s="1"/>
      <c r="D236" s="30">
        <v>-122074901.29999997</v>
      </c>
      <c r="E236" s="1"/>
      <c r="F236" s="31">
        <v>3798179.2392570633</v>
      </c>
      <c r="G236" s="9"/>
      <c r="H236" s="9">
        <v>-3.1113514725873173</v>
      </c>
      <c r="I236" s="10"/>
      <c r="J236" s="30">
        <v>-31840953.059999999</v>
      </c>
      <c r="K236" s="1"/>
      <c r="L236" s="31">
        <v>318409.5306</v>
      </c>
      <c r="M236" s="9"/>
      <c r="N236" s="9">
        <v>-1</v>
      </c>
      <c r="O236" s="1"/>
      <c r="P236" s="33">
        <v>-153915854.35999995</v>
      </c>
      <c r="Q236" s="1"/>
      <c r="R236" s="11">
        <v>4116588.7698570634</v>
      </c>
      <c r="S236" s="1"/>
      <c r="T236" s="9">
        <v>-3</v>
      </c>
    </row>
    <row r="237" spans="1:20" x14ac:dyDescent="0.25">
      <c r="A237" s="73">
        <v>345</v>
      </c>
      <c r="B237" s="27" t="s">
        <v>27</v>
      </c>
      <c r="C237" s="1"/>
      <c r="D237" s="30">
        <v>-7542468.3799999999</v>
      </c>
      <c r="E237" s="1"/>
      <c r="F237" s="31">
        <v>234672.70101056277</v>
      </c>
      <c r="G237" s="9"/>
      <c r="H237" s="9">
        <v>-3.1113514725873173</v>
      </c>
      <c r="I237" s="10"/>
      <c r="J237" s="30">
        <v>-10343903.630000003</v>
      </c>
      <c r="K237" s="1"/>
      <c r="L237" s="31">
        <v>103439.03630000002</v>
      </c>
      <c r="M237" s="9"/>
      <c r="N237" s="9">
        <v>-1</v>
      </c>
      <c r="O237" s="1"/>
      <c r="P237" s="33">
        <v>-17886372.010000002</v>
      </c>
      <c r="Q237" s="1"/>
      <c r="R237" s="11">
        <v>338111.73731056281</v>
      </c>
      <c r="S237" s="1"/>
      <c r="T237" s="9">
        <v>-2</v>
      </c>
    </row>
    <row r="238" spans="1:20" x14ac:dyDescent="0.25">
      <c r="A238" s="73">
        <v>346</v>
      </c>
      <c r="B238" s="27" t="s">
        <v>28</v>
      </c>
      <c r="C238" s="1"/>
      <c r="D238" s="34">
        <v>-510838.36999999994</v>
      </c>
      <c r="E238" s="1"/>
      <c r="F238" s="35">
        <v>15893.977147536049</v>
      </c>
      <c r="G238" s="9"/>
      <c r="H238" s="9">
        <v>-3.1113514725873177</v>
      </c>
      <c r="I238" s="10"/>
      <c r="J238" s="34">
        <v>-424334.24999999977</v>
      </c>
      <c r="K238" s="1"/>
      <c r="L238" s="35">
        <v>4243.3424999999979</v>
      </c>
      <c r="M238" s="9"/>
      <c r="N238" s="9">
        <v>-1</v>
      </c>
      <c r="O238" s="1"/>
      <c r="P238" s="36">
        <v>-935172.61999999965</v>
      </c>
      <c r="Q238" s="1"/>
      <c r="R238" s="37">
        <v>20137.319647536046</v>
      </c>
      <c r="S238" s="1"/>
      <c r="T238" s="9">
        <v>-2</v>
      </c>
    </row>
    <row r="239" spans="1:20" x14ac:dyDescent="0.25">
      <c r="A239" s="29"/>
      <c r="B239" s="27"/>
      <c r="C239" s="1"/>
      <c r="D239" s="40"/>
      <c r="E239" s="1"/>
      <c r="F239" s="41"/>
      <c r="G239" s="9"/>
      <c r="H239" s="9"/>
      <c r="I239" s="10"/>
      <c r="J239" s="40"/>
      <c r="K239" s="1"/>
      <c r="L239" s="9"/>
      <c r="M239" s="9"/>
      <c r="N239" s="44"/>
      <c r="O239" s="1"/>
      <c r="P239" s="45"/>
      <c r="Q239" s="1"/>
      <c r="R239" s="46"/>
      <c r="S239" s="1"/>
      <c r="T239" s="9"/>
    </row>
    <row r="240" spans="1:20" x14ac:dyDescent="0.25">
      <c r="A240" s="29"/>
      <c r="B240" s="27" t="s">
        <v>67</v>
      </c>
      <c r="C240" s="1"/>
      <c r="D240" s="8">
        <f>SUBTOTAL(9,D234:D238)</f>
        <v>-157364060.05999997</v>
      </c>
      <c r="E240" s="1"/>
      <c r="F240" s="8">
        <f>SUBTOTAL(9,F234:F238)</f>
        <v>4896149</v>
      </c>
      <c r="G240" s="8"/>
      <c r="H240" s="9">
        <f t="shared" ref="H240" si="36">F240/D240*100</f>
        <v>-3.1113514725873177</v>
      </c>
      <c r="I240" s="11"/>
      <c r="J240" s="8">
        <f>SUBTOTAL(9,J234:J239)</f>
        <v>-46131553.240000002</v>
      </c>
      <c r="K240" s="1"/>
      <c r="L240" s="22">
        <f>SUBTOTAL(9,L234:L239)</f>
        <v>461315.53240000003</v>
      </c>
      <c r="M240" s="1"/>
      <c r="N240" s="9">
        <f>L240/J240*100</f>
        <v>-1</v>
      </c>
      <c r="O240" s="1"/>
      <c r="P240" s="33">
        <f>SUBTOTAL(9,P234:P239)</f>
        <v>-203495613.29999995</v>
      </c>
      <c r="Q240" s="1"/>
      <c r="R240" s="8">
        <f>SUBTOTAL(9,R234:R239)</f>
        <v>5357464.5323999999</v>
      </c>
      <c r="S240" s="1"/>
      <c r="T240" s="17">
        <f t="shared" ref="T240" si="37">ROUND(R240/P240*100,0)</f>
        <v>-3</v>
      </c>
    </row>
    <row r="242" spans="1:20" x14ac:dyDescent="0.25">
      <c r="A242" s="29"/>
      <c r="B242" s="48" t="s">
        <v>48</v>
      </c>
      <c r="C242" s="1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 x14ac:dyDescent="0.25">
      <c r="A243" s="29">
        <v>344.01</v>
      </c>
      <c r="B243" s="27" t="s">
        <v>46</v>
      </c>
      <c r="C243" s="1"/>
      <c r="D243" s="30">
        <v>-413233.08</v>
      </c>
      <c r="E243" s="1"/>
      <c r="F243" s="31">
        <v>12153.596676460838</v>
      </c>
      <c r="G243" s="9"/>
      <c r="H243" s="9">
        <v>-2.9410996516689414</v>
      </c>
      <c r="I243" s="10"/>
      <c r="J243" s="30">
        <v>-35939.15</v>
      </c>
      <c r="K243" s="1"/>
      <c r="L243" s="31">
        <v>0</v>
      </c>
      <c r="M243" s="9"/>
      <c r="N243" s="9">
        <v>0</v>
      </c>
      <c r="O243" s="1"/>
      <c r="P243" s="33">
        <v>-449172.23000000004</v>
      </c>
      <c r="Q243" s="1"/>
      <c r="R243" s="11">
        <v>12153.596676460838</v>
      </c>
      <c r="S243" s="1"/>
      <c r="T243" s="9">
        <v>-3</v>
      </c>
    </row>
    <row r="244" spans="1:20" x14ac:dyDescent="0.25">
      <c r="A244" s="29">
        <v>345.01</v>
      </c>
      <c r="B244" s="27" t="s">
        <v>47</v>
      </c>
      <c r="C244" s="1"/>
      <c r="D244" s="34">
        <v>-1033.74</v>
      </c>
      <c r="E244" s="1"/>
      <c r="F244" s="35">
        <v>30.403323539162514</v>
      </c>
      <c r="G244" s="9"/>
      <c r="H244" s="9">
        <v>-2.9410996516689414</v>
      </c>
      <c r="I244" s="10"/>
      <c r="J244" s="34">
        <v>-32175.67</v>
      </c>
      <c r="K244" s="1"/>
      <c r="L244" s="35">
        <v>0</v>
      </c>
      <c r="M244" s="9"/>
      <c r="N244" s="9">
        <v>0</v>
      </c>
      <c r="O244" s="1"/>
      <c r="P244" s="36">
        <v>-33209.409999999996</v>
      </c>
      <c r="Q244" s="1"/>
      <c r="R244" s="37">
        <v>30.403323539162514</v>
      </c>
      <c r="S244" s="1"/>
      <c r="T244" s="9">
        <v>0</v>
      </c>
    </row>
    <row r="245" spans="1:20" x14ac:dyDescent="0.25">
      <c r="A245" s="29"/>
      <c r="B245" s="27"/>
      <c r="C245" s="1"/>
      <c r="D245" s="40"/>
      <c r="E245" s="1"/>
      <c r="F245" s="41"/>
      <c r="G245" s="9"/>
      <c r="H245" s="9"/>
      <c r="I245" s="10"/>
      <c r="J245" s="40"/>
      <c r="K245" s="1"/>
      <c r="L245" s="9"/>
      <c r="M245" s="9"/>
      <c r="N245" s="44"/>
      <c r="O245" s="1"/>
      <c r="P245" s="45"/>
      <c r="Q245" s="1"/>
      <c r="R245" s="46"/>
      <c r="S245" s="1"/>
      <c r="T245" s="9"/>
    </row>
    <row r="246" spans="1:20" x14ac:dyDescent="0.25">
      <c r="A246" s="29"/>
      <c r="B246" s="27" t="s">
        <v>68</v>
      </c>
      <c r="C246" s="1"/>
      <c r="D246" s="12">
        <f>SUBTOTAL(9,D243:D244)</f>
        <v>-414266.82</v>
      </c>
      <c r="E246" s="1"/>
      <c r="F246" s="12">
        <f>SUBTOTAL(9,F243:F244)</f>
        <v>12184</v>
      </c>
      <c r="G246" s="8"/>
      <c r="H246" s="9">
        <f t="shared" ref="H246" si="38">F246/D246*100</f>
        <v>-2.9410996516689414</v>
      </c>
      <c r="I246" s="11"/>
      <c r="J246" s="12">
        <f>SUBTOTAL(9,J243:J245)</f>
        <v>-68114.820000000007</v>
      </c>
      <c r="K246" s="1"/>
      <c r="L246" s="52">
        <f>SUBTOTAL(9,L243:L245)</f>
        <v>0</v>
      </c>
      <c r="M246" s="1"/>
      <c r="N246" s="9">
        <f>L246/J246*100</f>
        <v>0</v>
      </c>
      <c r="O246" s="1"/>
      <c r="P246" s="36">
        <f>SUBTOTAL(9,P243:P245)</f>
        <v>-482381.64</v>
      </c>
      <c r="Q246" s="1"/>
      <c r="R246" s="12">
        <f>SUBTOTAL(9,R243:R245)</f>
        <v>12184</v>
      </c>
      <c r="S246" s="1"/>
      <c r="T246" s="17">
        <f t="shared" ref="T246" si="39">ROUND(R246/P246*100,0)</f>
        <v>-3</v>
      </c>
    </row>
    <row r="248" spans="1:20" x14ac:dyDescent="0.25">
      <c r="A248" s="49" t="s">
        <v>52</v>
      </c>
      <c r="D248" s="34">
        <f>SUBTOTAL(9,D187:D247)</f>
        <v>-262236331.17999998</v>
      </c>
      <c r="F248" s="34">
        <f>SUBTOTAL(9,F187:F247)</f>
        <v>8643240</v>
      </c>
      <c r="J248" s="34">
        <f>SUBTOTAL(9,J187:J247)</f>
        <v>-65310579.399999999</v>
      </c>
      <c r="L248" s="34">
        <f>SUBTOTAL(9,L187:L247)</f>
        <v>652424.64580000006</v>
      </c>
      <c r="M248" s="31"/>
      <c r="N248" s="9">
        <f>L248/J248*100</f>
        <v>-0.99895706299613696</v>
      </c>
      <c r="O248" s="31"/>
      <c r="P248" s="34">
        <f>SUBTOTAL(9,P187:P247)</f>
        <v>-327546910.57999998</v>
      </c>
      <c r="Q248" s="31"/>
      <c r="R248" s="34">
        <f>SUBTOTAL(9,R187:R247)</f>
        <v>9295664.6457999982</v>
      </c>
      <c r="T248" s="17">
        <f t="shared" ref="T248" si="40">ROUND(R248/P248*100,0)</f>
        <v>-3</v>
      </c>
    </row>
    <row r="249" spans="1:20" x14ac:dyDescent="0.25">
      <c r="L249" s="31"/>
      <c r="M249" s="31"/>
      <c r="N249" s="31"/>
      <c r="O249" s="31"/>
      <c r="P249" s="31"/>
      <c r="Q249" s="31"/>
      <c r="R249" s="31"/>
    </row>
    <row r="250" spans="1:20" x14ac:dyDescent="0.25">
      <c r="A250" s="18" t="s">
        <v>53</v>
      </c>
      <c r="D250" s="30">
        <f>SUBTOTAL(9,D15:D249)</f>
        <v>-1065375375.3300003</v>
      </c>
      <c r="F250" s="31">
        <f>SUBTOTAL(9,F15:F249)</f>
        <v>59701866.000000007</v>
      </c>
      <c r="J250" s="30">
        <f>SUBTOTAL(9,J15:J249)</f>
        <v>-350785929.1099999</v>
      </c>
      <c r="L250" s="31">
        <f>SUBTOTAL(9,L15:L249)</f>
        <v>36219642.217699997</v>
      </c>
      <c r="M250" s="31"/>
      <c r="N250" s="9">
        <f>L250/J250*100</f>
        <v>-10.32528365935174</v>
      </c>
      <c r="O250" s="31"/>
      <c r="P250" s="31">
        <f>SUBTOTAL(9,P15:P249)</f>
        <v>-1416161304.4400005</v>
      </c>
      <c r="Q250" s="31"/>
      <c r="R250" s="31">
        <f>SUBTOTAL(9,R15:R249)</f>
        <v>95921508.217700019</v>
      </c>
      <c r="T250" s="17">
        <f t="shared" ref="T250" si="41">ROUND(R250/P250*100,0)</f>
        <v>-7</v>
      </c>
    </row>
  </sheetData>
  <pageMargins left="0.7" right="0.7" top="0.75" bottom="0.75" header="0.3" footer="0.3"/>
  <pageSetup scale="47" fitToHeight="0" orientation="landscape" r:id="rId1"/>
  <rowBreaks count="4" manualBreakCount="4">
    <brk id="63" max="19" man="1"/>
    <brk id="112" max="19" man="1"/>
    <brk id="162" max="19" man="1"/>
    <brk id="215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A1ED0AE3B06E46A6059E2DC9EA9D6F" ma:contentTypeVersion="24" ma:contentTypeDescription="" ma:contentTypeScope="" ma:versionID="0e322643843d05f6c0d36fc1918568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2023-02-22T08:00:00+00:00</OpenedDate>
    <SignificantOrder xmlns="dc463f71-b30c-4ab2-9473-d307f9d35888">false</SignificantOrder>
    <Date1 xmlns="dc463f71-b30c-4ab2-9473-d307f9d35888">2023-02-22T08:00:00+00:00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230130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8CA807-D361-4EC4-9BFD-10DD92D2183F}"/>
</file>

<file path=customXml/itemProps2.xml><?xml version="1.0" encoding="utf-8"?>
<ds:datastoreItem xmlns:ds="http://schemas.openxmlformats.org/officeDocument/2006/customXml" ds:itemID="{822D2C02-F2F8-4BAC-8704-8CA5BA9E7CD6}"/>
</file>

<file path=customXml/itemProps3.xml><?xml version="1.0" encoding="utf-8"?>
<ds:datastoreItem xmlns:ds="http://schemas.openxmlformats.org/officeDocument/2006/customXml" ds:itemID="{ABC1808A-31C9-4E86-A4B6-850ECB53ED53}"/>
</file>

<file path=customXml/itemProps4.xml><?xml version="1.0" encoding="utf-8"?>
<ds:datastoreItem xmlns:ds="http://schemas.openxmlformats.org/officeDocument/2006/customXml" ds:itemID="{07567820-4676-46F4-8E3B-BC8C9CD07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Terminal Net Salvage</vt:lpstr>
      <vt:lpstr>'Terminal Net Salvage'!Print_Area</vt:lpstr>
      <vt:lpstr>'Terminal Net Salvage'!Print_Titles</vt:lpstr>
    </vt:vector>
  </TitlesOfParts>
  <Company>Gannett Fleming,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Richard</dc:creator>
  <cp:lastModifiedBy>Hoepfer, Samuel</cp:lastModifiedBy>
  <cp:lastPrinted>2022-07-20T15:03:53Z</cp:lastPrinted>
  <dcterms:created xsi:type="dcterms:W3CDTF">2011-01-28T19:16:00Z</dcterms:created>
  <dcterms:modified xsi:type="dcterms:W3CDTF">2022-07-20T15:10:40Z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0x0101006E56B4D1795A2E4DB2F0B01679ED314A0045A1ED0AE3B06E46A6059E2DC9EA9D6F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