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Sheet1!$A$1:$R$34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Q26" i="1" l="1"/>
  <c r="O23" i="1" l="1"/>
  <c r="Q22" i="1"/>
  <c r="O24" i="1"/>
  <c r="O26" i="1" s="1"/>
  <c r="Q24" i="1"/>
  <c r="Q21" i="1"/>
  <c r="Q20" i="1"/>
  <c r="Q19" i="1"/>
  <c r="Q18" i="1"/>
  <c r="Q17" i="1"/>
  <c r="Q16" i="1"/>
  <c r="Q15" i="1"/>
  <c r="Q13" i="1"/>
  <c r="Q23" i="1"/>
  <c r="A1" i="2" l="1"/>
</calcChain>
</file>

<file path=xl/sharedStrings.xml><?xml version="1.0" encoding="utf-8"?>
<sst xmlns="http://schemas.openxmlformats.org/spreadsheetml/2006/main" count="33" uniqueCount="31">
  <si>
    <t>Witness: Alan P. Buckley</t>
  </si>
  <si>
    <t>Line</t>
  </si>
  <si>
    <t xml:space="preserve"> </t>
  </si>
  <si>
    <t xml:space="preserve">WCA </t>
  </si>
  <si>
    <t>Update Adjustments</t>
  </si>
  <si>
    <t>Based on Company's Filed Case</t>
  </si>
  <si>
    <t>WUTC 91 - Mid-Columbia Purchases</t>
  </si>
  <si>
    <t>WUTC 91 - Final BPA Rates</t>
  </si>
  <si>
    <t>WUTC 91 - Idaho Wheeling Rates</t>
  </si>
  <si>
    <t>WUTC 91 - System Balance Impact</t>
  </si>
  <si>
    <t>Summary of Proposed Power Supply Adjustments</t>
  </si>
  <si>
    <t>WUTC 91 - Sept 11 Forward Price Curve</t>
  </si>
  <si>
    <t>WUTC 101 - Nov 11 Forward Price Curve</t>
  </si>
  <si>
    <t>WUTC 101 - Update Stateline</t>
  </si>
  <si>
    <t xml:space="preserve">           Total Update Adjustments w/o SCL-Stateline</t>
  </si>
  <si>
    <t>WA</t>
  </si>
  <si>
    <t>Adj 3.7 - Extended SCL-Stateline Contract Revenue</t>
  </si>
  <si>
    <t>Hydro Generation  ( Revenue Increase)</t>
  </si>
  <si>
    <t>Total Power Supply Adjustments - Expense Level</t>
  </si>
  <si>
    <t>Docket No. UE-111190</t>
  </si>
  <si>
    <t>1 -  Revenue level adjustment from the Company's filed case which has removed all revenues associated with contract.</t>
  </si>
  <si>
    <t xml:space="preserve">       Foisy Adj. 3.7 reflects restatement of additional revenues from newly extended contract from test year booked amounts</t>
  </si>
  <si>
    <t>WUTC 101 - System Balancing Impact</t>
  </si>
  <si>
    <t>Filed Net Power Cost</t>
  </si>
  <si>
    <t>Adjusted and Updated Net Power Costs</t>
  </si>
  <si>
    <t>2 - Does not reflect final electric/gas market price update</t>
  </si>
  <si>
    <t>Exhibit No.___(APB-2C)</t>
  </si>
  <si>
    <t xml:space="preserve">       to derive Revenue Requirement effect of this adjustment.</t>
  </si>
  <si>
    <t>REDACTED VERSION</t>
  </si>
  <si>
    <t xml:space="preserve">       XXXXXXXXXXX</t>
  </si>
  <si>
    <t xml:space="preserve">        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</si>
</sst>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4" fontId="4" fillId="0" borderId="0" xfId="1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NumberFormat="1" applyFont="1"/>
    <xf numFmtId="164" fontId="4" fillId="0" borderId="0" xfId="0" applyNumberFormat="1" applyFont="1"/>
    <xf numFmtId="5" fontId="4" fillId="0" borderId="0" xfId="1" applyNumberFormat="1" applyFont="1"/>
    <xf numFmtId="0" fontId="11" fillId="0" borderId="0" xfId="0" applyFont="1"/>
    <xf numFmtId="5" fontId="4" fillId="2" borderId="0" xfId="1" applyNumberFormat="1" applyFont="1" applyFill="1"/>
    <xf numFmtId="164" fontId="4" fillId="2" borderId="0" xfId="1" applyNumberFormat="1" applyFont="1" applyFill="1"/>
    <xf numFmtId="5" fontId="4" fillId="0" borderId="1" xfId="1" applyNumberFormat="1" applyFont="1" applyBorder="1"/>
    <xf numFmtId="0" fontId="0" fillId="0" borderId="1" xfId="0" applyBorder="1"/>
    <xf numFmtId="0" fontId="3" fillId="2" borderId="0" xfId="0" applyFont="1" applyFill="1"/>
    <xf numFmtId="5" fontId="4" fillId="2" borderId="0" xfId="0" applyNumberFormat="1" applyFont="1" applyFill="1"/>
    <xf numFmtId="164" fontId="3" fillId="2" borderId="0" xfId="0" applyNumberFormat="1" applyFont="1" applyFill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12" fillId="2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3" borderId="0" xfId="0" applyNumberFormat="1" applyFont="1" applyFill="1"/>
    <xf numFmtId="0" fontId="1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tabSelected="1" topLeftCell="A6" workbookViewId="0">
      <selection activeCell="F15" sqref="F15"/>
    </sheetView>
  </sheetViews>
  <sheetFormatPr defaultRowHeight="15" x14ac:dyDescent="0.25"/>
  <cols>
    <col min="1" max="1" width="14.140625" customWidth="1"/>
    <col min="2" max="2" width="6" customWidth="1"/>
    <col min="3" max="3" width="2.42578125" customWidth="1"/>
    <col min="4" max="4" width="6.85546875" customWidth="1"/>
    <col min="5" max="5" width="2.5703125" customWidth="1"/>
    <col min="6" max="6" width="7.85546875" style="26" customWidth="1"/>
    <col min="7" max="7" width="0.28515625" customWidth="1"/>
    <col min="15" max="15" width="21.140625" customWidth="1"/>
    <col min="16" max="16" width="3" customWidth="1"/>
    <col min="17" max="17" width="22.140625" customWidth="1"/>
    <col min="18" max="18" width="2.85546875" customWidth="1"/>
  </cols>
  <sheetData>
    <row r="1" spans="2:19" ht="18.75" x14ac:dyDescent="0.3">
      <c r="Q1" s="2" t="s">
        <v>26</v>
      </c>
    </row>
    <row r="2" spans="2:19" ht="18.75" x14ac:dyDescent="0.3">
      <c r="Q2" s="2" t="s">
        <v>19</v>
      </c>
    </row>
    <row r="3" spans="2:19" ht="18.75" x14ac:dyDescent="0.3">
      <c r="Q3" s="2" t="s">
        <v>0</v>
      </c>
    </row>
    <row r="4" spans="2:19" x14ac:dyDescent="0.25">
      <c r="Q4" s="3" t="s">
        <v>28</v>
      </c>
    </row>
    <row r="6" spans="2:19" ht="23.25" x14ac:dyDescent="0.35">
      <c r="H6" s="18" t="s">
        <v>10</v>
      </c>
      <c r="I6" s="6"/>
      <c r="K6" s="6"/>
      <c r="L6" s="6"/>
      <c r="M6" s="3"/>
      <c r="N6" s="3"/>
      <c r="O6" s="3"/>
      <c r="P6" s="3"/>
      <c r="Q6" s="3"/>
      <c r="R6" s="3"/>
      <c r="S6" s="3"/>
    </row>
    <row r="7" spans="2:19" ht="18.75" x14ac:dyDescent="0.3">
      <c r="I7" s="3"/>
      <c r="J7" s="2" t="s">
        <v>5</v>
      </c>
      <c r="K7" s="3"/>
      <c r="L7" s="3"/>
      <c r="M7" s="3"/>
      <c r="N7" s="3"/>
      <c r="Q7" s="3"/>
      <c r="R7" s="3"/>
      <c r="S7" s="3"/>
    </row>
    <row r="8" spans="2:19" ht="21" x14ac:dyDescent="0.35">
      <c r="B8" s="9"/>
      <c r="C8" s="9"/>
      <c r="D8" s="9"/>
      <c r="E8" s="9"/>
      <c r="F8" s="27"/>
      <c r="G8" s="4"/>
      <c r="H8" s="1"/>
      <c r="I8" s="1"/>
      <c r="J8" s="6"/>
      <c r="K8" s="1"/>
      <c r="L8" s="1"/>
      <c r="M8" s="1"/>
      <c r="N8" s="1"/>
      <c r="O8" s="1" t="s">
        <v>2</v>
      </c>
      <c r="P8" s="1"/>
      <c r="Q8" s="1"/>
      <c r="R8" s="3"/>
      <c r="S8" s="3"/>
    </row>
    <row r="9" spans="2:19" ht="18.75" x14ac:dyDescent="0.3">
      <c r="B9" s="10" t="s">
        <v>1</v>
      </c>
      <c r="C9" s="10"/>
      <c r="D9" s="12"/>
      <c r="E9" s="10"/>
      <c r="F9" s="27"/>
      <c r="G9" s="4"/>
      <c r="H9" s="1" t="s">
        <v>2</v>
      </c>
      <c r="I9" s="1"/>
      <c r="J9" s="3"/>
      <c r="K9" s="1"/>
      <c r="L9" s="1"/>
      <c r="M9" s="1"/>
      <c r="N9" s="1" t="s">
        <v>2</v>
      </c>
      <c r="O9" s="14" t="s">
        <v>3</v>
      </c>
      <c r="P9" s="1"/>
      <c r="Q9" s="14" t="s">
        <v>15</v>
      </c>
      <c r="R9" s="3"/>
      <c r="S9" s="3"/>
    </row>
    <row r="10" spans="2:19" ht="18.75" x14ac:dyDescent="0.3">
      <c r="B10" s="10"/>
      <c r="C10" s="10"/>
      <c r="D10" s="12"/>
      <c r="E10" s="10"/>
      <c r="F10" s="27"/>
      <c r="G10" s="4"/>
      <c r="H10" s="1"/>
      <c r="I10" s="1"/>
      <c r="J10" s="3"/>
      <c r="K10" s="1"/>
      <c r="L10" s="1"/>
      <c r="M10" s="1"/>
      <c r="N10" s="1"/>
      <c r="O10" s="14"/>
      <c r="P10" s="1"/>
      <c r="Q10" s="14"/>
      <c r="R10" s="3"/>
      <c r="S10" s="3"/>
    </row>
    <row r="11" spans="2:19" ht="18.75" x14ac:dyDescent="0.3">
      <c r="B11" s="10">
        <v>1</v>
      </c>
      <c r="C11" s="10"/>
      <c r="D11" s="12"/>
      <c r="E11" s="10"/>
      <c r="F11" s="28" t="s">
        <v>23</v>
      </c>
      <c r="G11" s="4"/>
      <c r="H11" s="1"/>
      <c r="I11" s="1"/>
      <c r="J11" s="3"/>
      <c r="K11" s="1"/>
      <c r="L11" s="1"/>
      <c r="M11" s="1"/>
      <c r="N11" s="1"/>
      <c r="O11" s="30">
        <v>567484861</v>
      </c>
      <c r="P11" s="16"/>
      <c r="Q11" s="30">
        <v>128189646</v>
      </c>
      <c r="R11" s="3"/>
      <c r="S11" s="3"/>
    </row>
    <row r="12" spans="2:19" ht="18.75" x14ac:dyDescent="0.3">
      <c r="B12" s="8"/>
      <c r="C12" s="8"/>
      <c r="D12" s="13"/>
      <c r="E12" s="8"/>
      <c r="F12" s="29"/>
      <c r="H12" s="1"/>
      <c r="I12" s="1"/>
      <c r="J12" s="3"/>
      <c r="K12" s="1"/>
      <c r="L12" s="1"/>
      <c r="M12" s="1"/>
      <c r="N12" s="1"/>
      <c r="O12" s="1"/>
      <c r="P12" s="1"/>
      <c r="Q12" s="1"/>
      <c r="R12" s="3"/>
      <c r="S12" s="3"/>
    </row>
    <row r="13" spans="2:19" ht="18.75" x14ac:dyDescent="0.3">
      <c r="B13" s="10">
        <v>2</v>
      </c>
      <c r="C13" s="10"/>
      <c r="D13" s="12"/>
      <c r="E13" s="10"/>
      <c r="F13" s="27"/>
      <c r="H13" s="2" t="s">
        <v>17</v>
      </c>
      <c r="I13" s="2"/>
      <c r="J13" s="3"/>
      <c r="K13" s="2"/>
      <c r="L13" s="2"/>
      <c r="M13" s="2"/>
      <c r="N13" s="2"/>
      <c r="O13" s="7">
        <v>3089637</v>
      </c>
      <c r="P13" s="15"/>
      <c r="Q13" s="7">
        <f>+O13*0.224742</f>
        <v>694371.19865399995</v>
      </c>
      <c r="R13" s="3"/>
      <c r="S13" s="3"/>
    </row>
    <row r="14" spans="2:19" ht="18.75" x14ac:dyDescent="0.3">
      <c r="B14" s="10">
        <v>3</v>
      </c>
      <c r="C14" s="10"/>
      <c r="D14" s="12"/>
      <c r="E14" s="10"/>
      <c r="F14" s="27"/>
      <c r="H14" s="2" t="s">
        <v>4</v>
      </c>
      <c r="I14" s="2"/>
      <c r="J14" s="1"/>
      <c r="K14" s="2"/>
      <c r="L14" s="2"/>
      <c r="M14" s="2"/>
      <c r="N14" s="2"/>
      <c r="O14" s="7"/>
      <c r="P14" s="15"/>
      <c r="Q14" s="7"/>
      <c r="R14" s="3"/>
      <c r="S14" s="3"/>
    </row>
    <row r="15" spans="2:19" ht="18.75" x14ac:dyDescent="0.3">
      <c r="B15" s="10">
        <v>4</v>
      </c>
      <c r="C15" s="10"/>
      <c r="D15" s="12"/>
      <c r="E15" s="10"/>
      <c r="F15" s="27"/>
      <c r="H15" s="2"/>
      <c r="I15" s="2" t="s">
        <v>11</v>
      </c>
      <c r="J15" s="1"/>
      <c r="K15" s="2"/>
      <c r="L15" s="2"/>
      <c r="M15" s="2"/>
      <c r="N15" s="2"/>
      <c r="O15" s="17">
        <v>-12856078</v>
      </c>
      <c r="P15" s="15"/>
      <c r="Q15" s="17">
        <f t="shared" ref="Q15:Q24" si="0">+O15*0.224742</f>
        <v>-2889300.681876</v>
      </c>
      <c r="R15" s="3"/>
      <c r="S15" s="3"/>
    </row>
    <row r="16" spans="2:19" ht="18.75" x14ac:dyDescent="0.3">
      <c r="B16" s="10">
        <v>5</v>
      </c>
      <c r="C16" s="10"/>
      <c r="D16" s="12"/>
      <c r="E16" s="10"/>
      <c r="F16" s="27"/>
      <c r="H16" s="2"/>
      <c r="I16" s="2" t="s">
        <v>6</v>
      </c>
      <c r="J16" s="1"/>
      <c r="K16" s="2"/>
      <c r="L16" s="2"/>
      <c r="M16" s="2"/>
      <c r="N16" s="2"/>
      <c r="O16" s="17">
        <v>-1277950</v>
      </c>
      <c r="P16" s="15"/>
      <c r="Q16" s="17">
        <f t="shared" si="0"/>
        <v>-287209.03889999999</v>
      </c>
      <c r="R16" s="3"/>
      <c r="S16" s="3"/>
    </row>
    <row r="17" spans="2:19" ht="18.75" x14ac:dyDescent="0.3">
      <c r="B17" s="10">
        <v>6</v>
      </c>
      <c r="C17" s="10"/>
      <c r="D17" s="12"/>
      <c r="E17" s="10"/>
      <c r="F17" s="27"/>
      <c r="H17" s="2"/>
      <c r="I17" s="2" t="s">
        <v>7</v>
      </c>
      <c r="J17" s="2"/>
      <c r="K17" s="2"/>
      <c r="L17" s="2"/>
      <c r="M17" s="2"/>
      <c r="N17" s="2"/>
      <c r="O17" s="17">
        <v>-203058</v>
      </c>
      <c r="P17" s="15"/>
      <c r="Q17" s="17">
        <f t="shared" si="0"/>
        <v>-45635.661035999998</v>
      </c>
      <c r="R17" s="3"/>
      <c r="S17" s="3"/>
    </row>
    <row r="18" spans="2:19" ht="18.75" x14ac:dyDescent="0.3">
      <c r="B18" s="10">
        <v>7</v>
      </c>
      <c r="C18" s="10"/>
      <c r="D18" s="12"/>
      <c r="E18" s="10"/>
      <c r="F18" s="27"/>
      <c r="H18" s="2"/>
      <c r="I18" s="2" t="s">
        <v>8</v>
      </c>
      <c r="J18" s="2"/>
      <c r="K18" s="2"/>
      <c r="L18" s="2"/>
      <c r="M18" s="2"/>
      <c r="N18" s="2"/>
      <c r="O18" s="17">
        <v>-10920</v>
      </c>
      <c r="P18" s="15"/>
      <c r="Q18" s="17">
        <f t="shared" si="0"/>
        <v>-2454.18264</v>
      </c>
      <c r="R18" s="3"/>
      <c r="S18" s="3"/>
    </row>
    <row r="19" spans="2:19" ht="18.75" x14ac:dyDescent="0.3">
      <c r="B19" s="10">
        <v>8</v>
      </c>
      <c r="C19" s="10"/>
      <c r="D19" s="12"/>
      <c r="E19" s="10"/>
      <c r="F19" s="27"/>
      <c r="H19" s="2"/>
      <c r="I19" s="2" t="s">
        <v>9</v>
      </c>
      <c r="J19" s="2"/>
      <c r="K19" s="2"/>
      <c r="L19" s="2"/>
      <c r="M19" s="2"/>
      <c r="N19" s="2"/>
      <c r="O19" s="17">
        <v>-32326</v>
      </c>
      <c r="P19" s="15"/>
      <c r="Q19" s="17">
        <f t="shared" si="0"/>
        <v>-7265.009892</v>
      </c>
      <c r="R19" s="3"/>
      <c r="S19" s="3"/>
    </row>
    <row r="20" spans="2:19" ht="18.75" x14ac:dyDescent="0.3">
      <c r="B20" s="10">
        <v>9</v>
      </c>
      <c r="C20" s="10"/>
      <c r="D20" s="12"/>
      <c r="E20" s="10"/>
      <c r="F20" s="27"/>
      <c r="H20" s="2"/>
      <c r="I20" s="2" t="s">
        <v>12</v>
      </c>
      <c r="J20" s="2"/>
      <c r="K20" s="2"/>
      <c r="L20" s="2"/>
      <c r="M20" s="2"/>
      <c r="N20" s="2"/>
      <c r="O20" s="17">
        <v>-3950135</v>
      </c>
      <c r="P20" s="15"/>
      <c r="Q20" s="17">
        <f t="shared" si="0"/>
        <v>-887761.24017</v>
      </c>
      <c r="R20" s="3"/>
      <c r="S20" s="3"/>
    </row>
    <row r="21" spans="2:19" ht="18.75" x14ac:dyDescent="0.3">
      <c r="B21" s="10">
        <v>10</v>
      </c>
      <c r="C21" s="10"/>
      <c r="D21" s="12"/>
      <c r="E21" s="10"/>
      <c r="F21" s="27"/>
      <c r="H21" s="2"/>
      <c r="I21" s="2" t="s">
        <v>13</v>
      </c>
      <c r="J21" s="2"/>
      <c r="K21" s="2"/>
      <c r="L21" s="2"/>
      <c r="M21" s="2"/>
      <c r="N21" s="2"/>
      <c r="O21" s="17">
        <v>-482472</v>
      </c>
      <c r="P21" s="7"/>
      <c r="Q21" s="17">
        <f>+O21*0.224742</f>
        <v>-108431.722224</v>
      </c>
      <c r="R21" s="3"/>
      <c r="S21" s="3"/>
    </row>
    <row r="22" spans="2:19" ht="19.5" thickBot="1" x14ac:dyDescent="0.35">
      <c r="B22" s="10">
        <v>11</v>
      </c>
      <c r="C22" s="10"/>
      <c r="D22" s="10"/>
      <c r="E22" s="10"/>
      <c r="F22" s="27"/>
      <c r="H22" s="2"/>
      <c r="I22" s="2" t="s">
        <v>22</v>
      </c>
      <c r="O22" s="21">
        <v>-89783</v>
      </c>
      <c r="P22" s="22"/>
      <c r="Q22" s="21">
        <f>+O22*0.224742</f>
        <v>-20178.010986000001</v>
      </c>
      <c r="R22" s="3"/>
      <c r="S22" s="3"/>
    </row>
    <row r="23" spans="2:19" ht="18.75" x14ac:dyDescent="0.3">
      <c r="B23" s="10">
        <v>12</v>
      </c>
      <c r="C23" s="10"/>
      <c r="D23" s="10"/>
      <c r="E23" s="10"/>
      <c r="F23" s="27"/>
      <c r="H23" s="11" t="s">
        <v>14</v>
      </c>
      <c r="I23" s="11"/>
      <c r="J23" s="11"/>
      <c r="K23" s="11"/>
      <c r="L23" s="11"/>
      <c r="M23" s="11"/>
      <c r="N23" s="11"/>
      <c r="O23" s="19">
        <f>SUM(O15:O22)</f>
        <v>-18902722</v>
      </c>
      <c r="P23" s="20"/>
      <c r="Q23" s="19">
        <f t="shared" si="0"/>
        <v>-4248235.5477240002</v>
      </c>
      <c r="R23" s="3"/>
      <c r="S23" s="3"/>
    </row>
    <row r="24" spans="2:19" ht="18.75" x14ac:dyDescent="0.3">
      <c r="B24" s="4">
        <v>13</v>
      </c>
      <c r="C24" s="4"/>
      <c r="D24" s="4"/>
      <c r="E24" s="4"/>
      <c r="H24" s="11" t="s">
        <v>18</v>
      </c>
      <c r="I24" s="23"/>
      <c r="J24" s="11"/>
      <c r="K24" s="23"/>
      <c r="L24" s="23"/>
      <c r="M24" s="23"/>
      <c r="N24" s="23"/>
      <c r="O24" s="24">
        <f>+O23-O13</f>
        <v>-21992359</v>
      </c>
      <c r="P24" s="31">
        <v>2</v>
      </c>
      <c r="Q24" s="24">
        <f t="shared" si="0"/>
        <v>-4942606.7463779999</v>
      </c>
      <c r="R24" s="32">
        <v>2</v>
      </c>
      <c r="S24" s="3"/>
    </row>
    <row r="25" spans="2:19" ht="18.75" x14ac:dyDescent="0.3">
      <c r="B25" s="4"/>
      <c r="C25" s="4"/>
      <c r="D25" s="4"/>
      <c r="E25" s="4"/>
      <c r="H25" s="11"/>
      <c r="I25" s="23"/>
      <c r="J25" s="11"/>
      <c r="K25" s="23"/>
      <c r="L25" s="23"/>
      <c r="M25" s="23"/>
      <c r="N25" s="23"/>
      <c r="O25" s="24"/>
      <c r="P25" s="31"/>
      <c r="Q25" s="24"/>
      <c r="R25" s="32"/>
      <c r="S25" s="3"/>
    </row>
    <row r="26" spans="2:19" ht="18.75" x14ac:dyDescent="0.3">
      <c r="B26" s="4">
        <v>14</v>
      </c>
      <c r="C26" s="4"/>
      <c r="D26" s="4"/>
      <c r="E26" s="4"/>
      <c r="F26" s="28" t="s">
        <v>24</v>
      </c>
      <c r="H26" s="11"/>
      <c r="I26" s="23"/>
      <c r="J26" s="11"/>
      <c r="K26" s="23"/>
      <c r="L26" s="23"/>
      <c r="M26" s="23"/>
      <c r="N26" s="23"/>
      <c r="O26" s="24">
        <f>+O11+O24</f>
        <v>545492502</v>
      </c>
      <c r="P26" s="31">
        <v>2</v>
      </c>
      <c r="Q26" s="24">
        <f>+Q11+Q24</f>
        <v>123247039.253622</v>
      </c>
      <c r="R26" s="32">
        <v>2</v>
      </c>
      <c r="S26" s="3"/>
    </row>
    <row r="27" spans="2:19" ht="18.75" x14ac:dyDescent="0.3">
      <c r="H27" s="23"/>
      <c r="I27" s="23"/>
      <c r="J27" s="11"/>
      <c r="K27" s="23"/>
      <c r="L27" s="23"/>
      <c r="M27" s="23"/>
      <c r="N27" s="23"/>
      <c r="O27" s="25"/>
      <c r="P27" s="31"/>
      <c r="Q27" s="25"/>
      <c r="R27" s="32"/>
      <c r="S27" s="3"/>
    </row>
    <row r="28" spans="2:19" ht="18.75" x14ac:dyDescent="0.3">
      <c r="B28" s="10">
        <v>15</v>
      </c>
      <c r="H28" s="2" t="s">
        <v>16</v>
      </c>
      <c r="I28" s="1"/>
      <c r="J28" s="2"/>
      <c r="K28" s="1"/>
      <c r="L28" s="1"/>
      <c r="M28" s="1"/>
      <c r="N28" s="1"/>
      <c r="O28" s="35" t="s">
        <v>29</v>
      </c>
      <c r="P28" s="36">
        <v>1</v>
      </c>
      <c r="Q28" s="35" t="s">
        <v>30</v>
      </c>
      <c r="R28" s="37">
        <v>1</v>
      </c>
      <c r="S28" s="3"/>
    </row>
    <row r="29" spans="2:19" ht="18.75" x14ac:dyDescent="0.3">
      <c r="H29" s="3"/>
      <c r="I29" s="3"/>
      <c r="J29" s="11"/>
      <c r="K29" s="3"/>
      <c r="L29" s="3"/>
      <c r="M29" s="5"/>
      <c r="N29" s="3"/>
      <c r="O29" s="3"/>
      <c r="P29" s="3"/>
      <c r="Q29" s="3"/>
      <c r="R29" s="3"/>
      <c r="S29" s="3"/>
    </row>
    <row r="30" spans="2:19" ht="15.75" x14ac:dyDescent="0.25">
      <c r="H30" t="s">
        <v>20</v>
      </c>
      <c r="J30" s="1"/>
    </row>
    <row r="31" spans="2:19" x14ac:dyDescent="0.25">
      <c r="H31" t="s">
        <v>21</v>
      </c>
      <c r="J31" s="3"/>
    </row>
    <row r="32" spans="2:19" x14ac:dyDescent="0.25">
      <c r="H32" t="s">
        <v>27</v>
      </c>
      <c r="J32" s="3"/>
    </row>
    <row r="34" spans="8:13" x14ac:dyDescent="0.25">
      <c r="H34" t="s">
        <v>25</v>
      </c>
    </row>
    <row r="36" spans="8:13" x14ac:dyDescent="0.25">
      <c r="J36" s="3"/>
      <c r="L36" s="33"/>
    </row>
    <row r="37" spans="8:13" x14ac:dyDescent="0.25">
      <c r="K37" s="34"/>
      <c r="L37" s="33"/>
      <c r="M37" s="34"/>
    </row>
  </sheetData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" x14ac:dyDescent="0.25">
      <c r="A1">
        <f>5400000/843789000</f>
        <v>6.399704191450706E-3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DC318E-4855-42B0-B1D3-94F5A7CFB2ED}"/>
</file>

<file path=customXml/itemProps2.xml><?xml version="1.0" encoding="utf-8"?>
<ds:datastoreItem xmlns:ds="http://schemas.openxmlformats.org/officeDocument/2006/customXml" ds:itemID="{0B66A125-456C-491C-A7D1-3EFD8280CC32}"/>
</file>

<file path=customXml/itemProps3.xml><?xml version="1.0" encoding="utf-8"?>
<ds:datastoreItem xmlns:ds="http://schemas.openxmlformats.org/officeDocument/2006/customXml" ds:itemID="{4B35059E-98A1-42BA-A302-34F5EEE9002C}"/>
</file>

<file path=customXml/itemProps4.xml><?xml version="1.0" encoding="utf-8"?>
<ds:datastoreItem xmlns:ds="http://schemas.openxmlformats.org/officeDocument/2006/customXml" ds:itemID="{71B292A7-8BEB-4210-9EB5-666AA0C299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Buckley</dc:creator>
  <cp:lastModifiedBy>DeMarco, Betsy (UTC)</cp:lastModifiedBy>
  <cp:lastPrinted>2012-01-05T19:02:21Z</cp:lastPrinted>
  <dcterms:created xsi:type="dcterms:W3CDTF">2011-11-28T16:38:38Z</dcterms:created>
  <dcterms:modified xsi:type="dcterms:W3CDTF">2012-01-05T19:03:22Z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