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sBCRg9Ya0Eu111sX2ts1qg==\"/>
    </mc:Choice>
  </mc:AlternateContent>
  <xr:revisionPtr revIDLastSave="0" documentId="13_ncr:1_{FF34BCB5-5726-4178-82ED-DCDCFC931D2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xh. JK-4 Page 1" sheetId="1" r:id="rId1"/>
    <sheet name="Exh. JK-4 Page 2" sheetId="2" r:id="rId2"/>
    <sheet name="Exh. JK-4 Page 3" sheetId="3" r:id="rId3"/>
  </sheets>
  <definedNames>
    <definedName name="_xlnm.Print_Area" localSheetId="0">'Exh. JK-4 Page 1'!$A$1:$F$34</definedName>
    <definedName name="_xlnm.Print_Area" localSheetId="1">'Exh. JK-4 Page 2'!$A$1:$F$34</definedName>
    <definedName name="_xlnm.Print_Area" localSheetId="2">'Exh. JK-4 Page 3'!$A$1:$J$28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F13" i="3"/>
  <c r="F12" i="3"/>
  <c r="C14" i="3"/>
  <c r="C13" i="3"/>
  <c r="C12" i="3"/>
  <c r="D14" i="2"/>
  <c r="D13" i="2"/>
  <c r="D12" i="2"/>
  <c r="D14" i="1"/>
  <c r="D13" i="1"/>
  <c r="D12" i="1"/>
  <c r="I11" i="3" l="1"/>
  <c r="F25" i="3" s="1"/>
  <c r="I10" i="3"/>
  <c r="F24" i="3" s="1"/>
  <c r="I9" i="3"/>
  <c r="C23" i="3" s="1"/>
  <c r="I8" i="3"/>
  <c r="C22" i="3" s="1"/>
  <c r="I7" i="3"/>
  <c r="F21" i="3" s="1"/>
  <c r="I6" i="3"/>
  <c r="F20" i="3" s="1"/>
  <c r="I5" i="3"/>
  <c r="F19" i="3" s="1"/>
  <c r="I4" i="3"/>
  <c r="C24" i="3" l="1"/>
  <c r="I24" i="3" s="1"/>
  <c r="C25" i="3"/>
  <c r="I25" i="3" s="1"/>
  <c r="F18" i="3"/>
  <c r="I14" i="3"/>
  <c r="I13" i="3"/>
  <c r="I12" i="3"/>
  <c r="C18" i="3"/>
  <c r="F22" i="3"/>
  <c r="I22" i="3" s="1"/>
  <c r="C19" i="3"/>
  <c r="I19" i="3" s="1"/>
  <c r="F23" i="3"/>
  <c r="I23" i="3" s="1"/>
  <c r="C20" i="3"/>
  <c r="I20" i="3" s="1"/>
  <c r="C21" i="3"/>
  <c r="I21" i="3" s="1"/>
  <c r="F28" i="3" l="1"/>
  <c r="F27" i="3"/>
  <c r="F26" i="3"/>
  <c r="C26" i="3"/>
  <c r="C28" i="3"/>
  <c r="C27" i="3"/>
  <c r="I18" i="3"/>
  <c r="I28" i="3" l="1"/>
  <c r="I27" i="3"/>
  <c r="I26" i="3"/>
</calcChain>
</file>

<file path=xl/sharedStrings.xml><?xml version="1.0" encoding="utf-8"?>
<sst xmlns="http://schemas.openxmlformats.org/spreadsheetml/2006/main" count="90" uniqueCount="17">
  <si>
    <r>
      <t>mtCO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e</t>
    </r>
  </si>
  <si>
    <t>Year</t>
  </si>
  <si>
    <t>Emissions</t>
  </si>
  <si>
    <r>
      <t>mtCO</t>
    </r>
    <r>
      <rPr>
        <b/>
        <vertAlign val="subscript"/>
        <sz val="12"/>
        <color rgb="FF000000"/>
        <rFont val="Times New Roman"/>
        <family val="1"/>
      </rPr>
      <t>2</t>
    </r>
    <r>
      <rPr>
        <b/>
        <sz val="12"/>
        <color rgb="FF000000"/>
        <rFont val="Times New Roman"/>
        <family val="1"/>
      </rPr>
      <t>e</t>
    </r>
  </si>
  <si>
    <t>Mean</t>
  </si>
  <si>
    <t>Indirect (Scope III) Greenhouse Gas Emissions
Associated with PSE's Natural Gas Operations 
Reported to the Washington Department of Ecology
(Calendar Years 2015 - 2022)</t>
  </si>
  <si>
    <t>Direct (Scope I) Greenhouse Gas Emissions
Associated with PSE's Natural Gas Operations 
Reported to the Washington Department of Ecology
(Calendar Years 2015 - 2022)</t>
  </si>
  <si>
    <t>+</t>
  </si>
  <si>
    <t>=</t>
  </si>
  <si>
    <t>Total Emissions</t>
  </si>
  <si>
    <t>Source:</t>
  </si>
  <si>
    <r>
      <t xml:space="preserve">State of Washington, </t>
    </r>
    <r>
      <rPr>
        <i/>
        <sz val="12"/>
        <color theme="1"/>
        <rFont val="Times New Roman"/>
        <family val="1"/>
      </rPr>
      <t>GHG Reporting Program Publication</t>
    </r>
    <r>
      <rPr>
        <sz val="12"/>
        <color theme="1"/>
        <rFont val="Times New Roman"/>
        <family val="1"/>
      </rPr>
      <t>, available at https://data.wa.gov/Natural-Resources-Environment/GHG-Reporting-Program-Publication/idhm-59de/about_data.</t>
    </r>
  </si>
  <si>
    <t>Min</t>
  </si>
  <si>
    <t>Max</t>
  </si>
  <si>
    <t>Direct (Scope I)
Emissions</t>
  </si>
  <si>
    <t>Indirect (Scope III)
Emissions</t>
  </si>
  <si>
    <t>Total (Indirect and Direct) Greenhouse Gas Emissions
Associated with PSE's Natural Gas Operations 
Reported to the Washington Department of Ecology
(Calendar Years 2015 - 2022)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</si>
</sst>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bscript"/>
      <sz val="12"/>
      <color rgb="FF000000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Alignment="1">
      <alignment horizontal="left" wrapText="1"/>
    </xf>
    <xf numFmtId="9" fontId="2" fillId="0" borderId="0" xfId="1" applyNumberFormat="1" applyFont="1" applyFill="1" applyBorder="1" applyAlignment="1">
      <alignment horizontal="center" vertical="center" wrapText="1"/>
    </xf>
    <xf numFmtId="9" fontId="2" fillId="0" borderId="2" xfId="1" applyNumberFormat="1" applyFont="1" applyFill="1" applyBorder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 vertical="center" wrapText="1"/>
    </xf>
    <xf numFmtId="10" fontId="2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zoomScaleNormal="100" workbookViewId="0">
      <selection activeCell="F6" sqref="F6"/>
    </sheetView>
  </sheetViews>
  <sheetFormatPr defaultColWidth="8.85546875" defaultRowHeight="15.75" x14ac:dyDescent="0.25"/>
  <cols>
    <col min="1" max="1" width="8.85546875" style="6"/>
    <col min="2" max="2" width="18.28515625" style="6" customWidth="1"/>
    <col min="3" max="4" width="7.7109375" style="6" customWidth="1"/>
    <col min="5" max="5" width="14.7109375" style="6" customWidth="1"/>
    <col min="6" max="16384" width="8.85546875" style="6"/>
  </cols>
  <sheetData>
    <row r="1" spans="1:8" ht="69" customHeight="1" x14ac:dyDescent="0.25">
      <c r="A1" s="37" t="s">
        <v>6</v>
      </c>
      <c r="B1" s="37"/>
      <c r="C1" s="37"/>
      <c r="D1" s="37"/>
      <c r="E1" s="37"/>
      <c r="F1" s="37"/>
    </row>
    <row r="2" spans="1:8" s="10" customFormat="1" ht="19.899999999999999" customHeight="1" x14ac:dyDescent="0.25"/>
    <row r="3" spans="1:8" s="10" customFormat="1" ht="19.899999999999999" customHeight="1" x14ac:dyDescent="0.25">
      <c r="B3" s="5" t="s">
        <v>1</v>
      </c>
      <c r="C3" s="36" t="s">
        <v>2</v>
      </c>
      <c r="D3" s="36"/>
      <c r="E3" s="36"/>
    </row>
    <row r="4" spans="1:8" s="10" customFormat="1" ht="19.899999999999999" customHeight="1" x14ac:dyDescent="0.25">
      <c r="B4" s="4">
        <v>2022</v>
      </c>
      <c r="C4" s="4"/>
      <c r="D4" s="12">
        <v>66913</v>
      </c>
      <c r="E4" s="2" t="s">
        <v>0</v>
      </c>
    </row>
    <row r="5" spans="1:8" s="10" customFormat="1" ht="19.899999999999999" customHeight="1" x14ac:dyDescent="0.25">
      <c r="B5" s="1">
        <v>2021</v>
      </c>
      <c r="C5" s="1"/>
      <c r="D5" s="13">
        <v>64586</v>
      </c>
      <c r="E5" s="2" t="s">
        <v>0</v>
      </c>
      <c r="H5" s="11"/>
    </row>
    <row r="6" spans="1:8" s="10" customFormat="1" ht="19.899999999999999" customHeight="1" x14ac:dyDescent="0.25">
      <c r="B6" s="1">
        <v>2020</v>
      </c>
      <c r="C6" s="1"/>
      <c r="D6" s="13">
        <v>64322</v>
      </c>
      <c r="E6" s="2" t="s">
        <v>0</v>
      </c>
      <c r="H6" s="11"/>
    </row>
    <row r="7" spans="1:8" s="10" customFormat="1" ht="19.899999999999999" customHeight="1" x14ac:dyDescent="0.25">
      <c r="B7" s="1">
        <v>2019</v>
      </c>
      <c r="C7" s="1"/>
      <c r="D7" s="13">
        <v>61438</v>
      </c>
      <c r="E7" s="2" t="s">
        <v>0</v>
      </c>
      <c r="H7" s="11"/>
    </row>
    <row r="8" spans="1:8" s="10" customFormat="1" ht="19.899999999999999" customHeight="1" x14ac:dyDescent="0.25">
      <c r="B8" s="1">
        <v>2018</v>
      </c>
      <c r="C8" s="1"/>
      <c r="D8" s="13">
        <v>61071</v>
      </c>
      <c r="E8" s="2" t="s">
        <v>0</v>
      </c>
    </row>
    <row r="9" spans="1:8" s="10" customFormat="1" ht="19.899999999999999" customHeight="1" x14ac:dyDescent="0.25">
      <c r="B9" s="1">
        <v>2017</v>
      </c>
      <c r="C9" s="1"/>
      <c r="D9" s="13">
        <v>60615</v>
      </c>
      <c r="E9" s="2" t="s">
        <v>0</v>
      </c>
    </row>
    <row r="10" spans="1:8" s="10" customFormat="1" ht="19.899999999999999" customHeight="1" x14ac:dyDescent="0.25">
      <c r="B10" s="1">
        <v>2016</v>
      </c>
      <c r="C10" s="1"/>
      <c r="D10" s="13">
        <v>58711</v>
      </c>
      <c r="E10" s="2" t="s">
        <v>0</v>
      </c>
    </row>
    <row r="11" spans="1:8" s="10" customFormat="1" ht="19.899999999999999" customHeight="1" thickBot="1" x14ac:dyDescent="0.3">
      <c r="B11" s="7">
        <v>2015</v>
      </c>
      <c r="C11" s="7"/>
      <c r="D11" s="15">
        <v>58610</v>
      </c>
      <c r="E11" s="8" t="s">
        <v>0</v>
      </c>
    </row>
    <row r="12" spans="1:8" s="10" customFormat="1" ht="19.899999999999999" customHeight="1" thickTop="1" x14ac:dyDescent="0.25">
      <c r="B12" s="3" t="s">
        <v>12</v>
      </c>
      <c r="C12" s="3"/>
      <c r="D12" s="14">
        <f>MIN(D4:D11)</f>
        <v>58610</v>
      </c>
      <c r="E12" s="9" t="s">
        <v>3</v>
      </c>
    </row>
    <row r="13" spans="1:8" ht="17.25" x14ac:dyDescent="0.25">
      <c r="B13" s="3" t="s">
        <v>4</v>
      </c>
      <c r="C13" s="3"/>
      <c r="D13" s="14">
        <f>AVERAGE(D4:D11)</f>
        <v>62033.25</v>
      </c>
      <c r="E13" s="9" t="s">
        <v>3</v>
      </c>
    </row>
    <row r="14" spans="1:8" ht="17.25" x14ac:dyDescent="0.25">
      <c r="B14" s="3" t="s">
        <v>13</v>
      </c>
      <c r="C14" s="3"/>
      <c r="D14" s="14">
        <f>MAX(D4:D11)</f>
        <v>66913</v>
      </c>
      <c r="E14" s="9" t="s">
        <v>3</v>
      </c>
    </row>
    <row r="30" spans="1:6" ht="15.6" customHeight="1" x14ac:dyDescent="0.25">
      <c r="A30" s="18" t="s">
        <v>10</v>
      </c>
      <c r="B30" s="38" t="s">
        <v>11</v>
      </c>
      <c r="C30" s="38"/>
      <c r="D30" s="38"/>
      <c r="E30" s="38"/>
      <c r="F30" s="38"/>
    </row>
    <row r="31" spans="1:6" x14ac:dyDescent="0.25">
      <c r="B31" s="38"/>
      <c r="C31" s="38"/>
      <c r="D31" s="38"/>
      <c r="E31" s="38"/>
      <c r="F31" s="38"/>
    </row>
    <row r="32" spans="1:6" x14ac:dyDescent="0.25">
      <c r="B32" s="38"/>
      <c r="C32" s="38"/>
      <c r="D32" s="38"/>
      <c r="E32" s="38"/>
      <c r="F32" s="38"/>
    </row>
    <row r="33" spans="2:6" x14ac:dyDescent="0.25">
      <c r="B33" s="38"/>
      <c r="C33" s="38"/>
      <c r="D33" s="38"/>
      <c r="E33" s="38"/>
      <c r="F33" s="38"/>
    </row>
  </sheetData>
  <mergeCells count="3">
    <mergeCell ref="C3:E3"/>
    <mergeCell ref="A1:F1"/>
    <mergeCell ref="B30:F33"/>
  </mergeCells>
  <printOptions horizontalCentered="1"/>
  <pageMargins left="1" right="1" top="1" bottom="1" header="0.5" footer="0.5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selection activeCell="D15" sqref="D15"/>
    </sheetView>
  </sheetViews>
  <sheetFormatPr defaultColWidth="8.85546875" defaultRowHeight="15.75" x14ac:dyDescent="0.25"/>
  <cols>
    <col min="1" max="1" width="8.85546875" style="6"/>
    <col min="2" max="2" width="18.28515625" style="6" customWidth="1"/>
    <col min="3" max="3" width="7.7109375" style="6" customWidth="1"/>
    <col min="4" max="4" width="10.5703125" style="17" customWidth="1"/>
    <col min="5" max="5" width="14.7109375" style="6" customWidth="1"/>
    <col min="6" max="7" width="8.85546875" style="6"/>
    <col min="8" max="8" width="9.85546875" style="6" bestFit="1" customWidth="1"/>
    <col min="9" max="16384" width="8.85546875" style="6"/>
  </cols>
  <sheetData>
    <row r="1" spans="1:8" ht="69" customHeight="1" x14ac:dyDescent="0.25">
      <c r="A1" s="37" t="s">
        <v>5</v>
      </c>
      <c r="B1" s="37"/>
      <c r="C1" s="37"/>
      <c r="D1" s="37"/>
      <c r="E1" s="37"/>
      <c r="F1" s="37"/>
    </row>
    <row r="2" spans="1:8" s="10" customFormat="1" ht="19.899999999999999" customHeight="1" x14ac:dyDescent="0.25">
      <c r="D2" s="16"/>
    </row>
    <row r="3" spans="1:8" s="10" customFormat="1" ht="19.899999999999999" customHeight="1" x14ac:dyDescent="0.25">
      <c r="B3" s="5" t="s">
        <v>1</v>
      </c>
      <c r="C3" s="36" t="s">
        <v>2</v>
      </c>
      <c r="D3" s="36"/>
      <c r="E3" s="36"/>
    </row>
    <row r="4" spans="1:8" s="10" customFormat="1" ht="19.899999999999999" customHeight="1" x14ac:dyDescent="0.25">
      <c r="B4" s="4">
        <v>2022</v>
      </c>
      <c r="C4" s="4"/>
      <c r="D4" s="12">
        <v>5596735</v>
      </c>
      <c r="E4" s="2" t="s">
        <v>0</v>
      </c>
      <c r="H4" s="11"/>
    </row>
    <row r="5" spans="1:8" s="10" customFormat="1" ht="19.899999999999999" customHeight="1" x14ac:dyDescent="0.25">
      <c r="B5" s="1">
        <v>2021</v>
      </c>
      <c r="C5" s="1"/>
      <c r="D5" s="13">
        <v>5381519</v>
      </c>
      <c r="E5" s="2" t="s">
        <v>0</v>
      </c>
      <c r="H5" s="11"/>
    </row>
    <row r="6" spans="1:8" s="10" customFormat="1" ht="19.899999999999999" customHeight="1" x14ac:dyDescent="0.25">
      <c r="B6" s="1">
        <v>2020</v>
      </c>
      <c r="C6" s="1"/>
      <c r="D6" s="13">
        <v>5113420</v>
      </c>
      <c r="E6" s="2" t="s">
        <v>0</v>
      </c>
    </row>
    <row r="7" spans="1:8" s="10" customFormat="1" ht="19.899999999999999" customHeight="1" x14ac:dyDescent="0.25">
      <c r="B7" s="1">
        <v>2019</v>
      </c>
      <c r="C7" s="1"/>
      <c r="D7" s="13">
        <v>5352516</v>
      </c>
      <c r="E7" s="2" t="s">
        <v>0</v>
      </c>
    </row>
    <row r="8" spans="1:8" s="10" customFormat="1" ht="19.899999999999999" customHeight="1" x14ac:dyDescent="0.25">
      <c r="B8" s="1">
        <v>2018</v>
      </c>
      <c r="C8" s="1"/>
      <c r="D8" s="13">
        <v>5088704</v>
      </c>
      <c r="E8" s="2" t="s">
        <v>0</v>
      </c>
    </row>
    <row r="9" spans="1:8" s="10" customFormat="1" ht="19.899999999999999" customHeight="1" x14ac:dyDescent="0.25">
      <c r="B9" s="1">
        <v>2017</v>
      </c>
      <c r="C9" s="1"/>
      <c r="D9" s="13">
        <v>5451048</v>
      </c>
      <c r="E9" s="2" t="s">
        <v>0</v>
      </c>
    </row>
    <row r="10" spans="1:8" s="10" customFormat="1" ht="19.899999999999999" customHeight="1" x14ac:dyDescent="0.25">
      <c r="B10" s="1">
        <v>2016</v>
      </c>
      <c r="C10" s="1"/>
      <c r="D10" s="13">
        <v>4771418</v>
      </c>
      <c r="E10" s="2" t="s">
        <v>0</v>
      </c>
    </row>
    <row r="11" spans="1:8" s="10" customFormat="1" ht="19.899999999999999" customHeight="1" thickBot="1" x14ac:dyDescent="0.3">
      <c r="B11" s="7">
        <v>2015</v>
      </c>
      <c r="C11" s="7"/>
      <c r="D11" s="15">
        <v>4938970</v>
      </c>
      <c r="E11" s="8" t="s">
        <v>0</v>
      </c>
    </row>
    <row r="12" spans="1:8" s="10" customFormat="1" ht="19.899999999999999" customHeight="1" thickTop="1" x14ac:dyDescent="0.25">
      <c r="B12" s="3" t="s">
        <v>12</v>
      </c>
      <c r="C12" s="3"/>
      <c r="D12" s="14">
        <f>MIN(D4:D11)</f>
        <v>4771418</v>
      </c>
      <c r="E12" s="9" t="s">
        <v>3</v>
      </c>
    </row>
    <row r="13" spans="1:8" ht="17.25" x14ac:dyDescent="0.25">
      <c r="B13" s="3" t="s">
        <v>4</v>
      </c>
      <c r="C13" s="3"/>
      <c r="D13" s="14">
        <f>AVERAGE(D4:D11)</f>
        <v>5211791.25</v>
      </c>
      <c r="E13" s="9" t="s">
        <v>3</v>
      </c>
    </row>
    <row r="14" spans="1:8" ht="17.25" x14ac:dyDescent="0.25">
      <c r="B14" s="3" t="s">
        <v>13</v>
      </c>
      <c r="C14" s="3"/>
      <c r="D14" s="14">
        <f>MAX(D4:D11)</f>
        <v>5596735</v>
      </c>
      <c r="E14" s="9" t="s">
        <v>3</v>
      </c>
    </row>
    <row r="15" spans="1:8" x14ac:dyDescent="0.25">
      <c r="D15" s="6"/>
    </row>
    <row r="16" spans="1:8" x14ac:dyDescent="0.25">
      <c r="D16" s="6"/>
    </row>
    <row r="17" spans="1:6" x14ac:dyDescent="0.25">
      <c r="D17" s="6"/>
    </row>
    <row r="18" spans="1:6" x14ac:dyDescent="0.25">
      <c r="D18" s="6"/>
    </row>
    <row r="19" spans="1:6" x14ac:dyDescent="0.25">
      <c r="D19" s="6"/>
    </row>
    <row r="20" spans="1:6" x14ac:dyDescent="0.25">
      <c r="D20" s="6"/>
    </row>
    <row r="21" spans="1:6" x14ac:dyDescent="0.25">
      <c r="D21" s="6"/>
    </row>
    <row r="22" spans="1:6" x14ac:dyDescent="0.25">
      <c r="D22" s="6"/>
    </row>
    <row r="23" spans="1:6" x14ac:dyDescent="0.25">
      <c r="D23" s="6"/>
    </row>
    <row r="24" spans="1:6" x14ac:dyDescent="0.25">
      <c r="D24" s="6"/>
    </row>
    <row r="25" spans="1:6" x14ac:dyDescent="0.25">
      <c r="D25" s="6"/>
    </row>
    <row r="26" spans="1:6" x14ac:dyDescent="0.25">
      <c r="D26" s="6"/>
    </row>
    <row r="27" spans="1:6" x14ac:dyDescent="0.25">
      <c r="D27" s="6"/>
    </row>
    <row r="28" spans="1:6" x14ac:dyDescent="0.25">
      <c r="D28" s="6"/>
    </row>
    <row r="29" spans="1:6" x14ac:dyDescent="0.25">
      <c r="D29" s="6"/>
    </row>
    <row r="30" spans="1:6" ht="15.6" customHeight="1" x14ac:dyDescent="0.25">
      <c r="A30" s="18" t="s">
        <v>10</v>
      </c>
      <c r="B30" s="38" t="s">
        <v>11</v>
      </c>
      <c r="C30" s="38"/>
      <c r="D30" s="38"/>
      <c r="E30" s="38"/>
      <c r="F30" s="38"/>
    </row>
    <row r="31" spans="1:6" x14ac:dyDescent="0.25">
      <c r="B31" s="38"/>
      <c r="C31" s="38"/>
      <c r="D31" s="38"/>
      <c r="E31" s="38"/>
      <c r="F31" s="38"/>
    </row>
    <row r="32" spans="1:6" x14ac:dyDescent="0.25">
      <c r="B32" s="38"/>
      <c r="C32" s="38"/>
      <c r="D32" s="38"/>
      <c r="E32" s="38"/>
      <c r="F32" s="38"/>
    </row>
    <row r="33" spans="2:6" x14ac:dyDescent="0.25">
      <c r="B33" s="38"/>
      <c r="C33" s="38"/>
      <c r="D33" s="38"/>
      <c r="E33" s="38"/>
      <c r="F33" s="38"/>
    </row>
    <row r="34" spans="2:6" x14ac:dyDescent="0.25">
      <c r="D34" s="6"/>
    </row>
    <row r="35" spans="2:6" x14ac:dyDescent="0.25">
      <c r="D35" s="6"/>
    </row>
  </sheetData>
  <mergeCells count="3">
    <mergeCell ref="A1:F1"/>
    <mergeCell ref="C3:E3"/>
    <mergeCell ref="B30:F33"/>
  </mergeCells>
  <printOptions horizontalCentered="1"/>
  <pageMargins left="1" right="1" top="1" bottom="1" header="0.5" footer="0.5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tabSelected="1" zoomScaleNormal="100" workbookViewId="0">
      <selection activeCell="O19" sqref="O19"/>
    </sheetView>
  </sheetViews>
  <sheetFormatPr defaultColWidth="8.85546875" defaultRowHeight="15.75" x14ac:dyDescent="0.25"/>
  <cols>
    <col min="1" max="1" width="8.85546875" style="6" customWidth="1"/>
    <col min="2" max="2" width="2.7109375" style="6" customWidth="1"/>
    <col min="3" max="3" width="7.7109375" style="6" customWidth="1"/>
    <col min="4" max="4" width="8.7109375" style="6" customWidth="1"/>
    <col min="5" max="5" width="2.7109375" style="6" customWidth="1"/>
    <col min="6" max="6" width="9.85546875" style="6" bestFit="1" customWidth="1"/>
    <col min="7" max="7" width="9.7109375" style="6" customWidth="1"/>
    <col min="8" max="8" width="2.7109375" style="6" customWidth="1"/>
    <col min="9" max="9" width="9.85546875" style="6" bestFit="1" customWidth="1"/>
    <col min="10" max="10" width="8.7109375" style="6" customWidth="1"/>
    <col min="11" max="12" width="8.85546875" style="6"/>
    <col min="13" max="13" width="9.85546875" style="6" bestFit="1" customWidth="1"/>
    <col min="14" max="16384" width="8.85546875" style="6"/>
  </cols>
  <sheetData>
    <row r="1" spans="1:13" ht="69" customHeight="1" x14ac:dyDescent="0.25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</row>
    <row r="2" spans="1:13" s="10" customFormat="1" ht="19.899999999999999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3" s="10" customFormat="1" ht="34.9" customHeight="1" x14ac:dyDescent="0.25">
      <c r="A3" s="20" t="s">
        <v>1</v>
      </c>
      <c r="B3" s="43" t="s">
        <v>14</v>
      </c>
      <c r="C3" s="43"/>
      <c r="D3" s="43"/>
      <c r="E3" s="21" t="s">
        <v>7</v>
      </c>
      <c r="F3" s="43" t="s">
        <v>15</v>
      </c>
      <c r="G3" s="43"/>
      <c r="H3" s="21" t="s">
        <v>8</v>
      </c>
      <c r="I3" s="43" t="s">
        <v>9</v>
      </c>
      <c r="J3" s="43"/>
    </row>
    <row r="4" spans="1:13" s="10" customFormat="1" ht="19.899999999999999" customHeight="1" x14ac:dyDescent="0.25">
      <c r="A4" s="22">
        <v>2022</v>
      </c>
      <c r="B4" s="22"/>
      <c r="C4" s="23">
        <v>66913</v>
      </c>
      <c r="D4" s="24" t="s">
        <v>0</v>
      </c>
      <c r="E4" s="19"/>
      <c r="F4" s="23">
        <v>5596735</v>
      </c>
      <c r="G4" s="24" t="s">
        <v>0</v>
      </c>
      <c r="H4" s="19"/>
      <c r="I4" s="23">
        <f t="shared" ref="I4:I11" si="0">C4+F4</f>
        <v>5663648</v>
      </c>
      <c r="J4" s="24" t="s">
        <v>0</v>
      </c>
      <c r="M4" s="11"/>
    </row>
    <row r="5" spans="1:13" s="10" customFormat="1" ht="19.899999999999999" customHeight="1" x14ac:dyDescent="0.25">
      <c r="A5" s="25">
        <v>2021</v>
      </c>
      <c r="B5" s="25"/>
      <c r="C5" s="26">
        <v>64586</v>
      </c>
      <c r="D5" s="24" t="s">
        <v>0</v>
      </c>
      <c r="E5" s="19"/>
      <c r="F5" s="26">
        <v>5381519</v>
      </c>
      <c r="G5" s="24" t="s">
        <v>0</v>
      </c>
      <c r="H5" s="19"/>
      <c r="I5" s="23">
        <f t="shared" si="0"/>
        <v>5446105</v>
      </c>
      <c r="J5" s="24" t="s">
        <v>0</v>
      </c>
      <c r="M5" s="11"/>
    </row>
    <row r="6" spans="1:13" s="10" customFormat="1" ht="19.899999999999999" customHeight="1" x14ac:dyDescent="0.25">
      <c r="A6" s="25">
        <v>2020</v>
      </c>
      <c r="B6" s="25"/>
      <c r="C6" s="26">
        <v>64322</v>
      </c>
      <c r="D6" s="24" t="s">
        <v>0</v>
      </c>
      <c r="E6" s="19"/>
      <c r="F6" s="26">
        <v>5113420</v>
      </c>
      <c r="G6" s="24" t="s">
        <v>0</v>
      </c>
      <c r="H6" s="19"/>
      <c r="I6" s="23">
        <f t="shared" si="0"/>
        <v>5177742</v>
      </c>
      <c r="J6" s="24" t="s">
        <v>0</v>
      </c>
    </row>
    <row r="7" spans="1:13" s="10" customFormat="1" ht="19.899999999999999" customHeight="1" x14ac:dyDescent="0.25">
      <c r="A7" s="25">
        <v>2019</v>
      </c>
      <c r="B7" s="25"/>
      <c r="C7" s="26">
        <v>61438</v>
      </c>
      <c r="D7" s="24" t="s">
        <v>0</v>
      </c>
      <c r="E7" s="19"/>
      <c r="F7" s="26">
        <v>5352516</v>
      </c>
      <c r="G7" s="24" t="s">
        <v>0</v>
      </c>
      <c r="H7" s="19"/>
      <c r="I7" s="23">
        <f t="shared" si="0"/>
        <v>5413954</v>
      </c>
      <c r="J7" s="24" t="s">
        <v>0</v>
      </c>
    </row>
    <row r="8" spans="1:13" s="10" customFormat="1" ht="19.899999999999999" customHeight="1" x14ac:dyDescent="0.25">
      <c r="A8" s="25">
        <v>2018</v>
      </c>
      <c r="B8" s="25"/>
      <c r="C8" s="26">
        <v>61071</v>
      </c>
      <c r="D8" s="24" t="s">
        <v>0</v>
      </c>
      <c r="E8" s="19"/>
      <c r="F8" s="26">
        <v>5088704</v>
      </c>
      <c r="G8" s="24" t="s">
        <v>0</v>
      </c>
      <c r="H8" s="19"/>
      <c r="I8" s="23">
        <f t="shared" si="0"/>
        <v>5149775</v>
      </c>
      <c r="J8" s="24" t="s">
        <v>0</v>
      </c>
    </row>
    <row r="9" spans="1:13" s="10" customFormat="1" ht="19.899999999999999" customHeight="1" x14ac:dyDescent="0.25">
      <c r="A9" s="25">
        <v>2017</v>
      </c>
      <c r="B9" s="25"/>
      <c r="C9" s="26">
        <v>60615</v>
      </c>
      <c r="D9" s="24" t="s">
        <v>0</v>
      </c>
      <c r="E9" s="19"/>
      <c r="F9" s="26">
        <v>5451048</v>
      </c>
      <c r="G9" s="24" t="s">
        <v>0</v>
      </c>
      <c r="H9" s="19"/>
      <c r="I9" s="23">
        <f t="shared" si="0"/>
        <v>5511663</v>
      </c>
      <c r="J9" s="24" t="s">
        <v>0</v>
      </c>
    </row>
    <row r="10" spans="1:13" s="10" customFormat="1" ht="19.899999999999999" customHeight="1" x14ac:dyDescent="0.25">
      <c r="A10" s="25">
        <v>2016</v>
      </c>
      <c r="B10" s="25"/>
      <c r="C10" s="26">
        <v>58711</v>
      </c>
      <c r="D10" s="24" t="s">
        <v>0</v>
      </c>
      <c r="E10" s="19"/>
      <c r="F10" s="26">
        <v>4771418</v>
      </c>
      <c r="G10" s="24" t="s">
        <v>0</v>
      </c>
      <c r="H10" s="19"/>
      <c r="I10" s="23">
        <f t="shared" si="0"/>
        <v>4830129</v>
      </c>
      <c r="J10" s="24" t="s">
        <v>0</v>
      </c>
    </row>
    <row r="11" spans="1:13" s="10" customFormat="1" ht="19.899999999999999" customHeight="1" thickBot="1" x14ac:dyDescent="0.3">
      <c r="A11" s="27">
        <v>2015</v>
      </c>
      <c r="B11" s="27"/>
      <c r="C11" s="28">
        <v>58610</v>
      </c>
      <c r="D11" s="29" t="s">
        <v>0</v>
      </c>
      <c r="E11" s="30"/>
      <c r="F11" s="28">
        <v>4938970</v>
      </c>
      <c r="G11" s="29" t="s">
        <v>0</v>
      </c>
      <c r="H11" s="30"/>
      <c r="I11" s="28">
        <f t="shared" si="0"/>
        <v>4997580</v>
      </c>
      <c r="J11" s="29" t="s">
        <v>0</v>
      </c>
    </row>
    <row r="12" spans="1:13" s="10" customFormat="1" ht="19.899999999999999" customHeight="1" thickTop="1" x14ac:dyDescent="0.25">
      <c r="A12" s="31" t="s">
        <v>12</v>
      </c>
      <c r="B12" s="31"/>
      <c r="C12" s="32">
        <f>MIN(C4:C11)</f>
        <v>58610</v>
      </c>
      <c r="D12" s="33" t="s">
        <v>3</v>
      </c>
      <c r="E12" s="19"/>
      <c r="F12" s="32">
        <f>MIN(F4:F11)</f>
        <v>4771418</v>
      </c>
      <c r="G12" s="33" t="s">
        <v>3</v>
      </c>
      <c r="H12" s="19"/>
      <c r="I12" s="32">
        <f>MIN(I4:I11)</f>
        <v>4830129</v>
      </c>
      <c r="J12" s="33" t="s">
        <v>3</v>
      </c>
    </row>
    <row r="13" spans="1:13" s="10" customFormat="1" ht="19.899999999999999" customHeight="1" x14ac:dyDescent="0.25">
      <c r="A13" s="31" t="s">
        <v>4</v>
      </c>
      <c r="B13" s="31"/>
      <c r="C13" s="32">
        <f>AVERAGE(C4:C11)</f>
        <v>62033.25</v>
      </c>
      <c r="D13" s="33" t="s">
        <v>3</v>
      </c>
      <c r="E13" s="19"/>
      <c r="F13" s="32">
        <f>AVERAGE(F4:F11)</f>
        <v>5211791.25</v>
      </c>
      <c r="G13" s="33" t="s">
        <v>3</v>
      </c>
      <c r="H13" s="19"/>
      <c r="I13" s="32">
        <f>AVERAGE(I4:I11)</f>
        <v>5273824.5</v>
      </c>
      <c r="J13" s="33" t="s">
        <v>3</v>
      </c>
    </row>
    <row r="14" spans="1:13" ht="19.899999999999999" customHeight="1" x14ac:dyDescent="0.25">
      <c r="A14" s="31" t="s">
        <v>13</v>
      </c>
      <c r="B14" s="31"/>
      <c r="C14" s="32">
        <f>MAX(C4:C11)</f>
        <v>66913</v>
      </c>
      <c r="D14" s="33" t="s">
        <v>3</v>
      </c>
      <c r="E14" s="19"/>
      <c r="F14" s="32">
        <f>MAX(F4:F11)</f>
        <v>5596735</v>
      </c>
      <c r="G14" s="33" t="s">
        <v>3</v>
      </c>
      <c r="H14" s="19"/>
      <c r="I14" s="32">
        <f>MAX(I4:I11)</f>
        <v>5663648</v>
      </c>
      <c r="J14" s="33" t="s">
        <v>3</v>
      </c>
    </row>
    <row r="15" spans="1:13" ht="19.899999999999999" customHeight="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</row>
    <row r="16" spans="1:13" ht="19.899999999999999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35.450000000000003" customHeight="1" x14ac:dyDescent="0.25">
      <c r="A17" s="20" t="s">
        <v>1</v>
      </c>
      <c r="B17" s="43" t="s">
        <v>14</v>
      </c>
      <c r="C17" s="43"/>
      <c r="D17" s="43"/>
      <c r="E17" s="21" t="s">
        <v>7</v>
      </c>
      <c r="F17" s="43" t="s">
        <v>15</v>
      </c>
      <c r="G17" s="43"/>
      <c r="H17" s="21" t="s">
        <v>8</v>
      </c>
      <c r="I17" s="43" t="s">
        <v>9</v>
      </c>
      <c r="J17" s="43"/>
    </row>
    <row r="18" spans="1:10" ht="19.899999999999999" customHeight="1" x14ac:dyDescent="0.25">
      <c r="A18" s="22">
        <v>2022</v>
      </c>
      <c r="B18" s="22"/>
      <c r="C18" s="41">
        <f>C4/I4</f>
        <v>1.1814470108311817E-2</v>
      </c>
      <c r="D18" s="41"/>
      <c r="E18" s="35"/>
      <c r="F18" s="41">
        <f t="shared" ref="F18:F25" si="1">F4/I4</f>
        <v>0.98818552989168817</v>
      </c>
      <c r="G18" s="41"/>
      <c r="H18" s="35"/>
      <c r="I18" s="39">
        <f t="shared" ref="I18:I25" si="2">C18+F18</f>
        <v>1</v>
      </c>
      <c r="J18" s="39"/>
    </row>
    <row r="19" spans="1:10" ht="19.899999999999999" customHeight="1" x14ac:dyDescent="0.25">
      <c r="A19" s="25">
        <v>2021</v>
      </c>
      <c r="B19" s="22"/>
      <c r="C19" s="41">
        <f t="shared" ref="C19:C25" si="3">C5/I5</f>
        <v>1.1859117662990339E-2</v>
      </c>
      <c r="D19" s="41"/>
      <c r="E19" s="35"/>
      <c r="F19" s="41">
        <f t="shared" si="1"/>
        <v>0.9881408823370097</v>
      </c>
      <c r="G19" s="41"/>
      <c r="H19" s="35"/>
      <c r="I19" s="39">
        <f t="shared" si="2"/>
        <v>1</v>
      </c>
      <c r="J19" s="39"/>
    </row>
    <row r="20" spans="1:10" ht="19.899999999999999" customHeight="1" x14ac:dyDescent="0.25">
      <c r="A20" s="25">
        <v>2020</v>
      </c>
      <c r="B20" s="22"/>
      <c r="C20" s="41">
        <f t="shared" si="3"/>
        <v>1.2422789702538288E-2</v>
      </c>
      <c r="D20" s="41"/>
      <c r="E20" s="35"/>
      <c r="F20" s="41">
        <f t="shared" si="1"/>
        <v>0.98757721029746171</v>
      </c>
      <c r="G20" s="41"/>
      <c r="H20" s="35"/>
      <c r="I20" s="39">
        <f t="shared" si="2"/>
        <v>1</v>
      </c>
      <c r="J20" s="39"/>
    </row>
    <row r="21" spans="1:10" ht="19.899999999999999" customHeight="1" x14ac:dyDescent="0.25">
      <c r="A21" s="25">
        <v>2019</v>
      </c>
      <c r="B21" s="22"/>
      <c r="C21" s="41">
        <f t="shared" si="3"/>
        <v>1.134808312002651E-2</v>
      </c>
      <c r="D21" s="41"/>
      <c r="E21" s="35"/>
      <c r="F21" s="41">
        <f t="shared" si="1"/>
        <v>0.98865191687997345</v>
      </c>
      <c r="G21" s="41"/>
      <c r="H21" s="35"/>
      <c r="I21" s="39">
        <f t="shared" si="2"/>
        <v>1</v>
      </c>
      <c r="J21" s="39"/>
    </row>
    <row r="22" spans="1:10" ht="19.899999999999999" customHeight="1" x14ac:dyDescent="0.25">
      <c r="A22" s="25">
        <v>2018</v>
      </c>
      <c r="B22" s="22"/>
      <c r="C22" s="41">
        <f t="shared" si="3"/>
        <v>1.1858964712050526E-2</v>
      </c>
      <c r="D22" s="41"/>
      <c r="E22" s="35"/>
      <c r="F22" s="41">
        <f t="shared" si="1"/>
        <v>0.9881410352879495</v>
      </c>
      <c r="G22" s="41"/>
      <c r="H22" s="35"/>
      <c r="I22" s="39">
        <f t="shared" si="2"/>
        <v>1</v>
      </c>
      <c r="J22" s="39"/>
    </row>
    <row r="23" spans="1:10" ht="19.899999999999999" customHeight="1" x14ac:dyDescent="0.25">
      <c r="A23" s="25">
        <v>2017</v>
      </c>
      <c r="B23" s="22"/>
      <c r="C23" s="41">
        <f t="shared" si="3"/>
        <v>1.0997588205229529E-2</v>
      </c>
      <c r="D23" s="41"/>
      <c r="E23" s="35"/>
      <c r="F23" s="41">
        <f t="shared" si="1"/>
        <v>0.98900241179477044</v>
      </c>
      <c r="G23" s="41"/>
      <c r="H23" s="35"/>
      <c r="I23" s="39">
        <f t="shared" si="2"/>
        <v>1</v>
      </c>
      <c r="J23" s="39"/>
    </row>
    <row r="24" spans="1:10" ht="19.899999999999999" customHeight="1" x14ac:dyDescent="0.25">
      <c r="A24" s="25">
        <v>2016</v>
      </c>
      <c r="B24" s="22"/>
      <c r="C24" s="41">
        <f t="shared" si="3"/>
        <v>1.2155161901473024E-2</v>
      </c>
      <c r="D24" s="41"/>
      <c r="E24" s="35"/>
      <c r="F24" s="41">
        <f t="shared" si="1"/>
        <v>0.98784483809852697</v>
      </c>
      <c r="G24" s="41"/>
      <c r="H24" s="35"/>
      <c r="I24" s="39">
        <f t="shared" si="2"/>
        <v>1</v>
      </c>
      <c r="J24" s="39"/>
    </row>
    <row r="25" spans="1:10" ht="19.899999999999999" customHeight="1" thickBot="1" x14ac:dyDescent="0.3">
      <c r="A25" s="27">
        <v>2015</v>
      </c>
      <c r="B25" s="27"/>
      <c r="C25" s="42">
        <f t="shared" si="3"/>
        <v>1.1727676195278515E-2</v>
      </c>
      <c r="D25" s="42"/>
      <c r="E25" s="30"/>
      <c r="F25" s="42">
        <f t="shared" si="1"/>
        <v>0.98827232380472152</v>
      </c>
      <c r="G25" s="42"/>
      <c r="H25" s="30"/>
      <c r="I25" s="40">
        <f t="shared" si="2"/>
        <v>1</v>
      </c>
      <c r="J25" s="40"/>
    </row>
    <row r="26" spans="1:10" ht="19.899999999999999" customHeight="1" thickTop="1" x14ac:dyDescent="0.25">
      <c r="A26" s="31" t="s">
        <v>12</v>
      </c>
      <c r="B26" s="31"/>
      <c r="C26" s="41">
        <f>MIN(C18:D25)</f>
        <v>1.0997588205229529E-2</v>
      </c>
      <c r="D26" s="41"/>
      <c r="E26" s="19"/>
      <c r="F26" s="41">
        <f>MIN(F18:G25)</f>
        <v>0.98757721029746171</v>
      </c>
      <c r="G26" s="41"/>
      <c r="H26" s="19"/>
      <c r="I26" s="39">
        <f>MIN(I18:J25)</f>
        <v>1</v>
      </c>
      <c r="J26" s="39"/>
    </row>
    <row r="27" spans="1:10" x14ac:dyDescent="0.25">
      <c r="A27" s="31" t="s">
        <v>4</v>
      </c>
      <c r="B27" s="31"/>
      <c r="C27" s="41">
        <f>AVERAGE(C18:D25)</f>
        <v>1.1772981450987319E-2</v>
      </c>
      <c r="D27" s="41"/>
      <c r="E27" s="19"/>
      <c r="F27" s="41">
        <f>AVERAGE(F18:G25)</f>
        <v>0.98822701854901274</v>
      </c>
      <c r="G27" s="41"/>
      <c r="H27" s="19"/>
      <c r="I27" s="39">
        <f>AVERAGE(I18:J25)</f>
        <v>1</v>
      </c>
      <c r="J27" s="39"/>
    </row>
    <row r="28" spans="1:10" x14ac:dyDescent="0.25">
      <c r="A28" s="31" t="s">
        <v>13</v>
      </c>
      <c r="B28" s="31"/>
      <c r="C28" s="41">
        <f>MAX(C18:D25)</f>
        <v>1.2422789702538288E-2</v>
      </c>
      <c r="D28" s="41"/>
      <c r="E28" s="19"/>
      <c r="F28" s="41">
        <f>MAX(F18:G25)</f>
        <v>0.98900241179477044</v>
      </c>
      <c r="G28" s="41"/>
      <c r="H28" s="19"/>
      <c r="I28" s="39">
        <f>MAX(I18:J25)</f>
        <v>1</v>
      </c>
      <c r="J28" s="39"/>
    </row>
    <row r="29" spans="1:10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</row>
    <row r="30" spans="1:10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</row>
    <row r="31" spans="1:10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</row>
    <row r="32" spans="1:10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</row>
    <row r="33" spans="1:10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</row>
  </sheetData>
  <mergeCells count="40">
    <mergeCell ref="C27:D27"/>
    <mergeCell ref="F27:G27"/>
    <mergeCell ref="I27:J27"/>
    <mergeCell ref="C28:D28"/>
    <mergeCell ref="F28:G28"/>
    <mergeCell ref="I28:J28"/>
    <mergeCell ref="A1:J1"/>
    <mergeCell ref="B17:D17"/>
    <mergeCell ref="F17:G17"/>
    <mergeCell ref="I17:J17"/>
    <mergeCell ref="I3:J3"/>
    <mergeCell ref="F3:G3"/>
    <mergeCell ref="B3:D3"/>
    <mergeCell ref="F19:G19"/>
    <mergeCell ref="F18:G18"/>
    <mergeCell ref="C24:D24"/>
    <mergeCell ref="C25:D25"/>
    <mergeCell ref="F25:G25"/>
    <mergeCell ref="F24:G24"/>
    <mergeCell ref="C18:D18"/>
    <mergeCell ref="C19:D19"/>
    <mergeCell ref="C20:D20"/>
    <mergeCell ref="C21:D21"/>
    <mergeCell ref="C22:D22"/>
    <mergeCell ref="C23:D23"/>
    <mergeCell ref="I23:J23"/>
    <mergeCell ref="F23:G23"/>
    <mergeCell ref="F22:G22"/>
    <mergeCell ref="F21:G21"/>
    <mergeCell ref="F20:G20"/>
    <mergeCell ref="I18:J18"/>
    <mergeCell ref="I19:J19"/>
    <mergeCell ref="I20:J20"/>
    <mergeCell ref="I21:J21"/>
    <mergeCell ref="I22:J22"/>
    <mergeCell ref="I24:J24"/>
    <mergeCell ref="I25:J25"/>
    <mergeCell ref="I26:J26"/>
    <mergeCell ref="C26:D26"/>
    <mergeCell ref="F26:G26"/>
  </mergeCells>
  <printOptions horizontalCentered="1"/>
  <pageMargins left="1" right="1" top="1" bottom="1" header="0.5" footer="0.5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3181DA5D0FE148878AD1AEADA19144" ma:contentTypeVersion="24" ma:contentTypeDescription="" ma:contentTypeScope="" ma:versionID="3a4d29b87ec940d9fa9b6788e08fc5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2023-11-22T08:00:00+00:00</OpenedDate>
    <SignificantOrder xmlns="dc463f71-b30c-4ab2-9473-d307f9d35888">false</SignificantOrder>
    <Date1 xmlns="dc463f71-b30c-4ab2-9473-d307f9d35888">2024-09-12T07:00:00+00:00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230968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FE068EA-558D-4722-AD71-254E80661A8B}"/>
</file>

<file path=customXml/itemProps2.xml><?xml version="1.0" encoding="utf-8"?>
<ds:datastoreItem xmlns:ds="http://schemas.openxmlformats.org/officeDocument/2006/customXml" ds:itemID="{322DB4D7-561D-46F3-92F5-8FC92B03EB53}"/>
</file>

<file path=customXml/itemProps3.xml><?xml version="1.0" encoding="utf-8"?>
<ds:datastoreItem xmlns:ds="http://schemas.openxmlformats.org/officeDocument/2006/customXml" ds:itemID="{4EAC4147-260E-4021-949E-15A646CFDE48}"/>
</file>

<file path=customXml/itemProps4.xml><?xml version="1.0" encoding="utf-8"?>
<ds:datastoreItem xmlns:ds="http://schemas.openxmlformats.org/officeDocument/2006/customXml" ds:itemID="{4D5E0DB0-24F7-40BA-91D9-8DECCB86F6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Exh. JK-4 Page 1</vt:lpstr>
      <vt:lpstr>Exh. JK-4 Page 2</vt:lpstr>
      <vt:lpstr>Exh. JK-4 Page 3</vt:lpstr>
      <vt:lpstr>'Exh. JK-4 Page 1'!Print_Area</vt:lpstr>
      <vt:lpstr>'Exh. JK-4 Page 2'!Print_Area</vt:lpstr>
      <vt:lpstr>'Exh. JK-4 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Yakupova, Kelima</dc:creator>
  <cp:lastModifiedBy>Barnett, Donna L. (BEL)</cp:lastModifiedBy>
  <cp:lastPrinted>2024-09-10T18:06:19Z</cp:lastPrinted>
  <dcterms:created xsi:type="dcterms:W3CDTF">1900-01-01T08:00:00Z</dcterms:created>
  <dcterms:modified xsi:type="dcterms:W3CDTF">2024-09-11T22:48:11Z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0x0101006E56B4D1795A2E4DB2F0B01679ED314A004D3181DA5D0FE148878AD1AEADA19144</vt:lpwstr>
  </property>
  <property fmtid="{D5CDD505-2E9C-101B-9397-08002B2CF9AE}" pid="3" name="_docset_NoMedatataSyncRequired">
    <vt:lpwstr>False</vt:lpwstr>
  </property>
</Properties>
</file>