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6" windowWidth="22980" windowHeight="10056"/>
  </bookViews>
  <sheets>
    <sheet name="Exh JAP-50" sheetId="1" r:id="rId1"/>
  </sheets>
  <externalReferences>
    <externalReference r:id="rId2"/>
  </externalReferences>
  <definedNames>
    <definedName name="CASE">[1]INPUTS!$C$11</definedName>
    <definedName name="EffTax">[1]INPUTS!$F$36</definedName>
    <definedName name="FTAX">[1]INPUTS!$F$35</definedName>
    <definedName name="_xlnm.Print_Area" localSheetId="0">'Exh JAP-50'!$A$1:$H$20</definedName>
    <definedName name="ResRCF">[1]INPUTS!$F$44</definedName>
    <definedName name="ResUnc">[1]INPUTS!$F$39</definedName>
    <definedName name="ROD">[1]INPUTS!$F$30</definedName>
    <definedName name="ROR">[1]INPUTS!$F$29</definedName>
    <definedName name="STAX">[1]INPUTS!$F$34</definedName>
  </definedNames>
  <calcPr calcId="145621"/>
</workbook>
</file>

<file path=xl/calcChain.xml><?xml version="1.0" encoding="utf-8"?>
<calcChain xmlns="http://schemas.openxmlformats.org/spreadsheetml/2006/main">
  <c r="G12" i="1" l="1"/>
  <c r="H12" i="1"/>
  <c r="A10" i="1"/>
  <c r="A11" i="1" s="1"/>
  <c r="A12" i="1" s="1"/>
  <c r="A13" i="1" s="1"/>
  <c r="A14" i="1" s="1"/>
  <c r="A15" i="1" s="1"/>
  <c r="A16" i="1" s="1"/>
  <c r="A17" i="1" s="1"/>
  <c r="A9" i="1"/>
  <c r="F10" i="1" l="1"/>
  <c r="G8" i="1"/>
  <c r="H8" i="1"/>
  <c r="E10" i="1" l="1"/>
  <c r="G9" i="1" l="1"/>
  <c r="G10" i="1" s="1"/>
  <c r="G14" i="1" s="1"/>
  <c r="G17" i="1" s="1"/>
  <c r="H9" i="1"/>
  <c r="D10" i="1"/>
  <c r="H10" i="1" s="1"/>
  <c r="H14" i="1" s="1"/>
  <c r="H17" i="1" s="1"/>
</calcChain>
</file>

<file path=xl/sharedStrings.xml><?xml version="1.0" encoding="utf-8"?>
<sst xmlns="http://schemas.openxmlformats.org/spreadsheetml/2006/main" count="32" uniqueCount="32">
  <si>
    <t>Puget Sound Energy</t>
  </si>
  <si>
    <t>Docket No. UE-170033</t>
  </si>
  <si>
    <t>Schedule 40 Parity Ratio</t>
  </si>
  <si>
    <t>With and Without Distribution Revenue and Cost</t>
  </si>
  <si>
    <t>Line No.</t>
  </si>
  <si>
    <t>Description</t>
  </si>
  <si>
    <t>Source</t>
  </si>
  <si>
    <t>Schedule 40 Production &amp; Transmission</t>
  </si>
  <si>
    <t>Schedule 40 Distribution</t>
  </si>
  <si>
    <t>Schedule 40 Customer</t>
  </si>
  <si>
    <t>Total
Schedule 40</t>
  </si>
  <si>
    <t>Schedule 40 Non-Distribution</t>
  </si>
  <si>
    <t>(a)</t>
  </si>
  <si>
    <t>(b)</t>
  </si>
  <si>
    <t>(c)</t>
  </si>
  <si>
    <t>(d) = (a)+(b)+(c)</t>
  </si>
  <si>
    <t>(e)=(a)+(c)</t>
  </si>
  <si>
    <t>Net Revenue Requirement</t>
  </si>
  <si>
    <t>Supplemental Cost of Service
(PSE Response to Kroger DR 005),
Class Summary Tab,
Functional Revenue Requirement,
Cells: L185, L194, L197 &amp; L199</t>
  </si>
  <si>
    <t>Revenue Sensitive Items (Note 1)</t>
  </si>
  <si>
    <t>Supplemental Cost of Service
(PSE Response to Kroger DR 005),
Class Summary Tab,
Revenue Sensitive Items
Cell L408</t>
  </si>
  <si>
    <t>Rate Schedule Revenue Requirement</t>
  </si>
  <si>
    <t>Line 1 + Line 2</t>
  </si>
  <si>
    <t>Present Revenue</t>
  </si>
  <si>
    <t>Exh. JAP-39, Page 13</t>
  </si>
  <si>
    <t>Present Revenue to Cost Ratio</t>
  </si>
  <si>
    <t>Line 5 / Line 3</t>
  </si>
  <si>
    <t>System Revenue to Cost Ratio</t>
  </si>
  <si>
    <t>Supplemental Cost of Service
(PSE Response to Kroger DR 005),
Class Summary Tab,
Cost of Service Summary
Cell E56</t>
  </si>
  <si>
    <t>Parity Ratio</t>
  </si>
  <si>
    <t>Line 7 / Line 8</t>
  </si>
  <si>
    <t>Note 1:  Revenue Sensitive Item Functional Allocation Based on Net Revenue Requirement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</si>
</sst>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&quot;$&quot;* #,##0_);_(&quot;$&quot;* \(#,##0\);_(&quot;$&quot;* &quot;-&quot;??_);_(@_)"/>
    <numFmt numFmtId="166" formatCode="_(* #,##0.00000_);_(* \(#,##0.00000\);_(* &quot;-&quot;??_);_(@_)"/>
    <numFmt numFmtId="167" formatCode="0.0000000"/>
    <numFmt numFmtId="168" formatCode="d\.mmm\.yy"/>
    <numFmt numFmtId="169" formatCode="#."/>
    <numFmt numFmtId="170" formatCode="_(* ###0_);_(* \(###0\);_(* &quot;-&quot;_);_(@_)"/>
    <numFmt numFmtId="171" formatCode="0.00_)"/>
    <numFmt numFmtId="172" formatCode="&quot;$&quot;#,##0;\-&quot;$&quot;#,##0"/>
    <numFmt numFmtId="173" formatCode="_(&quot;$&quot;* #,##0.0000_);_(&quot;$&quot;* \(#,##0.0000\);_(&quot;$&quot;* &quot;-&quot;????_);_(@_)"/>
    <numFmt numFmtId="174" formatCode="_(* #,##0_);_(* \(#,##0\);_(* &quot;-&quot;??_);_(@_)"/>
    <numFmt numFmtId="175" formatCode="_(* #,##0.0_);_(* \(#,##0.0\);_(* &quot;-&quot;_);_(@_)"/>
    <numFmt numFmtId="176" formatCode="&quot;$&quot;#,##0.00"/>
  </numFmts>
  <fonts count="4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9"/>
      <name val="Calibri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i/>
      <sz val="10"/>
      <name val="Arial"/>
      <family val="2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indexed="10"/>
      <name val="Calibri"/>
      <family val="2"/>
    </font>
  </fonts>
  <fills count="4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/>
      <diagonal/>
    </border>
  </borders>
  <cellStyleXfs count="410">
    <xf numFmtId="164" fontId="0" fillId="0" borderId="0">
      <alignment horizontal="left" wrapText="1"/>
    </xf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7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0" fontId="5" fillId="0" borderId="0"/>
    <xf numFmtId="166" fontId="4" fillId="0" borderId="0">
      <alignment horizontal="left" wrapText="1"/>
    </xf>
    <xf numFmtId="166" fontId="4" fillId="0" borderId="0">
      <alignment horizontal="left" wrapText="1"/>
    </xf>
    <xf numFmtId="0" fontId="4" fillId="0" borderId="0"/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166" fontId="4" fillId="0" borderId="0">
      <alignment horizontal="left" wrapText="1"/>
    </xf>
    <xf numFmtId="0" fontId="5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168" fontId="9" fillId="0" borderId="0" applyFill="0" applyBorder="0" applyAlignment="0"/>
    <xf numFmtId="41" fontId="4" fillId="20" borderId="0"/>
    <xf numFmtId="0" fontId="10" fillId="21" borderId="4" applyNumberFormat="0" applyAlignment="0" applyProtection="0"/>
    <xf numFmtId="41" fontId="4" fillId="22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11" fillId="0" borderId="0" applyFont="0" applyFill="0" applyBorder="0" applyAlignment="0" applyProtection="0"/>
    <xf numFmtId="0" fontId="12" fillId="0" borderId="0"/>
    <xf numFmtId="0" fontId="12" fillId="0" borderId="0"/>
    <xf numFmtId="0" fontId="13" fillId="0" borderId="0"/>
    <xf numFmtId="3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169" fontId="15" fillId="0" borderId="0">
      <protection locked="0"/>
    </xf>
    <xf numFmtId="0" fontId="13" fillId="0" borderId="0"/>
    <xf numFmtId="0" fontId="16" fillId="0" borderId="0" applyNumberFormat="0" applyAlignment="0">
      <alignment horizontal="left"/>
    </xf>
    <xf numFmtId="0" fontId="17" fillId="0" borderId="0" applyNumberFormat="0" applyAlignment="0"/>
    <xf numFmtId="0" fontId="12" fillId="0" borderId="0"/>
    <xf numFmtId="0" fontId="13" fillId="0" borderId="0"/>
    <xf numFmtId="0" fontId="12" fillId="0" borderId="0"/>
    <xf numFmtId="0" fontId="1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4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64" fontId="4" fillId="0" borderId="0"/>
    <xf numFmtId="0" fontId="18" fillId="0" borderId="0" applyNumberFormat="0" applyFill="0" applyBorder="0" applyAlignment="0" applyProtection="0"/>
    <xf numFmtId="2" fontId="11" fillId="0" borderId="0" applyFont="0" applyFill="0" applyBorder="0" applyAlignment="0" applyProtection="0"/>
    <xf numFmtId="0" fontId="12" fillId="0" borderId="0"/>
    <xf numFmtId="0" fontId="19" fillId="4" borderId="0" applyNumberFormat="0" applyBorder="0" applyAlignment="0" applyProtection="0"/>
    <xf numFmtId="38" fontId="20" fillId="22" borderId="0" applyNumberFormat="0" applyBorder="0" applyAlignment="0" applyProtection="0"/>
    <xf numFmtId="38" fontId="20" fillId="22" borderId="0" applyNumberFormat="0" applyBorder="0" applyAlignment="0" applyProtection="0"/>
    <xf numFmtId="38" fontId="20" fillId="22" borderId="0" applyNumberFormat="0" applyBorder="0" applyAlignment="0" applyProtection="0"/>
    <xf numFmtId="38" fontId="20" fillId="22" borderId="0" applyNumberFormat="0" applyBorder="0" applyAlignment="0" applyProtection="0"/>
    <xf numFmtId="38" fontId="20" fillId="22" borderId="0" applyNumberFormat="0" applyBorder="0" applyAlignment="0" applyProtection="0"/>
    <xf numFmtId="0" fontId="21" fillId="0" borderId="5" applyNumberFormat="0" applyAlignment="0" applyProtection="0">
      <alignment horizontal="left"/>
    </xf>
    <xf numFmtId="0" fontId="21" fillId="0" borderId="2">
      <alignment horizontal="left"/>
    </xf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38" fontId="22" fillId="0" borderId="0"/>
    <xf numFmtId="40" fontId="22" fillId="0" borderId="0"/>
    <xf numFmtId="10" fontId="20" fillId="20" borderId="6" applyNumberFormat="0" applyBorder="0" applyAlignment="0" applyProtection="0"/>
    <xf numFmtId="10" fontId="20" fillId="20" borderId="6" applyNumberFormat="0" applyBorder="0" applyAlignment="0" applyProtection="0"/>
    <xf numFmtId="10" fontId="20" fillId="20" borderId="6" applyNumberFormat="0" applyBorder="0" applyAlignment="0" applyProtection="0"/>
    <xf numFmtId="10" fontId="20" fillId="20" borderId="6" applyNumberFormat="0" applyBorder="0" applyAlignment="0" applyProtection="0"/>
    <xf numFmtId="10" fontId="20" fillId="20" borderId="6" applyNumberFormat="0" applyBorder="0" applyAlignment="0" applyProtection="0"/>
    <xf numFmtId="0" fontId="23" fillId="7" borderId="7" applyNumberFormat="0" applyAlignment="0" applyProtection="0"/>
    <xf numFmtId="0" fontId="23" fillId="7" borderId="7" applyNumberFormat="0" applyAlignment="0" applyProtection="0"/>
    <xf numFmtId="0" fontId="23" fillId="7" borderId="7" applyNumberFormat="0" applyAlignment="0" applyProtection="0"/>
    <xf numFmtId="41" fontId="24" fillId="23" borderId="8">
      <alignment horizontal="left"/>
      <protection locked="0"/>
    </xf>
    <xf numFmtId="10" fontId="24" fillId="23" borderId="8">
      <alignment horizontal="right"/>
      <protection locked="0"/>
    </xf>
    <xf numFmtId="0" fontId="20" fillId="22" borderId="0"/>
    <xf numFmtId="3" fontId="25" fillId="0" borderId="0" applyFill="0" applyBorder="0" applyAlignment="0" applyProtection="0"/>
    <xf numFmtId="44" fontId="3" fillId="0" borderId="9" applyNumberFormat="0" applyFont="0" applyAlignment="0">
      <alignment horizontal="center"/>
    </xf>
    <xf numFmtId="44" fontId="3" fillId="0" borderId="9" applyNumberFormat="0" applyFont="0" applyAlignment="0">
      <alignment horizontal="center"/>
    </xf>
    <xf numFmtId="44" fontId="3" fillId="0" borderId="9" applyNumberFormat="0" applyFont="0" applyAlignment="0">
      <alignment horizontal="center"/>
    </xf>
    <xf numFmtId="44" fontId="3" fillId="0" borderId="9" applyNumberFormat="0" applyFont="0" applyAlignment="0">
      <alignment horizontal="center"/>
    </xf>
    <xf numFmtId="44" fontId="3" fillId="0" borderId="10" applyNumberFormat="0" applyFont="0" applyAlignment="0">
      <alignment horizontal="center"/>
    </xf>
    <xf numFmtId="44" fontId="3" fillId="0" borderId="10" applyNumberFormat="0" applyFont="0" applyAlignment="0">
      <alignment horizontal="center"/>
    </xf>
    <xf numFmtId="44" fontId="3" fillId="0" borderId="10" applyNumberFormat="0" applyFont="0" applyAlignment="0">
      <alignment horizontal="center"/>
    </xf>
    <xf numFmtId="44" fontId="3" fillId="0" borderId="10" applyNumberFormat="0" applyFont="0" applyAlignment="0">
      <alignment horizontal="center"/>
    </xf>
    <xf numFmtId="0" fontId="26" fillId="24" borderId="0" applyNumberFormat="0" applyBorder="0" applyAlignment="0" applyProtection="0"/>
    <xf numFmtId="37" fontId="27" fillId="0" borderId="0"/>
    <xf numFmtId="171" fontId="28" fillId="0" borderId="0"/>
    <xf numFmtId="172" fontId="4" fillId="0" borderId="0"/>
    <xf numFmtId="172" fontId="4" fillId="0" borderId="0"/>
    <xf numFmtId="172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1" applyNumberFormat="0" applyFont="0" applyAlignment="0" applyProtection="0"/>
    <xf numFmtId="0" fontId="6" fillId="25" borderId="11" applyNumberFormat="0" applyFont="0" applyAlignment="0" applyProtection="0"/>
    <xf numFmtId="0" fontId="4" fillId="25" borderId="11" applyNumberFormat="0" applyFont="0" applyAlignment="0" applyProtection="0"/>
    <xf numFmtId="0" fontId="6" fillId="25" borderId="11" applyNumberFormat="0" applyFont="0" applyAlignment="0" applyProtection="0"/>
    <xf numFmtId="0" fontId="6" fillId="25" borderId="11" applyNumberFormat="0" applyFont="0" applyAlignment="0" applyProtection="0"/>
    <xf numFmtId="0" fontId="6" fillId="25" borderId="11" applyNumberFormat="0" applyFont="0" applyAlignment="0" applyProtection="0"/>
    <xf numFmtId="0" fontId="6" fillId="25" borderId="11" applyNumberFormat="0" applyFont="0" applyAlignment="0" applyProtection="0"/>
    <xf numFmtId="0" fontId="6" fillId="25" borderId="11" applyNumberFormat="0" applyFont="0" applyAlignment="0" applyProtection="0"/>
    <xf numFmtId="0" fontId="6" fillId="25" borderId="11" applyNumberFormat="0" applyFont="0" applyAlignment="0" applyProtection="0"/>
    <xf numFmtId="0" fontId="6" fillId="25" borderId="11" applyNumberFormat="0" applyFont="0" applyAlignment="0" applyProtection="0"/>
    <xf numFmtId="0" fontId="6" fillId="25" borderId="11" applyNumberFormat="0" applyFont="0" applyAlignment="0" applyProtection="0"/>
    <xf numFmtId="0" fontId="30" fillId="26" borderId="12" applyNumberFormat="0" applyAlignment="0" applyProtection="0"/>
    <xf numFmtId="0" fontId="12" fillId="0" borderId="0"/>
    <xf numFmtId="0" fontId="12" fillId="0" borderId="0"/>
    <xf numFmtId="0" fontId="13" fillId="0" borderId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41" fontId="4" fillId="27" borderId="8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31" fillId="0" borderId="13">
      <alignment horizontal="center"/>
    </xf>
    <xf numFmtId="3" fontId="29" fillId="0" borderId="0" applyFont="0" applyFill="0" applyBorder="0" applyAlignment="0" applyProtection="0"/>
    <xf numFmtId="0" fontId="29" fillId="28" borderId="0" applyNumberFormat="0" applyFont="0" applyBorder="0" applyAlignment="0" applyProtection="0"/>
    <xf numFmtId="0" fontId="13" fillId="0" borderId="0"/>
    <xf numFmtId="3" fontId="32" fillId="0" borderId="0" applyFill="0" applyBorder="0" applyAlignment="0" applyProtection="0"/>
    <xf numFmtId="0" fontId="33" fillId="0" borderId="0"/>
    <xf numFmtId="3" fontId="32" fillId="0" borderId="0" applyFill="0" applyBorder="0" applyAlignment="0" applyProtection="0"/>
    <xf numFmtId="42" fontId="4" fillId="20" borderId="0"/>
    <xf numFmtId="42" fontId="4" fillId="20" borderId="3">
      <alignment vertical="center"/>
    </xf>
    <xf numFmtId="0" fontId="3" fillId="20" borderId="1" applyNumberFormat="0">
      <alignment horizontal="center" vertical="center" wrapText="1"/>
    </xf>
    <xf numFmtId="10" fontId="4" fillId="20" borderId="0"/>
    <xf numFmtId="173" fontId="4" fillId="20" borderId="0"/>
    <xf numFmtId="174" fontId="22" fillId="0" borderId="0" applyBorder="0" applyAlignment="0"/>
    <xf numFmtId="42" fontId="4" fillId="20" borderId="14">
      <alignment horizontal="left"/>
    </xf>
    <xf numFmtId="173" fontId="34" fillId="20" borderId="14">
      <alignment horizontal="left"/>
    </xf>
    <xf numFmtId="14" fontId="35" fillId="0" borderId="0" applyNumberFormat="0" applyFill="0" applyBorder="0" applyAlignment="0" applyProtection="0">
      <alignment horizontal="left"/>
    </xf>
    <xf numFmtId="175" fontId="4" fillId="0" borderId="0" applyFont="0" applyFill="0" applyAlignment="0">
      <alignment horizontal="right"/>
    </xf>
    <xf numFmtId="4" fontId="36" fillId="23" borderId="12" applyNumberFormat="0" applyProtection="0">
      <alignment vertical="center"/>
    </xf>
    <xf numFmtId="4" fontId="37" fillId="23" borderId="12" applyNumberFormat="0" applyProtection="0">
      <alignment vertical="center"/>
    </xf>
    <xf numFmtId="4" fontId="36" fillId="23" borderId="12" applyNumberFormat="0" applyProtection="0">
      <alignment horizontal="left" vertical="center" indent="1"/>
    </xf>
    <xf numFmtId="4" fontId="36" fillId="23" borderId="12" applyNumberFormat="0" applyProtection="0">
      <alignment horizontal="left" vertical="center" indent="1"/>
    </xf>
    <xf numFmtId="0" fontId="4" fillId="29" borderId="12" applyNumberFormat="0" applyProtection="0">
      <alignment horizontal="left" vertical="center" indent="1"/>
    </xf>
    <xf numFmtId="4" fontId="36" fillId="30" borderId="12" applyNumberFormat="0" applyProtection="0">
      <alignment horizontal="right" vertical="center"/>
    </xf>
    <xf numFmtId="4" fontId="36" fillId="31" borderId="12" applyNumberFormat="0" applyProtection="0">
      <alignment horizontal="right" vertical="center"/>
    </xf>
    <xf numFmtId="4" fontId="36" fillId="32" borderId="12" applyNumberFormat="0" applyProtection="0">
      <alignment horizontal="right" vertical="center"/>
    </xf>
    <xf numFmtId="4" fontId="36" fillId="33" borderId="12" applyNumberFormat="0" applyProtection="0">
      <alignment horizontal="right" vertical="center"/>
    </xf>
    <xf numFmtId="4" fontId="36" fillId="34" borderId="12" applyNumberFormat="0" applyProtection="0">
      <alignment horizontal="right" vertical="center"/>
    </xf>
    <xf numFmtId="4" fontId="36" fillId="35" borderId="12" applyNumberFormat="0" applyProtection="0">
      <alignment horizontal="right" vertical="center"/>
    </xf>
    <xf numFmtId="4" fontId="36" fillId="36" borderId="12" applyNumberFormat="0" applyProtection="0">
      <alignment horizontal="right" vertical="center"/>
    </xf>
    <xf numFmtId="4" fontId="36" fillId="37" borderId="12" applyNumberFormat="0" applyProtection="0">
      <alignment horizontal="right" vertical="center"/>
    </xf>
    <xf numFmtId="4" fontId="36" fillId="38" borderId="12" applyNumberFormat="0" applyProtection="0">
      <alignment horizontal="right" vertical="center"/>
    </xf>
    <xf numFmtId="4" fontId="38" fillId="39" borderId="12" applyNumberFormat="0" applyProtection="0">
      <alignment horizontal="left" vertical="center" indent="1"/>
    </xf>
    <xf numFmtId="4" fontId="36" fillId="40" borderId="15" applyNumberFormat="0" applyProtection="0">
      <alignment horizontal="left" vertical="center" indent="1"/>
    </xf>
    <xf numFmtId="4" fontId="39" fillId="41" borderId="0" applyNumberFormat="0" applyProtection="0">
      <alignment horizontal="left" vertical="center" indent="1"/>
    </xf>
    <xf numFmtId="0" fontId="4" fillId="29" borderId="12" applyNumberFormat="0" applyProtection="0">
      <alignment horizontal="left" vertical="center" indent="1"/>
    </xf>
    <xf numFmtId="4" fontId="36" fillId="40" borderId="12" applyNumberFormat="0" applyProtection="0">
      <alignment horizontal="left" vertical="center" indent="1"/>
    </xf>
    <xf numFmtId="4" fontId="36" fillId="42" borderId="12" applyNumberFormat="0" applyProtection="0">
      <alignment horizontal="left" vertical="center" indent="1"/>
    </xf>
    <xf numFmtId="0" fontId="4" fillId="42" borderId="12" applyNumberFormat="0" applyProtection="0">
      <alignment horizontal="left" vertical="center" indent="1"/>
    </xf>
    <xf numFmtId="0" fontId="4" fillId="42" borderId="12" applyNumberFormat="0" applyProtection="0">
      <alignment horizontal="left" vertical="center" indent="1"/>
    </xf>
    <xf numFmtId="0" fontId="4" fillId="43" borderId="12" applyNumberFormat="0" applyProtection="0">
      <alignment horizontal="left" vertical="center" indent="1"/>
    </xf>
    <xf numFmtId="0" fontId="4" fillId="43" borderId="12" applyNumberFormat="0" applyProtection="0">
      <alignment horizontal="left" vertical="center" indent="1"/>
    </xf>
    <xf numFmtId="0" fontId="4" fillId="22" borderId="12" applyNumberFormat="0" applyProtection="0">
      <alignment horizontal="left" vertical="center" indent="1"/>
    </xf>
    <xf numFmtId="0" fontId="4" fillId="22" borderId="12" applyNumberFormat="0" applyProtection="0">
      <alignment horizontal="left" vertical="center" indent="1"/>
    </xf>
    <xf numFmtId="0" fontId="4" fillId="29" borderId="12" applyNumberFormat="0" applyProtection="0">
      <alignment horizontal="left" vertical="center" indent="1"/>
    </xf>
    <xf numFmtId="0" fontId="4" fillId="29" borderId="12" applyNumberFormat="0" applyProtection="0">
      <alignment horizontal="left" vertical="center" indent="1"/>
    </xf>
    <xf numFmtId="4" fontId="36" fillId="44" borderId="12" applyNumberFormat="0" applyProtection="0">
      <alignment vertical="center"/>
    </xf>
    <xf numFmtId="4" fontId="37" fillId="44" borderId="12" applyNumberFormat="0" applyProtection="0">
      <alignment vertical="center"/>
    </xf>
    <xf numFmtId="4" fontId="36" fillId="44" borderId="12" applyNumberFormat="0" applyProtection="0">
      <alignment horizontal="left" vertical="center" indent="1"/>
    </xf>
    <xf numFmtId="4" fontId="36" fillId="44" borderId="12" applyNumberFormat="0" applyProtection="0">
      <alignment horizontal="left" vertical="center" indent="1"/>
    </xf>
    <xf numFmtId="4" fontId="36" fillId="40" borderId="12" applyNumberFormat="0" applyProtection="0">
      <alignment horizontal="right" vertical="center"/>
    </xf>
    <xf numFmtId="4" fontId="37" fillId="40" borderId="12" applyNumberFormat="0" applyProtection="0">
      <alignment horizontal="right" vertical="center"/>
    </xf>
    <xf numFmtId="0" fontId="4" fillId="29" borderId="12" applyNumberFormat="0" applyProtection="0">
      <alignment horizontal="left" vertical="center" indent="1"/>
    </xf>
    <xf numFmtId="0" fontId="4" fillId="29" borderId="12" applyNumberFormat="0" applyProtection="0">
      <alignment horizontal="left" vertical="center" indent="1"/>
    </xf>
    <xf numFmtId="0" fontId="40" fillId="0" borderId="0"/>
    <xf numFmtId="4" fontId="41" fillId="40" borderId="12" applyNumberFormat="0" applyProtection="0">
      <alignment horizontal="right" vertical="center"/>
    </xf>
    <xf numFmtId="39" fontId="4" fillId="45" borderId="0"/>
    <xf numFmtId="38" fontId="20" fillId="0" borderId="16"/>
    <xf numFmtId="38" fontId="20" fillId="0" borderId="16"/>
    <xf numFmtId="38" fontId="20" fillId="0" borderId="16"/>
    <xf numFmtId="38" fontId="20" fillId="0" borderId="16"/>
    <xf numFmtId="38" fontId="20" fillId="0" borderId="16"/>
    <xf numFmtId="38" fontId="22" fillId="0" borderId="14"/>
    <xf numFmtId="39" fontId="35" fillId="46" borderId="0"/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40" fontId="42" fillId="0" borderId="0" applyBorder="0">
      <alignment horizontal="right"/>
    </xf>
    <xf numFmtId="41" fontId="43" fillId="20" borderId="0">
      <alignment horizontal="left"/>
    </xf>
    <xf numFmtId="176" fontId="44" fillId="20" borderId="0">
      <alignment horizontal="left" vertical="center"/>
    </xf>
    <xf numFmtId="0" fontId="3" fillId="20" borderId="0">
      <alignment horizontal="left" wrapText="1"/>
    </xf>
    <xf numFmtId="0" fontId="45" fillId="0" borderId="0">
      <alignment horizontal="left" vertical="center"/>
    </xf>
    <xf numFmtId="0" fontId="11" fillId="0" borderId="17" applyNumberFormat="0" applyFont="0" applyFill="0" applyAlignment="0" applyProtection="0"/>
    <xf numFmtId="0" fontId="13" fillId="0" borderId="18"/>
    <xf numFmtId="0" fontId="46" fillId="0" borderId="0" applyNumberFormat="0" applyFill="0" applyBorder="0" applyAlignment="0" applyProtection="0"/>
  </cellStyleXfs>
  <cellXfs count="18">
    <xf numFmtId="164" fontId="0" fillId="0" borderId="0" xfId="0">
      <alignment horizontal="left" wrapText="1"/>
    </xf>
    <xf numFmtId="164" fontId="3" fillId="0" borderId="1" xfId="0" applyFont="1" applyBorder="1">
      <alignment horizontal="left" wrapText="1"/>
    </xf>
    <xf numFmtId="164" fontId="3" fillId="0" borderId="1" xfId="0" quotePrefix="1" applyFont="1" applyBorder="1" applyAlignment="1">
      <alignment horizontal="right" wrapText="1"/>
    </xf>
    <xf numFmtId="164" fontId="3" fillId="0" borderId="0" xfId="0" applyFont="1" applyBorder="1">
      <alignment horizontal="left" wrapText="1"/>
    </xf>
    <xf numFmtId="164" fontId="4" fillId="0" borderId="0" xfId="0" quotePrefix="1" applyFont="1" applyBorder="1" applyAlignment="1">
      <alignment horizontal="center" wrapText="1"/>
    </xf>
    <xf numFmtId="164" fontId="4" fillId="0" borderId="0" xfId="0" applyFont="1" applyFill="1" applyBorder="1" applyAlignment="1">
      <alignment horizontal="center" wrapText="1"/>
    </xf>
    <xf numFmtId="0" fontId="0" fillId="0" borderId="0" xfId="0" applyNumberFormat="1" applyAlignment="1">
      <alignment horizontal="center" vertical="top" wrapText="1"/>
    </xf>
    <xf numFmtId="164" fontId="0" fillId="0" borderId="0" xfId="0" quotePrefix="1" applyAlignment="1">
      <alignment horizontal="left" vertical="top" wrapText="1"/>
    </xf>
    <xf numFmtId="165" fontId="0" fillId="0" borderId="0" xfId="2" applyNumberFormat="1" applyFont="1" applyAlignment="1">
      <alignment horizontal="left" vertical="top" wrapText="1"/>
    </xf>
    <xf numFmtId="165" fontId="0" fillId="0" borderId="0" xfId="2" applyNumberFormat="1" applyFont="1" applyAlignment="1">
      <alignment horizontal="left" wrapText="1"/>
    </xf>
    <xf numFmtId="164" fontId="0" fillId="0" borderId="0" xfId="0" applyAlignment="1">
      <alignment horizontal="left" vertical="top" wrapText="1"/>
    </xf>
    <xf numFmtId="165" fontId="0" fillId="0" borderId="2" xfId="2" applyNumberFormat="1" applyFont="1" applyBorder="1" applyAlignment="1">
      <alignment horizontal="left" wrapText="1"/>
    </xf>
    <xf numFmtId="165" fontId="0" fillId="0" borderId="0" xfId="2" applyNumberFormat="1" applyFont="1" applyBorder="1" applyAlignment="1">
      <alignment horizontal="left" wrapText="1"/>
    </xf>
    <xf numFmtId="43" fontId="0" fillId="0" borderId="0" xfId="1" applyFont="1" applyAlignment="1">
      <alignment horizontal="left" wrapText="1"/>
    </xf>
    <xf numFmtId="43" fontId="0" fillId="0" borderId="3" xfId="1" applyFont="1" applyBorder="1" applyAlignment="1">
      <alignment horizontal="left" wrapText="1"/>
    </xf>
    <xf numFmtId="164" fontId="3" fillId="0" borderId="0" xfId="0" applyFont="1" applyAlignment="1">
      <alignment horizontal="center"/>
    </xf>
    <xf numFmtId="164" fontId="3" fillId="0" borderId="0" xfId="0" quotePrefix="1" applyFont="1" applyAlignment="1">
      <alignment horizontal="center"/>
    </xf>
    <xf numFmtId="164" fontId="0" fillId="0" borderId="0" xfId="0" quotePrefix="1" applyAlignment="1">
      <alignment horizontal="left"/>
    </xf>
  </cellXfs>
  <cellStyles count="410">
    <cellStyle name="_x0013_" xfId="3"/>
    <cellStyle name="_4.06E Pass Throughs" xfId="4"/>
    <cellStyle name="_4.06E Pass Throughs_04 07E Wild Horse Wind Expansion (C) (2)" xfId="5"/>
    <cellStyle name="_4.06E Pass Throughs_04 07E Wild Horse Wind Expansion (C) (2)_Electric Rev Req Model (2009 GRC) " xfId="6"/>
    <cellStyle name="_4.06E Pass Throughs_Production Adj 4.37" xfId="7"/>
    <cellStyle name="_4.06E Pass Throughs_Purchased Power Adj 4.03" xfId="8"/>
    <cellStyle name="_4.06E Pass Throughs_ROR 5.02" xfId="9"/>
    <cellStyle name="_4.13E Montana Energy Tax" xfId="10"/>
    <cellStyle name="_4.13E Montana Energy Tax_04 07E Wild Horse Wind Expansion (C) (2)" xfId="11"/>
    <cellStyle name="_4.13E Montana Energy Tax_04 07E Wild Horse Wind Expansion (C) (2)_Electric Rev Req Model (2009 GRC) " xfId="12"/>
    <cellStyle name="_4.13E Montana Energy Tax_Production Adj 4.37" xfId="13"/>
    <cellStyle name="_4.13E Montana Energy Tax_Purchased Power Adj 4.03" xfId="14"/>
    <cellStyle name="_4.13E Montana Energy Tax_ROR 5.02" xfId="15"/>
    <cellStyle name="_Book1" xfId="16"/>
    <cellStyle name="_Book1 (2)" xfId="17"/>
    <cellStyle name="_Book1 (2)_04 07E Wild Horse Wind Expansion (C) (2)" xfId="18"/>
    <cellStyle name="_Book1 (2)_04 07E Wild Horse Wind Expansion (C) (2)_Electric Rev Req Model (2009 GRC) " xfId="19"/>
    <cellStyle name="_Book1 (2)_Production Adj 4.37" xfId="20"/>
    <cellStyle name="_Book1 (2)_Purchased Power Adj 4.03" xfId="21"/>
    <cellStyle name="_Book1 (2)_ROR 5.02" xfId="22"/>
    <cellStyle name="_Book1_Production Adj 4.37" xfId="23"/>
    <cellStyle name="_Book1_Purchased Power Adj 4.03" xfId="24"/>
    <cellStyle name="_Book1_ROR 5.02" xfId="25"/>
    <cellStyle name="_Book2" xfId="26"/>
    <cellStyle name="_Book2_04 07E Wild Horse Wind Expansion (C) (2)" xfId="27"/>
    <cellStyle name="_Book2_04 07E Wild Horse Wind Expansion (C) (2)_Electric Rev Req Model (2009 GRC) " xfId="28"/>
    <cellStyle name="_Book2_Production Adj 4.37" xfId="29"/>
    <cellStyle name="_Book2_Purchased Power Adj 4.03" xfId="30"/>
    <cellStyle name="_Book2_ROR 5.02" xfId="31"/>
    <cellStyle name="_Chelan Debt Forecast 12.19.05" xfId="32"/>
    <cellStyle name="_Chelan Debt Forecast 12.19.05_Production Adj 4.37" xfId="33"/>
    <cellStyle name="_Chelan Debt Forecast 12.19.05_Purchased Power Adj 4.03" xfId="34"/>
    <cellStyle name="_Chelan Debt Forecast 12.19.05_ROR 5.02" xfId="35"/>
    <cellStyle name="_Costs not in AURORA 06GRC" xfId="36"/>
    <cellStyle name="_Costs not in AURORA 06GRC_04 07E Wild Horse Wind Expansion (C) (2)" xfId="37"/>
    <cellStyle name="_Costs not in AURORA 06GRC_04 07E Wild Horse Wind Expansion (C) (2)_Electric Rev Req Model (2009 GRC) " xfId="38"/>
    <cellStyle name="_Costs not in AURORA 06GRC_Production Adj 4.37" xfId="39"/>
    <cellStyle name="_Costs not in AURORA 06GRC_Purchased Power Adj 4.03" xfId="40"/>
    <cellStyle name="_Costs not in AURORA 06GRC_ROR 5.02" xfId="41"/>
    <cellStyle name="_Costs not in AURORA 2006GRC 6.15.06" xfId="42"/>
    <cellStyle name="_Costs not in AURORA 2006GRC 6.15.06_04 07E Wild Horse Wind Expansion (C) (2)" xfId="43"/>
    <cellStyle name="_Costs not in AURORA 2006GRC 6.15.06_04 07E Wild Horse Wind Expansion (C) (2)_Electric Rev Req Model (2009 GRC) " xfId="44"/>
    <cellStyle name="_Costs not in AURORA 2006GRC 6.15.06_Production Adj 4.37" xfId="45"/>
    <cellStyle name="_Costs not in AURORA 2006GRC 6.15.06_Purchased Power Adj 4.03" xfId="46"/>
    <cellStyle name="_Costs not in AURORA 2006GRC 6.15.06_ROR 5.02" xfId="47"/>
    <cellStyle name="_Costs not in AURORA 2006GRC w gas price updated" xfId="48"/>
    <cellStyle name="_Costs not in AURORA 2006GRC w gas price updated_Electric Rev Req Model (2009 GRC) " xfId="49"/>
    <cellStyle name="_Costs not in AURORA 2007 Rate Case" xfId="50"/>
    <cellStyle name="_Costs not in AURORA 2007 Rate Case_Production Adj 4.37" xfId="51"/>
    <cellStyle name="_Costs not in AURORA 2007 Rate Case_Purchased Power Adj 4.03" xfId="52"/>
    <cellStyle name="_Costs not in AURORA 2007 Rate Case_ROR 5.02" xfId="53"/>
    <cellStyle name="_Costs not in KWI3000 '06Budget" xfId="54"/>
    <cellStyle name="_Costs not in KWI3000 '06Budget_Production Adj 4.37" xfId="55"/>
    <cellStyle name="_Costs not in KWI3000 '06Budget_Purchased Power Adj 4.03" xfId="56"/>
    <cellStyle name="_Costs not in KWI3000 '06Budget_ROR 5.02" xfId="57"/>
    <cellStyle name="_DEM-WP (C) Power Cost 2006GRC Order" xfId="58"/>
    <cellStyle name="_DEM-WP (C) Power Cost 2006GRC Order_04 07E Wild Horse Wind Expansion (C) (2)" xfId="59"/>
    <cellStyle name="_DEM-WP (C) Power Cost 2006GRC Order_04 07E Wild Horse Wind Expansion (C) (2)_Electric Rev Req Model (2009 GRC) " xfId="60"/>
    <cellStyle name="_DEM-WP (C) Power Cost 2006GRC Order_Production Adj 4.37" xfId="61"/>
    <cellStyle name="_DEM-WP (C) Power Cost 2006GRC Order_Purchased Power Adj 4.03" xfId="62"/>
    <cellStyle name="_DEM-WP (C) Power Cost 2006GRC Order_ROR 5.02" xfId="63"/>
    <cellStyle name="_DEM-WP Revised (HC) Wild Horse 2006GRC" xfId="64"/>
    <cellStyle name="_DEM-WP Revised (HC) Wild Horse 2006GRC_Electric Rev Req Model (2009 GRC) " xfId="65"/>
    <cellStyle name="_DEM-WP(C) Costs not in AURORA 2006GRC" xfId="66"/>
    <cellStyle name="_DEM-WP(C) Costs not in AURORA 2006GRC_Production Adj 4.37" xfId="67"/>
    <cellStyle name="_DEM-WP(C) Costs not in AURORA 2006GRC_Purchased Power Adj 4.03" xfId="68"/>
    <cellStyle name="_DEM-WP(C) Costs not in AURORA 2006GRC_ROR 5.02" xfId="69"/>
    <cellStyle name="_DEM-WP(C) Costs not in AURORA 2007GRC" xfId="70"/>
    <cellStyle name="_DEM-WP(C) Costs not in AURORA 2007GRC_Electric Rev Req Model (2009 GRC) " xfId="71"/>
    <cellStyle name="_DEM-WP(C) Costs not in AURORA 2007PCORC-5.07Update" xfId="72"/>
    <cellStyle name="_DEM-WP(C) Costs not in AURORA 2007PCORC-5.07Update_Electric Rev Req Model (2009 GRC) " xfId="73"/>
    <cellStyle name="_DEM-WP(C) Sumas Proforma 11.5.07" xfId="74"/>
    <cellStyle name="_DEM-WP(C) Westside Hydro Data_051007" xfId="75"/>
    <cellStyle name="_DEM-WP(C) Westside Hydro Data_051007_Electric Rev Req Model (2009 GRC) " xfId="76"/>
    <cellStyle name="_x0013__Electric Rev Req Model (2009 GRC) " xfId="77"/>
    <cellStyle name="_Fuel Prices 4-14" xfId="78"/>
    <cellStyle name="_Fuel Prices 4-14_04 07E Wild Horse Wind Expansion (C) (2)" xfId="79"/>
    <cellStyle name="_Fuel Prices 4-14_04 07E Wild Horse Wind Expansion (C) (2)_Electric Rev Req Model (2009 GRC) " xfId="80"/>
    <cellStyle name="_Fuel Prices 4-14_Production Adj 4.37" xfId="81"/>
    <cellStyle name="_Fuel Prices 4-14_Purchased Power Adj 4.03" xfId="82"/>
    <cellStyle name="_Fuel Prices 4-14_ROR 5.02" xfId="83"/>
    <cellStyle name="_Fuel Prices 4-14_Sch 40 Interim Energy Rates " xfId="84"/>
    <cellStyle name="_NIM 06 Base Case Current Trends" xfId="85"/>
    <cellStyle name="_NIM 06 Base Case Current Trends_Electric Rev Req Model (2009 GRC) " xfId="86"/>
    <cellStyle name="_Portfolio SPlan Base Case.xls Chart 1" xfId="87"/>
    <cellStyle name="_Portfolio SPlan Base Case.xls Chart 1_Electric Rev Req Model (2009 GRC) " xfId="88"/>
    <cellStyle name="_Portfolio SPlan Base Case.xls Chart 2" xfId="89"/>
    <cellStyle name="_Portfolio SPlan Base Case.xls Chart 2_Electric Rev Req Model (2009 GRC) " xfId="90"/>
    <cellStyle name="_Portfolio SPlan Base Case.xls Chart 3" xfId="91"/>
    <cellStyle name="_Portfolio SPlan Base Case.xls Chart 3_Electric Rev Req Model (2009 GRC) " xfId="92"/>
    <cellStyle name="_Power Cost Value Copy 11.30.05 gas 1.09.06 AURORA at 1.10.06" xfId="93"/>
    <cellStyle name="_Power Cost Value Copy 11.30.05 gas 1.09.06 AURORA at 1.10.06_04 07E Wild Horse Wind Expansion (C) (2)" xfId="94"/>
    <cellStyle name="_Power Cost Value Copy 11.30.05 gas 1.09.06 AURORA at 1.10.06_04 07E Wild Horse Wind Expansion (C) (2)_Electric Rev Req Model (2009 GRC) " xfId="95"/>
    <cellStyle name="_Power Cost Value Copy 11.30.05 gas 1.09.06 AURORA at 1.10.06_Production Adj 4.37" xfId="96"/>
    <cellStyle name="_Power Cost Value Copy 11.30.05 gas 1.09.06 AURORA at 1.10.06_Purchased Power Adj 4.03" xfId="97"/>
    <cellStyle name="_Power Cost Value Copy 11.30.05 gas 1.09.06 AURORA at 1.10.06_ROR 5.02" xfId="98"/>
    <cellStyle name="_Power Cost Value Copy 11.30.05 gas 1.09.06 AURORA at 1.10.06_Sch 40 Interim Energy Rates " xfId="99"/>
    <cellStyle name="_Recon to Darrin's 5.11.05 proforma" xfId="100"/>
    <cellStyle name="_Recon to Darrin's 5.11.05 proforma_Production Adj 4.37" xfId="101"/>
    <cellStyle name="_Recon to Darrin's 5.11.05 proforma_Purchased Power Adj 4.03" xfId="102"/>
    <cellStyle name="_Recon to Darrin's 5.11.05 proforma_ROR 5.02" xfId="103"/>
    <cellStyle name="_Tenaska Comparison" xfId="104"/>
    <cellStyle name="_Tenaska Comparison_Production Adj 4.37" xfId="105"/>
    <cellStyle name="_Tenaska Comparison_Purchased Power Adj 4.03" xfId="106"/>
    <cellStyle name="_Tenaska Comparison_ROR 5.02" xfId="107"/>
    <cellStyle name="_Value Copy 11 30 05 gas 12 09 05 AURORA at 12 14 05" xfId="108"/>
    <cellStyle name="_Value Copy 11 30 05 gas 12 09 05 AURORA at 12 14 05_04 07E Wild Horse Wind Expansion (C) (2)" xfId="109"/>
    <cellStyle name="_Value Copy 11 30 05 gas 12 09 05 AURORA at 12 14 05_04 07E Wild Horse Wind Expansion (C) (2)_Electric Rev Req Model (2009 GRC) " xfId="110"/>
    <cellStyle name="_Value Copy 11 30 05 gas 12 09 05 AURORA at 12 14 05_Production Adj 4.37" xfId="111"/>
    <cellStyle name="_Value Copy 11 30 05 gas 12 09 05 AURORA at 12 14 05_Purchased Power Adj 4.03" xfId="112"/>
    <cellStyle name="_Value Copy 11 30 05 gas 12 09 05 AURORA at 12 14 05_ROR 5.02" xfId="113"/>
    <cellStyle name="_Value Copy 11 30 05 gas 12 09 05 AURORA at 12 14 05_Sch 40 Interim Energy Rates " xfId="114"/>
    <cellStyle name="_VC 6.15.06 update on 06GRC power costs.xls Chart 1" xfId="115"/>
    <cellStyle name="_VC 6.15.06 update on 06GRC power costs.xls Chart 1_04 07E Wild Horse Wind Expansion (C) (2)" xfId="116"/>
    <cellStyle name="_VC 6.15.06 update on 06GRC power costs.xls Chart 1_04 07E Wild Horse Wind Expansion (C) (2)_Electric Rev Req Model (2009 GRC) " xfId="117"/>
    <cellStyle name="_VC 6.15.06 update on 06GRC power costs.xls Chart 1_Production Adj 4.37" xfId="118"/>
    <cellStyle name="_VC 6.15.06 update on 06GRC power costs.xls Chart 1_Purchased Power Adj 4.03" xfId="119"/>
    <cellStyle name="_VC 6.15.06 update on 06GRC power costs.xls Chart 1_ROR 5.02" xfId="120"/>
    <cellStyle name="_VC 6.15.06 update on 06GRC power costs.xls Chart 2" xfId="121"/>
    <cellStyle name="_VC 6.15.06 update on 06GRC power costs.xls Chart 2_04 07E Wild Horse Wind Expansion (C) (2)" xfId="122"/>
    <cellStyle name="_VC 6.15.06 update on 06GRC power costs.xls Chart 2_04 07E Wild Horse Wind Expansion (C) (2)_Electric Rev Req Model (2009 GRC) " xfId="123"/>
    <cellStyle name="_VC 6.15.06 update on 06GRC power costs.xls Chart 2_Production Adj 4.37" xfId="124"/>
    <cellStyle name="_VC 6.15.06 update on 06GRC power costs.xls Chart 2_Purchased Power Adj 4.03" xfId="125"/>
    <cellStyle name="_VC 6.15.06 update on 06GRC power costs.xls Chart 2_ROR 5.02" xfId="126"/>
    <cellStyle name="_VC 6.15.06 update on 06GRC power costs.xls Chart 3" xfId="127"/>
    <cellStyle name="_VC 6.15.06 update on 06GRC power costs.xls Chart 3_04 07E Wild Horse Wind Expansion (C) (2)" xfId="128"/>
    <cellStyle name="_VC 6.15.06 update on 06GRC power costs.xls Chart 3_04 07E Wild Horse Wind Expansion (C) (2)_Electric Rev Req Model (2009 GRC) " xfId="129"/>
    <cellStyle name="_VC 6.15.06 update on 06GRC power costs.xls Chart 3_Production Adj 4.37" xfId="130"/>
    <cellStyle name="_VC 6.15.06 update on 06GRC power costs.xls Chart 3_Purchased Power Adj 4.03" xfId="131"/>
    <cellStyle name="_VC 6.15.06 update on 06GRC power costs.xls Chart 3_ROR 5.02" xfId="132"/>
    <cellStyle name="0,0_x000d__x000a_NA_x000d__x000a_" xfId="133"/>
    <cellStyle name="20% - Accent1 2" xfId="134"/>
    <cellStyle name="20% - Accent1 3" xfId="135"/>
    <cellStyle name="20% - Accent1 4" xfId="136"/>
    <cellStyle name="20% - Accent2 2" xfId="137"/>
    <cellStyle name="20% - Accent2 3" xfId="138"/>
    <cellStyle name="20% - Accent2 4" xfId="139"/>
    <cellStyle name="20% - Accent3 2" xfId="140"/>
    <cellStyle name="20% - Accent3 3" xfId="141"/>
    <cellStyle name="20% - Accent3 4" xfId="142"/>
    <cellStyle name="20% - Accent4 2" xfId="143"/>
    <cellStyle name="20% - Accent4 3" xfId="144"/>
    <cellStyle name="20% - Accent4 4" xfId="145"/>
    <cellStyle name="20% - Accent5 2" xfId="146"/>
    <cellStyle name="20% - Accent5 3" xfId="147"/>
    <cellStyle name="20% - Accent5 4" xfId="148"/>
    <cellStyle name="20% - Accent6 2" xfId="149"/>
    <cellStyle name="20% - Accent6 3" xfId="150"/>
    <cellStyle name="20% - Accent6 4" xfId="151"/>
    <cellStyle name="40% - Accent1 2" xfId="152"/>
    <cellStyle name="40% - Accent1 3" xfId="153"/>
    <cellStyle name="40% - Accent1 4" xfId="154"/>
    <cellStyle name="40% - Accent2 2" xfId="155"/>
    <cellStyle name="40% - Accent2 3" xfId="156"/>
    <cellStyle name="40% - Accent2 4" xfId="157"/>
    <cellStyle name="40% - Accent3 2" xfId="158"/>
    <cellStyle name="40% - Accent3 3" xfId="159"/>
    <cellStyle name="40% - Accent3 4" xfId="160"/>
    <cellStyle name="40% - Accent4 2" xfId="161"/>
    <cellStyle name="40% - Accent4 3" xfId="162"/>
    <cellStyle name="40% - Accent4 4" xfId="163"/>
    <cellStyle name="40% - Accent5 2" xfId="164"/>
    <cellStyle name="40% - Accent5 3" xfId="165"/>
    <cellStyle name="40% - Accent5 4" xfId="166"/>
    <cellStyle name="40% - Accent6 2" xfId="167"/>
    <cellStyle name="40% - Accent6 3" xfId="168"/>
    <cellStyle name="40% - Accent6 4" xfId="169"/>
    <cellStyle name="60% - Accent1 2" xfId="170"/>
    <cellStyle name="60% - Accent2 2" xfId="171"/>
    <cellStyle name="60% - Accent3 2" xfId="172"/>
    <cellStyle name="60% - Accent4 2" xfId="173"/>
    <cellStyle name="60% - Accent5 2" xfId="174"/>
    <cellStyle name="60% - Accent6 2" xfId="175"/>
    <cellStyle name="Accent1 2" xfId="176"/>
    <cellStyle name="Accent2 2" xfId="177"/>
    <cellStyle name="Accent3 2" xfId="178"/>
    <cellStyle name="Accent4 2" xfId="179"/>
    <cellStyle name="Accent5 2" xfId="180"/>
    <cellStyle name="Accent6 2" xfId="181"/>
    <cellStyle name="Bad 2" xfId="182"/>
    <cellStyle name="Calc Currency (0)" xfId="183"/>
    <cellStyle name="Calculation 2" xfId="184"/>
    <cellStyle name="Check Cell 2" xfId="185"/>
    <cellStyle name="CheckCell" xfId="186"/>
    <cellStyle name="Comma" xfId="1" builtinId="3"/>
    <cellStyle name="Comma 10" xfId="187"/>
    <cellStyle name="Comma 11" xfId="188"/>
    <cellStyle name="Comma 2" xfId="189"/>
    <cellStyle name="Comma 2 2" xfId="190"/>
    <cellStyle name="Comma 3" xfId="191"/>
    <cellStyle name="Comma 4" xfId="192"/>
    <cellStyle name="Comma 5" xfId="193"/>
    <cellStyle name="Comma 6" xfId="194"/>
    <cellStyle name="Comma 7" xfId="195"/>
    <cellStyle name="Comma 8" xfId="196"/>
    <cellStyle name="Comma 8 2" xfId="197"/>
    <cellStyle name="Comma 9" xfId="198"/>
    <cellStyle name="Comma0" xfId="199"/>
    <cellStyle name="Comma0 - Style2" xfId="200"/>
    <cellStyle name="Comma0 - Style4" xfId="201"/>
    <cellStyle name="Comma0 - Style5" xfId="202"/>
    <cellStyle name="Comma0 2" xfId="203"/>
    <cellStyle name="Comma0 3" xfId="204"/>
    <cellStyle name="Comma0 4" xfId="205"/>
    <cellStyle name="Comma0_00COS Ind Allocators" xfId="206"/>
    <cellStyle name="Comma1 - Style1" xfId="207"/>
    <cellStyle name="Copied" xfId="208"/>
    <cellStyle name="COST1" xfId="209"/>
    <cellStyle name="Curren - Style1" xfId="210"/>
    <cellStyle name="Curren - Style2" xfId="211"/>
    <cellStyle name="Curren - Style5" xfId="212"/>
    <cellStyle name="Curren - Style6" xfId="213"/>
    <cellStyle name="Currency" xfId="2" builtinId="4"/>
    <cellStyle name="Currency 10" xfId="214"/>
    <cellStyle name="Currency 2" xfId="215"/>
    <cellStyle name="Currency 3" xfId="216"/>
    <cellStyle name="Currency 3 2" xfId="217"/>
    <cellStyle name="Currency 4" xfId="218"/>
    <cellStyle name="Currency 5" xfId="219"/>
    <cellStyle name="Currency 6" xfId="220"/>
    <cellStyle name="Currency 7" xfId="221"/>
    <cellStyle name="Currency 8" xfId="222"/>
    <cellStyle name="Currency 9" xfId="223"/>
    <cellStyle name="Currency0" xfId="224"/>
    <cellStyle name="Date" xfId="225"/>
    <cellStyle name="Date 2" xfId="226"/>
    <cellStyle name="Date 3" xfId="227"/>
    <cellStyle name="Date 4" xfId="228"/>
    <cellStyle name="Entered" xfId="229"/>
    <cellStyle name="Explanatory Text 2" xfId="230"/>
    <cellStyle name="Fixed" xfId="231"/>
    <cellStyle name="Fixed3 - Style3" xfId="232"/>
    <cellStyle name="Good 2" xfId="233"/>
    <cellStyle name="Grey" xfId="234"/>
    <cellStyle name="Grey 2" xfId="235"/>
    <cellStyle name="Grey 3" xfId="236"/>
    <cellStyle name="Grey 4" xfId="237"/>
    <cellStyle name="Grey_ERB" xfId="238"/>
    <cellStyle name="Header1" xfId="239"/>
    <cellStyle name="Header2" xfId="240"/>
    <cellStyle name="Heading 1 2" xfId="241"/>
    <cellStyle name="Heading 2 2" xfId="242"/>
    <cellStyle name="Heading1" xfId="243"/>
    <cellStyle name="Heading2" xfId="244"/>
    <cellStyle name="Input [yellow]" xfId="245"/>
    <cellStyle name="Input [yellow] 2" xfId="246"/>
    <cellStyle name="Input [yellow] 3" xfId="247"/>
    <cellStyle name="Input [yellow] 4" xfId="248"/>
    <cellStyle name="Input [yellow]_ERB" xfId="249"/>
    <cellStyle name="Input 2" xfId="250"/>
    <cellStyle name="Input 3" xfId="251"/>
    <cellStyle name="Input 4" xfId="252"/>
    <cellStyle name="Input Cells" xfId="253"/>
    <cellStyle name="Input Cells Percent" xfId="254"/>
    <cellStyle name="Lines" xfId="255"/>
    <cellStyle name="LINKED" xfId="256"/>
    <cellStyle name="modified border" xfId="257"/>
    <cellStyle name="modified border 2" xfId="258"/>
    <cellStyle name="modified border 3" xfId="259"/>
    <cellStyle name="modified border 4" xfId="260"/>
    <cellStyle name="modified border1" xfId="261"/>
    <cellStyle name="modified border1 2" xfId="262"/>
    <cellStyle name="modified border1 3" xfId="263"/>
    <cellStyle name="modified border1 4" xfId="264"/>
    <cellStyle name="Neutral 2" xfId="265"/>
    <cellStyle name="no dec" xfId="266"/>
    <cellStyle name="Normal" xfId="0" builtinId="0"/>
    <cellStyle name="Normal - Style1" xfId="267"/>
    <cellStyle name="Normal - Style1 2" xfId="268"/>
    <cellStyle name="Normal - Style1 3" xfId="269"/>
    <cellStyle name="Normal - Style1 4" xfId="270"/>
    <cellStyle name="Normal - Style1_Depreciation Exp" xfId="271"/>
    <cellStyle name="Normal 10" xfId="272"/>
    <cellStyle name="Normal 11" xfId="273"/>
    <cellStyle name="Normal 12" xfId="274"/>
    <cellStyle name="Normal 13" xfId="275"/>
    <cellStyle name="Normal 14" xfId="276"/>
    <cellStyle name="Normal 15" xfId="277"/>
    <cellStyle name="Normal 16" xfId="278"/>
    <cellStyle name="Normal 17" xfId="279"/>
    <cellStyle name="Normal 2" xfId="280"/>
    <cellStyle name="Normal 2 2" xfId="281"/>
    <cellStyle name="Normal 2 2 2" xfId="282"/>
    <cellStyle name="Normal 2 2 3" xfId="283"/>
    <cellStyle name="Normal 2 2_4.14E Miscellaneous Operating Expense working file" xfId="284"/>
    <cellStyle name="Normal 2 3" xfId="285"/>
    <cellStyle name="Normal 2 4" xfId="286"/>
    <cellStyle name="Normal 2 5" xfId="287"/>
    <cellStyle name="Normal 2 6" xfId="288"/>
    <cellStyle name="Normal 2 7" xfId="289"/>
    <cellStyle name="Normal 2 8" xfId="290"/>
    <cellStyle name="Normal 2 9" xfId="291"/>
    <cellStyle name="Normal 2_Allocation Method - Working File" xfId="292"/>
    <cellStyle name="Normal 3" xfId="293"/>
    <cellStyle name="Normal 3 2" xfId="294"/>
    <cellStyle name="Normal 3 3" xfId="295"/>
    <cellStyle name="Normal 3_4.14E Miscellaneous Operating Expense working file" xfId="296"/>
    <cellStyle name="Normal 4" xfId="297"/>
    <cellStyle name="Normal 5" xfId="298"/>
    <cellStyle name="Normal 6" xfId="299"/>
    <cellStyle name="Normal 7" xfId="300"/>
    <cellStyle name="Normal 8" xfId="301"/>
    <cellStyle name="Normal 9" xfId="302"/>
    <cellStyle name="Note 10" xfId="303"/>
    <cellStyle name="Note 11" xfId="304"/>
    <cellStyle name="Note 12" xfId="305"/>
    <cellStyle name="Note 2" xfId="306"/>
    <cellStyle name="Note 3" xfId="307"/>
    <cellStyle name="Note 4" xfId="308"/>
    <cellStyle name="Note 5" xfId="309"/>
    <cellStyle name="Note 6" xfId="310"/>
    <cellStyle name="Note 7" xfId="311"/>
    <cellStyle name="Note 8" xfId="312"/>
    <cellStyle name="Note 9" xfId="313"/>
    <cellStyle name="Output 2" xfId="314"/>
    <cellStyle name="Percen - Style1" xfId="315"/>
    <cellStyle name="Percen - Style2" xfId="316"/>
    <cellStyle name="Percen - Style3" xfId="317"/>
    <cellStyle name="Percent [2]" xfId="318"/>
    <cellStyle name="Percent 10" xfId="319"/>
    <cellStyle name="Percent 11" xfId="320"/>
    <cellStyle name="Percent 2" xfId="321"/>
    <cellStyle name="Percent 3" xfId="322"/>
    <cellStyle name="Percent 4" xfId="323"/>
    <cellStyle name="Percent 4 2" xfId="324"/>
    <cellStyle name="Percent 5" xfId="325"/>
    <cellStyle name="Percent 6" xfId="326"/>
    <cellStyle name="Percent 7" xfId="327"/>
    <cellStyle name="Percent 8" xfId="328"/>
    <cellStyle name="Percent 9" xfId="329"/>
    <cellStyle name="Processing" xfId="330"/>
    <cellStyle name="PSChar" xfId="331"/>
    <cellStyle name="PSDate" xfId="332"/>
    <cellStyle name="PSDec" xfId="333"/>
    <cellStyle name="PSHeading" xfId="334"/>
    <cellStyle name="PSInt" xfId="335"/>
    <cellStyle name="PSSpacer" xfId="336"/>
    <cellStyle name="purple - Style8" xfId="337"/>
    <cellStyle name="RED" xfId="338"/>
    <cellStyle name="Red - Style7" xfId="339"/>
    <cellStyle name="RED_04 07E Wild Horse Wind Expansion (C) (2)" xfId="340"/>
    <cellStyle name="Report" xfId="341"/>
    <cellStyle name="Report Bar" xfId="342"/>
    <cellStyle name="Report Heading" xfId="343"/>
    <cellStyle name="Report Percent" xfId="344"/>
    <cellStyle name="Report Unit Cost" xfId="345"/>
    <cellStyle name="Reports" xfId="346"/>
    <cellStyle name="Reports Total" xfId="347"/>
    <cellStyle name="Reports Unit Cost Total" xfId="348"/>
    <cellStyle name="RevList" xfId="349"/>
    <cellStyle name="round100" xfId="350"/>
    <cellStyle name="SAPBEXaggData" xfId="351"/>
    <cellStyle name="SAPBEXaggDataEmph" xfId="352"/>
    <cellStyle name="SAPBEXaggItem" xfId="353"/>
    <cellStyle name="SAPBEXaggItemX" xfId="354"/>
    <cellStyle name="SAPBEXchaText" xfId="355"/>
    <cellStyle name="SAPBEXexcBad7" xfId="356"/>
    <cellStyle name="SAPBEXexcBad8" xfId="357"/>
    <cellStyle name="SAPBEXexcBad9" xfId="358"/>
    <cellStyle name="SAPBEXexcCritical4" xfId="359"/>
    <cellStyle name="SAPBEXexcCritical5" xfId="360"/>
    <cellStyle name="SAPBEXexcCritical6" xfId="361"/>
    <cellStyle name="SAPBEXexcGood1" xfId="362"/>
    <cellStyle name="SAPBEXexcGood2" xfId="363"/>
    <cellStyle name="SAPBEXexcGood3" xfId="364"/>
    <cellStyle name="SAPBEXfilterDrill" xfId="365"/>
    <cellStyle name="SAPBEXfilterItem" xfId="366"/>
    <cellStyle name="SAPBEXfilterText" xfId="367"/>
    <cellStyle name="SAPBEXformats" xfId="368"/>
    <cellStyle name="SAPBEXheaderItem" xfId="369"/>
    <cellStyle name="SAPBEXheaderText" xfId="370"/>
    <cellStyle name="SAPBEXHLevel0" xfId="371"/>
    <cellStyle name="SAPBEXHLevel0X" xfId="372"/>
    <cellStyle name="SAPBEXHLevel1" xfId="373"/>
    <cellStyle name="SAPBEXHLevel1X" xfId="374"/>
    <cellStyle name="SAPBEXHLevel2" xfId="375"/>
    <cellStyle name="SAPBEXHLevel2X" xfId="376"/>
    <cellStyle name="SAPBEXHLevel3" xfId="377"/>
    <cellStyle name="SAPBEXHLevel3X" xfId="378"/>
    <cellStyle name="SAPBEXresData" xfId="379"/>
    <cellStyle name="SAPBEXresDataEmph" xfId="380"/>
    <cellStyle name="SAPBEXresItem" xfId="381"/>
    <cellStyle name="SAPBEXresItemX" xfId="382"/>
    <cellStyle name="SAPBEXstdData" xfId="383"/>
    <cellStyle name="SAPBEXstdDataEmph" xfId="384"/>
    <cellStyle name="SAPBEXstdItem" xfId="385"/>
    <cellStyle name="SAPBEXstdItemX" xfId="386"/>
    <cellStyle name="SAPBEXtitle" xfId="387"/>
    <cellStyle name="SAPBEXundefined" xfId="388"/>
    <cellStyle name="shade" xfId="389"/>
    <cellStyle name="StmtTtl1" xfId="390"/>
    <cellStyle name="StmtTtl1 2" xfId="391"/>
    <cellStyle name="StmtTtl1 3" xfId="392"/>
    <cellStyle name="StmtTtl1 4" xfId="393"/>
    <cellStyle name="StmtTtl1_ERB" xfId="394"/>
    <cellStyle name="StmtTtl2" xfId="395"/>
    <cellStyle name="STYL1 - Style1" xfId="396"/>
    <cellStyle name="Style 1" xfId="397"/>
    <cellStyle name="Style 1 2" xfId="398"/>
    <cellStyle name="Style 1 3" xfId="399"/>
    <cellStyle name="Style 1 4" xfId="400"/>
    <cellStyle name="Style 1_4.14E Miscellaneous Operating Expense working file" xfId="401"/>
    <cellStyle name="Subtotal" xfId="402"/>
    <cellStyle name="Sub-total" xfId="403"/>
    <cellStyle name="Title: Major" xfId="404"/>
    <cellStyle name="Title: Minor" xfId="405"/>
    <cellStyle name="Title: Worksheet" xfId="406"/>
    <cellStyle name="Total 2" xfId="407"/>
    <cellStyle name="Total4 - Style4" xfId="408"/>
    <cellStyle name="Warning Text 2" xfId="40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%202017%20GRC/Supplemental%204-3-2017/%23%23%20ECOS%20(UE-170033%20Supp%20Filing%20Model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FUNCALLOCD"/>
      <sheetName val="REV REQ"/>
      <sheetName val="Account Summary"/>
      <sheetName val="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  <sheetName val="PCA Costs"/>
    </sheetNames>
    <sheetDataSet>
      <sheetData sheetId="0"/>
      <sheetData sheetId="1">
        <row r="11">
          <cell r="C11">
            <v>2</v>
          </cell>
        </row>
        <row r="29">
          <cell r="F29">
            <v>7.7399999999999997E-2</v>
          </cell>
        </row>
        <row r="30">
          <cell r="F30">
            <v>2.9899999999999999E-2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9">
          <cell r="F39">
            <v>0</v>
          </cell>
        </row>
        <row r="44">
          <cell r="F44">
            <v>0.61905100000000002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tabSelected="1" zoomScale="80" zoomScaleNormal="80" workbookViewId="0">
      <selection activeCell="B28" sqref="B28"/>
    </sheetView>
  </sheetViews>
  <sheetFormatPr defaultRowHeight="13.2" x14ac:dyDescent="0.25"/>
  <cols>
    <col min="1" max="1" width="4.44140625" bestFit="1" customWidth="1"/>
    <col min="2" max="2" width="31.6640625" bestFit="1" customWidth="1"/>
    <col min="3" max="3" width="35.33203125" customWidth="1"/>
    <col min="4" max="4" width="15.88671875" bestFit="1" customWidth="1"/>
    <col min="5" max="5" width="14.6640625" bestFit="1" customWidth="1"/>
    <col min="6" max="6" width="13.88671875" bestFit="1" customWidth="1"/>
    <col min="7" max="7" width="14.44140625" customWidth="1"/>
    <col min="8" max="8" width="18.109375" customWidth="1"/>
  </cols>
  <sheetData>
    <row r="1" spans="1:8" x14ac:dyDescent="0.25">
      <c r="A1" s="15" t="s">
        <v>0</v>
      </c>
      <c r="B1" s="15"/>
      <c r="C1" s="15"/>
      <c r="D1" s="15"/>
      <c r="E1" s="15"/>
      <c r="F1" s="15"/>
      <c r="G1" s="15"/>
      <c r="H1" s="15"/>
    </row>
    <row r="2" spans="1:8" x14ac:dyDescent="0.25">
      <c r="A2" s="16" t="s">
        <v>1</v>
      </c>
      <c r="B2" s="15"/>
      <c r="C2" s="15"/>
      <c r="D2" s="15"/>
      <c r="E2" s="15"/>
      <c r="F2" s="15"/>
      <c r="G2" s="15"/>
      <c r="H2" s="15"/>
    </row>
    <row r="3" spans="1:8" x14ac:dyDescent="0.25">
      <c r="A3" s="15" t="s">
        <v>2</v>
      </c>
      <c r="B3" s="15"/>
      <c r="C3" s="15"/>
      <c r="D3" s="15"/>
      <c r="E3" s="15"/>
      <c r="F3" s="15"/>
      <c r="G3" s="15"/>
      <c r="H3" s="15"/>
    </row>
    <row r="4" spans="1:8" x14ac:dyDescent="0.25">
      <c r="A4" s="16" t="s">
        <v>3</v>
      </c>
      <c r="B4" s="15"/>
      <c r="C4" s="15"/>
      <c r="D4" s="15"/>
      <c r="E4" s="15"/>
      <c r="F4" s="15"/>
      <c r="G4" s="15"/>
      <c r="H4" s="15"/>
    </row>
    <row r="6" spans="1:8" ht="39.6" x14ac:dyDescent="0.25">
      <c r="A6" s="1" t="s">
        <v>4</v>
      </c>
      <c r="B6" s="1" t="s">
        <v>5</v>
      </c>
      <c r="C6" s="1" t="s">
        <v>6</v>
      </c>
      <c r="D6" s="2" t="s">
        <v>7</v>
      </c>
      <c r="E6" s="2" t="s">
        <v>8</v>
      </c>
      <c r="F6" s="2" t="s">
        <v>9</v>
      </c>
      <c r="G6" s="2" t="s">
        <v>10</v>
      </c>
      <c r="H6" s="2" t="s">
        <v>11</v>
      </c>
    </row>
    <row r="7" spans="1:8" ht="26.4" x14ac:dyDescent="0.25">
      <c r="A7" s="3"/>
      <c r="B7" s="3"/>
      <c r="C7" s="3"/>
      <c r="D7" s="4" t="s">
        <v>12</v>
      </c>
      <c r="E7" s="4" t="s">
        <v>13</v>
      </c>
      <c r="F7" s="4" t="s">
        <v>14</v>
      </c>
      <c r="G7" s="4" t="s">
        <v>15</v>
      </c>
      <c r="H7" s="5" t="s">
        <v>16</v>
      </c>
    </row>
    <row r="8" spans="1:8" ht="66" x14ac:dyDescent="0.25">
      <c r="A8" s="6">
        <v>1</v>
      </c>
      <c r="B8" s="7" t="s">
        <v>17</v>
      </c>
      <c r="C8" s="7" t="s">
        <v>18</v>
      </c>
      <c r="D8" s="8">
        <v>43896130.926465534</v>
      </c>
      <c r="E8" s="8">
        <v>5651431.4291606136</v>
      </c>
      <c r="F8" s="8">
        <v>462990.89956358995</v>
      </c>
      <c r="G8" s="8">
        <f>SUM(D8:F8)</f>
        <v>50010553.255189739</v>
      </c>
      <c r="H8" s="8">
        <f>D8+F8</f>
        <v>44359121.826029122</v>
      </c>
    </row>
    <row r="9" spans="1:8" ht="66" x14ac:dyDescent="0.25">
      <c r="A9" s="6">
        <f>+A8+1</f>
        <v>2</v>
      </c>
      <c r="B9" s="7" t="s">
        <v>19</v>
      </c>
      <c r="C9" s="7" t="s">
        <v>20</v>
      </c>
      <c r="D9" s="9">
        <v>1079448.8855921067</v>
      </c>
      <c r="E9" s="9">
        <v>138974.23826320883</v>
      </c>
      <c r="F9" s="9">
        <v>11385.400034696077</v>
      </c>
      <c r="G9" s="9">
        <f>SUM(D9:F9)</f>
        <v>1229808.5238900117</v>
      </c>
      <c r="H9" s="9">
        <f t="shared" ref="H9:H12" si="0">D9+F9</f>
        <v>1090834.2856268028</v>
      </c>
    </row>
    <row r="10" spans="1:8" x14ac:dyDescent="0.25">
      <c r="A10" s="6">
        <f t="shared" ref="A10:A17" si="1">+A9+1</f>
        <v>3</v>
      </c>
      <c r="B10" s="10" t="s">
        <v>21</v>
      </c>
      <c r="C10" s="10" t="s">
        <v>22</v>
      </c>
      <c r="D10" s="11">
        <f>SUM(D8:D9)</f>
        <v>44975579.812057644</v>
      </c>
      <c r="E10" s="11">
        <f t="shared" ref="E10:G10" si="2">SUM(E8:E9)</f>
        <v>5790405.667423822</v>
      </c>
      <c r="F10" s="11">
        <f t="shared" si="2"/>
        <v>474376.29959828604</v>
      </c>
      <c r="G10" s="11">
        <f t="shared" si="2"/>
        <v>51240361.77907975</v>
      </c>
      <c r="H10" s="11">
        <f t="shared" si="0"/>
        <v>45449956.111655928</v>
      </c>
    </row>
    <row r="11" spans="1:8" x14ac:dyDescent="0.25">
      <c r="A11" s="6">
        <f t="shared" si="1"/>
        <v>4</v>
      </c>
      <c r="B11" s="10"/>
      <c r="C11" s="10"/>
    </row>
    <row r="12" spans="1:8" x14ac:dyDescent="0.25">
      <c r="A12" s="6">
        <f t="shared" si="1"/>
        <v>5</v>
      </c>
      <c r="B12" s="7" t="s">
        <v>23</v>
      </c>
      <c r="C12" s="7" t="s">
        <v>24</v>
      </c>
      <c r="D12" s="11">
        <v>43295858</v>
      </c>
      <c r="E12" s="11">
        <v>4274824.1299410872</v>
      </c>
      <c r="F12" s="11">
        <v>265955</v>
      </c>
      <c r="G12" s="11">
        <f>SUM(D12:F12)</f>
        <v>47836637.129941091</v>
      </c>
      <c r="H12" s="11">
        <f t="shared" si="0"/>
        <v>43561813</v>
      </c>
    </row>
    <row r="13" spans="1:8" x14ac:dyDescent="0.25">
      <c r="A13" s="6">
        <f t="shared" si="1"/>
        <v>6</v>
      </c>
      <c r="B13" s="7"/>
      <c r="C13" s="7"/>
      <c r="D13" s="12"/>
      <c r="E13" s="12"/>
      <c r="F13" s="12"/>
      <c r="G13" s="12"/>
    </row>
    <row r="14" spans="1:8" x14ac:dyDescent="0.25">
      <c r="A14" s="6">
        <f t="shared" si="1"/>
        <v>7</v>
      </c>
      <c r="B14" s="7" t="s">
        <v>25</v>
      </c>
      <c r="C14" s="7" t="s">
        <v>26</v>
      </c>
      <c r="G14" s="13">
        <f>+G12/G10</f>
        <v>0.93357336812308922</v>
      </c>
      <c r="H14" s="13">
        <f>+H12/H10</f>
        <v>0.95845665709737171</v>
      </c>
    </row>
    <row r="15" spans="1:8" ht="66" x14ac:dyDescent="0.25">
      <c r="A15" s="6">
        <f t="shared" si="1"/>
        <v>8</v>
      </c>
      <c r="B15" s="10" t="s">
        <v>27</v>
      </c>
      <c r="C15" s="7" t="s">
        <v>28</v>
      </c>
      <c r="G15" s="13">
        <v>0.93165853527156117</v>
      </c>
      <c r="H15" s="13">
        <v>0.93165853527156117</v>
      </c>
    </row>
    <row r="16" spans="1:8" x14ac:dyDescent="0.25">
      <c r="A16" s="6">
        <f t="shared" si="1"/>
        <v>9</v>
      </c>
      <c r="B16" s="10"/>
      <c r="C16" s="7"/>
      <c r="G16" s="13"/>
      <c r="H16" s="13"/>
    </row>
    <row r="17" spans="1:8" ht="13.8" thickBot="1" x14ac:dyDescent="0.3">
      <c r="A17" s="6">
        <f t="shared" si="1"/>
        <v>10</v>
      </c>
      <c r="B17" s="10" t="s">
        <v>29</v>
      </c>
      <c r="C17" s="7" t="s">
        <v>30</v>
      </c>
      <c r="G17" s="14">
        <f>+G14/G15</f>
        <v>1.0020552947019048</v>
      </c>
      <c r="H17" s="14">
        <f>+H14/H15</f>
        <v>1.0287638880676377</v>
      </c>
    </row>
    <row r="18" spans="1:8" ht="13.8" thickTop="1" x14ac:dyDescent="0.25"/>
    <row r="20" spans="1:8" x14ac:dyDescent="0.25">
      <c r="B20" s="17" t="s">
        <v>31</v>
      </c>
      <c r="C20" s="17"/>
      <c r="D20" s="17"/>
      <c r="E20" s="17"/>
      <c r="F20" s="17"/>
      <c r="G20" s="17"/>
    </row>
    <row r="22" spans="1:8" x14ac:dyDescent="0.25">
      <c r="E22" s="8"/>
      <c r="G22" s="8"/>
    </row>
    <row r="23" spans="1:8" x14ac:dyDescent="0.25">
      <c r="E23" s="8"/>
      <c r="G23" s="8"/>
    </row>
    <row r="24" spans="1:8" x14ac:dyDescent="0.25">
      <c r="E24" s="8"/>
      <c r="G24" s="8"/>
    </row>
    <row r="25" spans="1:8" x14ac:dyDescent="0.25">
      <c r="E25" s="8"/>
      <c r="G25" s="8"/>
    </row>
    <row r="26" spans="1:8" x14ac:dyDescent="0.25">
      <c r="E26" s="8"/>
      <c r="G26" s="8"/>
    </row>
  </sheetData>
  <mergeCells count="5">
    <mergeCell ref="A1:H1"/>
    <mergeCell ref="A2:H2"/>
    <mergeCell ref="A3:H3"/>
    <mergeCell ref="A4:H4"/>
    <mergeCell ref="B20:G20"/>
  </mergeCells>
  <pageMargins left="0.7" right="0.7" top="0.75" bottom="0.75" header="0.3" footer="0.3"/>
  <pageSetup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18D2FBB09848246B6FD4A5A815592E3" ma:contentTypeVersion="104" ma:contentTypeDescription="" ma:contentTypeScope="" ma:versionID="c5c772d1368efef941e1eb543e9ac6b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88f51cce7439777dbacc0aa8de4abac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2017-01-13T08:00:00+00:00</OpenedDate>
    <Date1 xmlns="dc463f71-b30c-4ab2-9473-d307f9d35888">2017-08-09T07:00:00+00:00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170033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544FC6F9-A1E2-44EB-8B29-842BA38B908F}"/>
</file>

<file path=customXml/itemProps2.xml><?xml version="1.0" encoding="utf-8"?>
<ds:datastoreItem xmlns:ds="http://schemas.openxmlformats.org/officeDocument/2006/customXml" ds:itemID="{470F4AE7-7769-49A3-ABF6-DA92208FA4EA}"/>
</file>

<file path=customXml/itemProps3.xml><?xml version="1.0" encoding="utf-8"?>
<ds:datastoreItem xmlns:ds="http://schemas.openxmlformats.org/officeDocument/2006/customXml" ds:itemID="{AB74CF14-1D71-4740-8E3E-11C4D5FAFB99}"/>
</file>

<file path=customXml/itemProps4.xml><?xml version="1.0" encoding="utf-8"?>
<ds:datastoreItem xmlns:ds="http://schemas.openxmlformats.org/officeDocument/2006/customXml" ds:itemID="{015C4184-916A-41D2-AEE8-79A0739C6E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 JAP-50</vt:lpstr>
      <vt:lpstr>'Exh JAP-50'!Print_Area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prasan</dc:creator>
  <cp:lastModifiedBy>No Name</cp:lastModifiedBy>
  <dcterms:created xsi:type="dcterms:W3CDTF">2017-08-04T19:18:58Z</dcterms:created>
  <dcterms:modified xsi:type="dcterms:W3CDTF">2017-08-04T20:10:42Z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0x0101006E56B4D1795A2E4DB2F0B01679ED314A00718D2FBB09848246B6FD4A5A815592E3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